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3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5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F:\5 民有林資源調査書\"/>
    </mc:Choice>
  </mc:AlternateContent>
  <bookViews>
    <workbookView xWindow="-15" yWindow="-15" windowWidth="10245" windowHeight="7830" activeTab="4"/>
  </bookViews>
  <sheets>
    <sheet name="全県(P7)" sheetId="41" r:id="rId1"/>
    <sheet name="白川・菊池川(P11)" sheetId="60" r:id="rId2"/>
    <sheet name="緑川(P39)" sheetId="61" r:id="rId3"/>
    <sheet name="球磨川(P51)" sheetId="62" r:id="rId4"/>
    <sheet name="天草(P73)" sheetId="63" r:id="rId5"/>
  </sheets>
  <definedNames>
    <definedName name="_xlnm.Print_Area" localSheetId="3">'球磨川(P51)'!$F$2:$P$62</definedName>
    <definedName name="_xlnm.Print_Area" localSheetId="0">'全県(P7)'!$F$2:$P$62</definedName>
    <definedName name="_xlnm.Print_Area" localSheetId="4">'天草(P73)'!$F$2:$P$62</definedName>
    <definedName name="_xlnm.Print_Area" localSheetId="1">'白川・菊池川(P11)'!$F$2:$P$62</definedName>
    <definedName name="_xlnm.Print_Area" localSheetId="2">'緑川(P39)'!$F$2:$P$62</definedName>
  </definedNames>
  <calcPr calcId="162913"/>
</workbook>
</file>

<file path=xl/calcChain.xml><?xml version="1.0" encoding="utf-8"?>
<calcChain xmlns="http://schemas.openxmlformats.org/spreadsheetml/2006/main">
  <c r="D100" i="41" l="1"/>
  <c r="I89" i="61" l="1"/>
  <c r="H89" i="60" l="1"/>
  <c r="J89" i="61" l="1"/>
  <c r="H89" i="61"/>
  <c r="G89" i="61"/>
  <c r="D38" i="60"/>
  <c r="D37" i="60"/>
  <c r="G89" i="60"/>
  <c r="J89" i="60" l="1"/>
  <c r="I89" i="60"/>
  <c r="D7" i="60" l="1"/>
  <c r="C64" i="60"/>
  <c r="C94" i="60"/>
  <c r="C70" i="60" s="1"/>
  <c r="D97" i="60"/>
  <c r="D73" i="60" s="1"/>
  <c r="C100" i="60"/>
  <c r="C98" i="60"/>
  <c r="C74" i="60" s="1"/>
  <c r="D11" i="63"/>
  <c r="D9" i="63"/>
  <c r="D8" i="63"/>
  <c r="D7" i="63"/>
  <c r="C55" i="60"/>
  <c r="C54" i="60"/>
  <c r="C53" i="60"/>
  <c r="C52" i="60"/>
  <c r="C51" i="60"/>
  <c r="C45" i="60"/>
  <c r="C46" i="60"/>
  <c r="C47" i="60"/>
  <c r="C48" i="60"/>
  <c r="C49" i="60"/>
  <c r="C50" i="60"/>
  <c r="C56" i="60"/>
  <c r="C57" i="60"/>
  <c r="C58" i="60"/>
  <c r="C59" i="60"/>
  <c r="C60" i="60"/>
  <c r="C61" i="60"/>
  <c r="C62" i="60"/>
  <c r="C63" i="60"/>
  <c r="D44" i="60"/>
  <c r="C44" i="60"/>
  <c r="D113" i="60"/>
  <c r="C113" i="60"/>
  <c r="D64" i="60"/>
  <c r="D6" i="60" s="1"/>
  <c r="D63" i="41"/>
  <c r="C112" i="41"/>
  <c r="C88" i="41" s="1"/>
  <c r="C63" i="41"/>
  <c r="D111" i="41"/>
  <c r="D87" i="41" s="1"/>
  <c r="D62" i="41"/>
  <c r="C111" i="41"/>
  <c r="C87" i="41" s="1"/>
  <c r="C62" i="41"/>
  <c r="D110" i="41"/>
  <c r="D86" i="41" s="1"/>
  <c r="D61" i="41"/>
  <c r="C110" i="41"/>
  <c r="C86" i="41" s="1"/>
  <c r="C61" i="41"/>
  <c r="D109" i="41"/>
  <c r="D85" i="41" s="1"/>
  <c r="D60" i="41"/>
  <c r="C109" i="41"/>
  <c r="C85" i="41" s="1"/>
  <c r="C60" i="41"/>
  <c r="D108" i="41"/>
  <c r="D84" i="41" s="1"/>
  <c r="D59" i="41"/>
  <c r="C108" i="41"/>
  <c r="C84" i="41" s="1"/>
  <c r="C59" i="41"/>
  <c r="D107" i="41"/>
  <c r="D83" i="41" s="1"/>
  <c r="D58" i="41"/>
  <c r="C107" i="41"/>
  <c r="C83" i="41" s="1"/>
  <c r="C58" i="41"/>
  <c r="D106" i="41"/>
  <c r="D82" i="41" s="1"/>
  <c r="D57" i="41"/>
  <c r="C106" i="41"/>
  <c r="C82" i="41" s="1"/>
  <c r="C57" i="41"/>
  <c r="D105" i="41"/>
  <c r="D81" i="41" s="1"/>
  <c r="D56" i="41"/>
  <c r="C105" i="41"/>
  <c r="C81" i="41" s="1"/>
  <c r="C56" i="41"/>
  <c r="D104" i="41"/>
  <c r="D80" i="41" s="1"/>
  <c r="D55" i="41"/>
  <c r="C104" i="41"/>
  <c r="C80" i="41" s="1"/>
  <c r="C55" i="41"/>
  <c r="D103" i="41"/>
  <c r="D79" i="41" s="1"/>
  <c r="D54" i="41"/>
  <c r="C103" i="41"/>
  <c r="C79" i="41" s="1"/>
  <c r="C54" i="41"/>
  <c r="D102" i="41"/>
  <c r="D78" i="41" s="1"/>
  <c r="D53" i="41"/>
  <c r="C102" i="41"/>
  <c r="C78" i="41" s="1"/>
  <c r="C53" i="41"/>
  <c r="D101" i="41"/>
  <c r="D77" i="41" s="1"/>
  <c r="D52" i="41"/>
  <c r="C101" i="41"/>
  <c r="C77" i="41" s="1"/>
  <c r="C52" i="41"/>
  <c r="D76" i="41"/>
  <c r="D51" i="41"/>
  <c r="C100" i="41"/>
  <c r="C76" i="41" s="1"/>
  <c r="C51" i="41"/>
  <c r="D99" i="41"/>
  <c r="D75" i="41" s="1"/>
  <c r="D50" i="41"/>
  <c r="C99" i="41"/>
  <c r="C75" i="41" s="1"/>
  <c r="C50" i="41"/>
  <c r="D98" i="41"/>
  <c r="D74" i="41" s="1"/>
  <c r="D49" i="41"/>
  <c r="C98" i="41"/>
  <c r="C74" i="41" s="1"/>
  <c r="C49" i="41"/>
  <c r="D97" i="41"/>
  <c r="D73" i="41" s="1"/>
  <c r="D48" i="41"/>
  <c r="C97" i="41"/>
  <c r="C73" i="41" s="1"/>
  <c r="C48" i="41"/>
  <c r="D96" i="41"/>
  <c r="D72" i="41" s="1"/>
  <c r="D47" i="41"/>
  <c r="C96" i="41"/>
  <c r="C72" i="41" s="1"/>
  <c r="C47" i="41"/>
  <c r="D95" i="41"/>
  <c r="D71" i="41" s="1"/>
  <c r="D46" i="41"/>
  <c r="C95" i="41"/>
  <c r="C71" i="41" s="1"/>
  <c r="C46" i="41"/>
  <c r="D94" i="41"/>
  <c r="D70" i="41" s="1"/>
  <c r="D45" i="41"/>
  <c r="C94" i="41"/>
  <c r="C70" i="41" s="1"/>
  <c r="C45" i="41"/>
  <c r="D93" i="41"/>
  <c r="D69" i="41" s="1"/>
  <c r="D44" i="41"/>
  <c r="C93" i="41"/>
  <c r="C69" i="41" s="1"/>
  <c r="C44" i="41"/>
  <c r="D9" i="41"/>
  <c r="D10" i="41"/>
  <c r="C47" i="63"/>
  <c r="G89" i="63"/>
  <c r="C64" i="63" s="1"/>
  <c r="D16" i="63" s="1"/>
  <c r="J89" i="62"/>
  <c r="D113" i="62" s="1"/>
  <c r="I89" i="62"/>
  <c r="D64" i="62" s="1"/>
  <c r="D17" i="62" s="1"/>
  <c r="D6" i="62" s="1"/>
  <c r="H89" i="62"/>
  <c r="C113" i="62" s="1"/>
  <c r="G89" i="62"/>
  <c r="C64" i="62" s="1"/>
  <c r="D16" i="62" s="1"/>
  <c r="C93" i="61"/>
  <c r="C69" i="61" s="1"/>
  <c r="D44" i="61"/>
  <c r="D113" i="61"/>
  <c r="D64" i="61"/>
  <c r="D6" i="61" s="1"/>
  <c r="C113" i="61"/>
  <c r="C64" i="61"/>
  <c r="C94" i="63"/>
  <c r="C70" i="63" s="1"/>
  <c r="C95" i="63"/>
  <c r="C71" i="63" s="1"/>
  <c r="D95" i="63"/>
  <c r="D71" i="63" s="1"/>
  <c r="C96" i="63"/>
  <c r="C72" i="63" s="1"/>
  <c r="D47" i="63"/>
  <c r="D96" i="63"/>
  <c r="D72" i="63" s="1"/>
  <c r="C97" i="63"/>
  <c r="C73" i="63" s="1"/>
  <c r="D48" i="63"/>
  <c r="D97" i="63"/>
  <c r="D73" i="63" s="1"/>
  <c r="C49" i="63"/>
  <c r="C98" i="63"/>
  <c r="C74" i="63" s="1"/>
  <c r="C50" i="63"/>
  <c r="C99" i="63"/>
  <c r="C75" i="63" s="1"/>
  <c r="D99" i="63"/>
  <c r="D75" i="63" s="1"/>
  <c r="C100" i="63"/>
  <c r="C76" i="63" s="1"/>
  <c r="D51" i="63"/>
  <c r="D100" i="63"/>
  <c r="D76" i="63" s="1"/>
  <c r="C52" i="63"/>
  <c r="C101" i="63"/>
  <c r="C77" i="63" s="1"/>
  <c r="D52" i="63"/>
  <c r="D101" i="63"/>
  <c r="D77" i="63" s="1"/>
  <c r="C53" i="63"/>
  <c r="D102" i="63"/>
  <c r="D78" i="63" s="1"/>
  <c r="C103" i="63"/>
  <c r="C79" i="63" s="1"/>
  <c r="D103" i="63"/>
  <c r="D79" i="63" s="1"/>
  <c r="C55" i="63"/>
  <c r="C104" i="63"/>
  <c r="C80" i="63" s="1"/>
  <c r="D55" i="63"/>
  <c r="C56" i="63"/>
  <c r="C105" i="63"/>
  <c r="C81" i="63" s="1"/>
  <c r="D56" i="63"/>
  <c r="D105" i="63"/>
  <c r="D81" i="63" s="1"/>
  <c r="C106" i="63"/>
  <c r="C82" i="63" s="1"/>
  <c r="C58" i="63"/>
  <c r="C107" i="63"/>
  <c r="C83" i="63" s="1"/>
  <c r="D107" i="63"/>
  <c r="D83" i="63" s="1"/>
  <c r="C59" i="63"/>
  <c r="C108" i="63"/>
  <c r="C84" i="63" s="1"/>
  <c r="D59" i="63"/>
  <c r="C109" i="63"/>
  <c r="C85" i="63" s="1"/>
  <c r="D60" i="63"/>
  <c r="D109" i="63"/>
  <c r="D85" i="63" s="1"/>
  <c r="C61" i="63"/>
  <c r="C110" i="63"/>
  <c r="C86" i="63" s="1"/>
  <c r="D110" i="63"/>
  <c r="D86" i="63" s="1"/>
  <c r="C62" i="63"/>
  <c r="C112" i="63"/>
  <c r="C88" i="63" s="1"/>
  <c r="D63" i="63"/>
  <c r="D112" i="63"/>
  <c r="D88" i="63" s="1"/>
  <c r="C93" i="63"/>
  <c r="C69" i="63" s="1"/>
  <c r="I89" i="63"/>
  <c r="D64" i="63" s="1"/>
  <c r="D17" i="63" s="1"/>
  <c r="D6" i="63" s="1"/>
  <c r="C63" i="63"/>
  <c r="C111" i="63"/>
  <c r="C87" i="63" s="1"/>
  <c r="C60" i="63"/>
  <c r="C57" i="63"/>
  <c r="C54" i="63"/>
  <c r="C102" i="63"/>
  <c r="C78" i="63" s="1"/>
  <c r="C51" i="63"/>
  <c r="C48" i="63"/>
  <c r="C46" i="63"/>
  <c r="C45" i="63"/>
  <c r="H89" i="63"/>
  <c r="C113" i="63" s="1"/>
  <c r="D11" i="61"/>
  <c r="D63" i="60"/>
  <c r="D62" i="60"/>
  <c r="D61" i="60"/>
  <c r="D60" i="60"/>
  <c r="D59" i="60"/>
  <c r="D58" i="60"/>
  <c r="D57" i="60"/>
  <c r="D56" i="60"/>
  <c r="D55" i="60"/>
  <c r="D54" i="60"/>
  <c r="D53" i="60"/>
  <c r="D52" i="60"/>
  <c r="D51" i="60"/>
  <c r="D50" i="60"/>
  <c r="D49" i="60"/>
  <c r="D48" i="60"/>
  <c r="D47" i="60"/>
  <c r="D46" i="60"/>
  <c r="D45" i="60"/>
  <c r="D112" i="60"/>
  <c r="D88" i="60" s="1"/>
  <c r="C112" i="60"/>
  <c r="C88" i="60" s="1"/>
  <c r="D111" i="60"/>
  <c r="D87" i="60" s="1"/>
  <c r="C111" i="60"/>
  <c r="C87" i="60" s="1"/>
  <c r="D110" i="60"/>
  <c r="D86" i="60" s="1"/>
  <c r="C110" i="60"/>
  <c r="C86" i="60" s="1"/>
  <c r="D109" i="60"/>
  <c r="D85" i="60" s="1"/>
  <c r="C109" i="60"/>
  <c r="C85" i="60" s="1"/>
  <c r="D108" i="60"/>
  <c r="D84" i="60" s="1"/>
  <c r="C108" i="60"/>
  <c r="C84" i="60" s="1"/>
  <c r="D107" i="60"/>
  <c r="D83" i="60" s="1"/>
  <c r="C107" i="60"/>
  <c r="C83" i="60" s="1"/>
  <c r="D106" i="60"/>
  <c r="D82" i="60" s="1"/>
  <c r="C106" i="60"/>
  <c r="C82" i="60" s="1"/>
  <c r="D105" i="60"/>
  <c r="D81" i="60" s="1"/>
  <c r="C105" i="60"/>
  <c r="C81" i="60" s="1"/>
  <c r="D104" i="60"/>
  <c r="D80" i="60" s="1"/>
  <c r="C104" i="60"/>
  <c r="C80" i="60" s="1"/>
  <c r="D103" i="60"/>
  <c r="D79" i="60" s="1"/>
  <c r="C103" i="60"/>
  <c r="C79" i="60" s="1"/>
  <c r="D102" i="60"/>
  <c r="D78" i="60" s="1"/>
  <c r="C102" i="60"/>
  <c r="C78" i="60" s="1"/>
  <c r="D101" i="60"/>
  <c r="D77" i="60" s="1"/>
  <c r="C101" i="60"/>
  <c r="C77" i="60" s="1"/>
  <c r="D100" i="60"/>
  <c r="D76" i="60" s="1"/>
  <c r="C76" i="60"/>
  <c r="D99" i="60"/>
  <c r="D75" i="60" s="1"/>
  <c r="C99" i="60"/>
  <c r="C75" i="60" s="1"/>
  <c r="D98" i="60"/>
  <c r="D74" i="60" s="1"/>
  <c r="C97" i="60"/>
  <c r="C73" i="60" s="1"/>
  <c r="D96" i="60"/>
  <c r="D72" i="60" s="1"/>
  <c r="C96" i="60"/>
  <c r="C72" i="60" s="1"/>
  <c r="D95" i="60"/>
  <c r="D71" i="60" s="1"/>
  <c r="C95" i="60"/>
  <c r="C71" i="60" s="1"/>
  <c r="D94" i="60"/>
  <c r="D70" i="60" s="1"/>
  <c r="D93" i="60"/>
  <c r="D69" i="60" s="1"/>
  <c r="C93" i="60"/>
  <c r="C69" i="60" s="1"/>
  <c r="D111" i="63"/>
  <c r="D87" i="63" s="1"/>
  <c r="D108" i="63"/>
  <c r="D84" i="63" s="1"/>
  <c r="D106" i="63"/>
  <c r="D82" i="63" s="1"/>
  <c r="D104" i="63"/>
  <c r="D80" i="63" s="1"/>
  <c r="D98" i="63"/>
  <c r="D74" i="63" s="1"/>
  <c r="D62" i="63"/>
  <c r="D61" i="63"/>
  <c r="D58" i="63"/>
  <c r="D57" i="63"/>
  <c r="D54" i="63"/>
  <c r="D53" i="63"/>
  <c r="D50" i="63"/>
  <c r="D49" i="63"/>
  <c r="D46" i="63"/>
  <c r="D45" i="63"/>
  <c r="D44" i="63"/>
  <c r="C44" i="63"/>
  <c r="D37" i="63"/>
  <c r="D38" i="63"/>
  <c r="D10" i="63"/>
  <c r="D112" i="62"/>
  <c r="D88" i="62" s="1"/>
  <c r="C112" i="62"/>
  <c r="C88" i="62" s="1"/>
  <c r="D111" i="62"/>
  <c r="D87" i="62" s="1"/>
  <c r="C111" i="62"/>
  <c r="C87" i="62" s="1"/>
  <c r="D110" i="62"/>
  <c r="D86" i="62" s="1"/>
  <c r="C110" i="62"/>
  <c r="C86" i="62" s="1"/>
  <c r="D109" i="62"/>
  <c r="D85" i="62" s="1"/>
  <c r="C109" i="62"/>
  <c r="C85" i="62" s="1"/>
  <c r="D108" i="62"/>
  <c r="D84" i="62" s="1"/>
  <c r="C108" i="62"/>
  <c r="C84" i="62" s="1"/>
  <c r="D107" i="62"/>
  <c r="D83" i="62" s="1"/>
  <c r="C107" i="62"/>
  <c r="C83" i="62" s="1"/>
  <c r="D106" i="62"/>
  <c r="D82" i="62" s="1"/>
  <c r="C106" i="62"/>
  <c r="C82" i="62" s="1"/>
  <c r="D105" i="62"/>
  <c r="D81" i="62" s="1"/>
  <c r="C105" i="62"/>
  <c r="C81" i="62" s="1"/>
  <c r="D104" i="62"/>
  <c r="D80" i="62" s="1"/>
  <c r="C104" i="62"/>
  <c r="C80" i="62" s="1"/>
  <c r="D103" i="62"/>
  <c r="D79" i="62" s="1"/>
  <c r="C103" i="62"/>
  <c r="C79" i="62" s="1"/>
  <c r="D102" i="62"/>
  <c r="D78" i="62" s="1"/>
  <c r="C102" i="62"/>
  <c r="C78" i="62" s="1"/>
  <c r="D101" i="62"/>
  <c r="D77" i="62" s="1"/>
  <c r="C101" i="62"/>
  <c r="C77" i="62" s="1"/>
  <c r="D100" i="62"/>
  <c r="D76" i="62" s="1"/>
  <c r="C100" i="62"/>
  <c r="C76" i="62" s="1"/>
  <c r="D99" i="62"/>
  <c r="D75" i="62" s="1"/>
  <c r="C99" i="62"/>
  <c r="C75" i="62" s="1"/>
  <c r="D98" i="62"/>
  <c r="D74" i="62" s="1"/>
  <c r="C98" i="62"/>
  <c r="C74" i="62" s="1"/>
  <c r="D97" i="62"/>
  <c r="D73" i="62" s="1"/>
  <c r="C97" i="62"/>
  <c r="C73" i="62" s="1"/>
  <c r="D96" i="62"/>
  <c r="D72" i="62" s="1"/>
  <c r="C96" i="62"/>
  <c r="C72" i="62" s="1"/>
  <c r="D95" i="62"/>
  <c r="D71" i="62" s="1"/>
  <c r="C95" i="62"/>
  <c r="C71" i="62" s="1"/>
  <c r="D94" i="62"/>
  <c r="D70" i="62" s="1"/>
  <c r="C94" i="62"/>
  <c r="C70" i="62" s="1"/>
  <c r="D93" i="62"/>
  <c r="D69" i="62" s="1"/>
  <c r="C93" i="62"/>
  <c r="C69" i="62" s="1"/>
  <c r="D63" i="62"/>
  <c r="C63" i="62"/>
  <c r="D62" i="62"/>
  <c r="C62" i="62"/>
  <c r="D61" i="62"/>
  <c r="C61" i="62"/>
  <c r="D60" i="62"/>
  <c r="C60" i="62"/>
  <c r="D59" i="62"/>
  <c r="C59" i="62"/>
  <c r="D58" i="62"/>
  <c r="C58" i="62"/>
  <c r="D57" i="62"/>
  <c r="C57" i="62"/>
  <c r="D56" i="62"/>
  <c r="C56" i="62"/>
  <c r="D55" i="62"/>
  <c r="C55" i="62"/>
  <c r="D54" i="62"/>
  <c r="C54" i="62"/>
  <c r="D53" i="62"/>
  <c r="C53" i="62"/>
  <c r="D52" i="62"/>
  <c r="C52" i="62"/>
  <c r="D51" i="62"/>
  <c r="C51" i="62"/>
  <c r="D50" i="62"/>
  <c r="C50" i="62"/>
  <c r="D49" i="62"/>
  <c r="C49" i="62"/>
  <c r="D48" i="62"/>
  <c r="C48" i="62"/>
  <c r="D47" i="62"/>
  <c r="C47" i="62"/>
  <c r="D46" i="62"/>
  <c r="C46" i="62"/>
  <c r="D45" i="62"/>
  <c r="C45" i="62"/>
  <c r="D44" i="62"/>
  <c r="C44" i="62"/>
  <c r="D37" i="62"/>
  <c r="D38" i="62"/>
  <c r="D7" i="62"/>
  <c r="D8" i="62"/>
  <c r="D9" i="62"/>
  <c r="D10" i="62"/>
  <c r="D11" i="62"/>
  <c r="D112" i="61"/>
  <c r="D88" i="61" s="1"/>
  <c r="C112" i="61"/>
  <c r="C88" i="61" s="1"/>
  <c r="D111" i="61"/>
  <c r="D87" i="61" s="1"/>
  <c r="C111" i="61"/>
  <c r="C87" i="61" s="1"/>
  <c r="D110" i="61"/>
  <c r="D86" i="61" s="1"/>
  <c r="C110" i="61"/>
  <c r="C86" i="61" s="1"/>
  <c r="D109" i="61"/>
  <c r="D85" i="61" s="1"/>
  <c r="C109" i="61"/>
  <c r="C85" i="61" s="1"/>
  <c r="D108" i="61"/>
  <c r="D84" i="61" s="1"/>
  <c r="C108" i="61"/>
  <c r="C84" i="61" s="1"/>
  <c r="D107" i="61"/>
  <c r="D83" i="61" s="1"/>
  <c r="C107" i="61"/>
  <c r="C83" i="61" s="1"/>
  <c r="D106" i="61"/>
  <c r="D82" i="61" s="1"/>
  <c r="C106" i="61"/>
  <c r="C82" i="61" s="1"/>
  <c r="D105" i="61"/>
  <c r="D81" i="61" s="1"/>
  <c r="C105" i="61"/>
  <c r="C81" i="61" s="1"/>
  <c r="D104" i="61"/>
  <c r="D80" i="61"/>
  <c r="C104" i="61"/>
  <c r="C80" i="61" s="1"/>
  <c r="D103" i="61"/>
  <c r="D79" i="61" s="1"/>
  <c r="C103" i="61"/>
  <c r="C79" i="61" s="1"/>
  <c r="D102" i="61"/>
  <c r="D78" i="61" s="1"/>
  <c r="C102" i="61"/>
  <c r="C78" i="61" s="1"/>
  <c r="D101" i="61"/>
  <c r="D77" i="61" s="1"/>
  <c r="C101" i="61"/>
  <c r="C77" i="61" s="1"/>
  <c r="D100" i="61"/>
  <c r="D76" i="61" s="1"/>
  <c r="C100" i="61"/>
  <c r="C76" i="61" s="1"/>
  <c r="D99" i="61"/>
  <c r="D75" i="61" s="1"/>
  <c r="C99" i="61"/>
  <c r="C75" i="61" s="1"/>
  <c r="D98" i="61"/>
  <c r="D74" i="61" s="1"/>
  <c r="C98" i="61"/>
  <c r="C74" i="61" s="1"/>
  <c r="D97" i="61"/>
  <c r="D73" i="61" s="1"/>
  <c r="C97" i="61"/>
  <c r="C73" i="61" s="1"/>
  <c r="D96" i="61"/>
  <c r="D72" i="61" s="1"/>
  <c r="C96" i="61"/>
  <c r="C72" i="61" s="1"/>
  <c r="D95" i="61"/>
  <c r="D71" i="61" s="1"/>
  <c r="C95" i="61"/>
  <c r="C71" i="61" s="1"/>
  <c r="D94" i="61"/>
  <c r="D70" i="61"/>
  <c r="C94" i="61"/>
  <c r="C70" i="61" s="1"/>
  <c r="D93" i="61"/>
  <c r="D69" i="61" s="1"/>
  <c r="D63" i="61"/>
  <c r="C63" i="61"/>
  <c r="D62" i="61"/>
  <c r="C62" i="61"/>
  <c r="D61" i="61"/>
  <c r="C61" i="61"/>
  <c r="D60" i="61"/>
  <c r="C60" i="61"/>
  <c r="D59" i="61"/>
  <c r="C59" i="61"/>
  <c r="D58" i="61"/>
  <c r="C58" i="61"/>
  <c r="D57" i="61"/>
  <c r="C57" i="61"/>
  <c r="D56" i="61"/>
  <c r="C56" i="61"/>
  <c r="D55" i="61"/>
  <c r="C55" i="61"/>
  <c r="D54" i="61"/>
  <c r="C54" i="61"/>
  <c r="D53" i="61"/>
  <c r="C53" i="61"/>
  <c r="D52" i="61"/>
  <c r="C52" i="61"/>
  <c r="D51" i="61"/>
  <c r="C51" i="61"/>
  <c r="D50" i="61"/>
  <c r="C50" i="61"/>
  <c r="D49" i="61"/>
  <c r="C49" i="61"/>
  <c r="D48" i="61"/>
  <c r="C48" i="61"/>
  <c r="D47" i="61"/>
  <c r="C47" i="61"/>
  <c r="D46" i="61"/>
  <c r="C46" i="61"/>
  <c r="D45" i="61"/>
  <c r="C45" i="61"/>
  <c r="C44" i="61"/>
  <c r="D37" i="61"/>
  <c r="D38" i="61"/>
  <c r="D7" i="61"/>
  <c r="D8" i="61"/>
  <c r="D9" i="61"/>
  <c r="D10" i="61"/>
  <c r="D8" i="60"/>
  <c r="D9" i="60"/>
  <c r="D10" i="60"/>
  <c r="D11" i="60"/>
  <c r="J89" i="63"/>
  <c r="D113" i="63" s="1"/>
  <c r="D94" i="63"/>
  <c r="D70" i="63" s="1"/>
  <c r="D93" i="63"/>
  <c r="D69" i="63" s="1"/>
  <c r="C89" i="60" l="1"/>
  <c r="D89" i="63"/>
  <c r="D89" i="61"/>
  <c r="D5" i="60"/>
  <c r="D12" i="60" s="1"/>
  <c r="D36" i="60"/>
  <c r="D39" i="60" s="1"/>
  <c r="D32" i="60"/>
  <c r="D7" i="41"/>
  <c r="C89" i="63"/>
  <c r="D36" i="63"/>
  <c r="D39" i="63" s="1"/>
  <c r="D5" i="63"/>
  <c r="D12" i="63" s="1"/>
  <c r="D32" i="63"/>
  <c r="D32" i="62"/>
  <c r="D5" i="62"/>
  <c r="D12" i="62" s="1"/>
  <c r="D36" i="62"/>
  <c r="D39" i="62" s="1"/>
  <c r="C89" i="62"/>
  <c r="D89" i="62"/>
  <c r="C89" i="61"/>
  <c r="D5" i="41"/>
  <c r="D36" i="61"/>
  <c r="D39" i="61" s="1"/>
  <c r="D5" i="61"/>
  <c r="D12" i="61" s="1"/>
  <c r="D32" i="61"/>
  <c r="C89" i="41"/>
  <c r="J89" i="41"/>
  <c r="D113" i="41" s="1"/>
  <c r="G89" i="41"/>
  <c r="C64" i="41" s="1"/>
  <c r="I89" i="41"/>
  <c r="D64" i="41" s="1"/>
  <c r="D38" i="41"/>
  <c r="D11" i="41"/>
  <c r="D8" i="41"/>
  <c r="D37" i="41"/>
  <c r="D89" i="60"/>
  <c r="D6" i="41"/>
  <c r="D112" i="41"/>
  <c r="D88" i="41" s="1"/>
  <c r="D89" i="41" s="1"/>
  <c r="H89" i="41"/>
  <c r="C113" i="41" s="1"/>
  <c r="D36" i="41" l="1"/>
  <c r="D39" i="41" s="1"/>
  <c r="D32" i="41"/>
  <c r="D12" i="41"/>
</calcChain>
</file>

<file path=xl/sharedStrings.xml><?xml version="1.0" encoding="utf-8"?>
<sst xmlns="http://schemas.openxmlformats.org/spreadsheetml/2006/main" count="592" uniqueCount="142">
  <si>
    <t>樹種</t>
    <rPh sb="0" eb="2">
      <t>ジュシュ</t>
    </rPh>
    <phoneticPr fontId="3"/>
  </si>
  <si>
    <t>その他広</t>
    <rPh sb="2" eb="3">
      <t>タ</t>
    </rPh>
    <rPh sb="3" eb="4">
      <t>ヒロ</t>
    </rPh>
    <phoneticPr fontId="3"/>
  </si>
  <si>
    <t>スギ</t>
    <phoneticPr fontId="3"/>
  </si>
  <si>
    <t>ヒノキ</t>
    <phoneticPr fontId="3"/>
  </si>
  <si>
    <t>マツ</t>
    <phoneticPr fontId="3"/>
  </si>
  <si>
    <t>クヌギ</t>
    <phoneticPr fontId="3"/>
  </si>
  <si>
    <t>その他針</t>
    <rPh sb="2" eb="3">
      <t>タ</t>
    </rPh>
    <rPh sb="3" eb="4">
      <t>ハリ</t>
    </rPh>
    <phoneticPr fontId="3"/>
  </si>
  <si>
    <t>伐採跡地</t>
    <rPh sb="0" eb="2">
      <t>バッサイ</t>
    </rPh>
    <rPh sb="2" eb="4">
      <t>アトチ</t>
    </rPh>
    <phoneticPr fontId="3"/>
  </si>
  <si>
    <t>未立木地</t>
    <rPh sb="0" eb="1">
      <t>ミ</t>
    </rPh>
    <rPh sb="1" eb="3">
      <t>リュウボク</t>
    </rPh>
    <rPh sb="3" eb="4">
      <t>チ</t>
    </rPh>
    <phoneticPr fontId="3"/>
  </si>
  <si>
    <t>更新困難地</t>
    <rPh sb="0" eb="2">
      <t>コウシン</t>
    </rPh>
    <rPh sb="2" eb="4">
      <t>コンナン</t>
    </rPh>
    <rPh sb="4" eb="5">
      <t>チ</t>
    </rPh>
    <phoneticPr fontId="3"/>
  </si>
  <si>
    <t>竹林</t>
    <rPh sb="0" eb="2">
      <t>チクリン</t>
    </rPh>
    <phoneticPr fontId="2"/>
  </si>
  <si>
    <t>特殊林</t>
    <rPh sb="0" eb="2">
      <t>トクシュ</t>
    </rPh>
    <rPh sb="2" eb="3">
      <t>リン</t>
    </rPh>
    <phoneticPr fontId="2"/>
  </si>
  <si>
    <t>熊本県の民有人工林における樹種構成</t>
    <rPh sb="0" eb="3">
      <t>クマモトケン</t>
    </rPh>
    <rPh sb="4" eb="6">
      <t>ミンユウ</t>
    </rPh>
    <rPh sb="6" eb="9">
      <t>ジンコウリン</t>
    </rPh>
    <rPh sb="13" eb="15">
      <t>ジュシュ</t>
    </rPh>
    <rPh sb="15" eb="17">
      <t>コウセイ</t>
    </rPh>
    <phoneticPr fontId="3"/>
  </si>
  <si>
    <t>その他</t>
    <rPh sb="2" eb="3">
      <t>タ</t>
    </rPh>
    <phoneticPr fontId="3"/>
  </si>
  <si>
    <t>齢級</t>
    <rPh sb="0" eb="2">
      <t>レイキュウ</t>
    </rPh>
    <phoneticPr fontId="3"/>
  </si>
  <si>
    <t>15</t>
  </si>
  <si>
    <t>16</t>
  </si>
  <si>
    <t>17</t>
  </si>
  <si>
    <t>18</t>
  </si>
  <si>
    <t>19</t>
  </si>
  <si>
    <t>20以上</t>
    <rPh sb="2" eb="4">
      <t>イジョウ</t>
    </rPh>
    <phoneticPr fontId="3"/>
  </si>
  <si>
    <t>計</t>
    <rPh sb="0" eb="1">
      <t>ケイ</t>
    </rPh>
    <phoneticPr fontId="3"/>
  </si>
  <si>
    <t>面積</t>
    <rPh sb="0" eb="2">
      <t>メンセキ</t>
    </rPh>
    <phoneticPr fontId="3"/>
  </si>
  <si>
    <t>蓄積（グラフ用）</t>
    <rPh sb="0" eb="2">
      <t>チクセキ</t>
    </rPh>
    <rPh sb="6" eb="7">
      <t>ヨウ</t>
    </rPh>
    <phoneticPr fontId="3"/>
  </si>
  <si>
    <t>蓄積（入力用）</t>
    <rPh sb="0" eb="2">
      <t>チクセキ</t>
    </rPh>
    <rPh sb="3" eb="5">
      <t>ニュウリョク</t>
    </rPh>
    <rPh sb="5" eb="6">
      <t>ヨウ</t>
    </rPh>
    <phoneticPr fontId="3"/>
  </si>
  <si>
    <t>スギ</t>
    <phoneticPr fontId="3"/>
  </si>
  <si>
    <t>ヒノキ</t>
    <phoneticPr fontId="3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</si>
  <si>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</si>
  <si>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</si>
  <si>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</si>
  <si>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</si>
  <si>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</si>
  <si>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</si>
  <si>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</si>
  <si>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</si>
  <si>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</si>
  <si>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</si>
  <si>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</si>
  <si>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</si>
  <si>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</si>
  <si>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</si>
  <si>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林種</t>
    <rPh sb="0" eb="1">
      <t>ハヤシ</t>
    </rPh>
    <rPh sb="1" eb="2">
      <t>タネ</t>
    </rPh>
    <phoneticPr fontId="3"/>
  </si>
  <si>
    <t>人工林</t>
    <rPh sb="0" eb="3">
      <t>ジンコウリン</t>
    </rPh>
    <phoneticPr fontId="3"/>
  </si>
  <si>
    <t>天然林</t>
    <rPh sb="0" eb="3">
      <t>テンネンリン</t>
    </rPh>
    <phoneticPr fontId="3"/>
  </si>
  <si>
    <t>熊本県全体</t>
    <rPh sb="0" eb="3">
      <t>クマモトケン</t>
    </rPh>
    <rPh sb="3" eb="5">
      <t>ゼンタイ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</si>
  <si>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</si>
  <si>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</si>
  <si>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</si>
  <si>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</si>
  <si>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</si>
  <si>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</si>
  <si>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</si>
  <si>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</si>
  <si>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</si>
  <si>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</si>
  <si>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</si>
  <si>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</si>
  <si>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</si>
  <si>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</si>
  <si>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白川・菊池川森林計画区</t>
    <rPh sb="0" eb="2">
      <t>シラカワ</t>
    </rPh>
    <rPh sb="3" eb="5">
      <t>キクチ</t>
    </rPh>
    <rPh sb="5" eb="6">
      <t>ガワ</t>
    </rPh>
    <rPh sb="6" eb="8">
      <t>シンリン</t>
    </rPh>
    <rPh sb="8" eb="10">
      <t>ケイカク</t>
    </rPh>
    <rPh sb="10" eb="11">
      <t>ク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</si>
  <si>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</si>
  <si>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</si>
  <si>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</si>
  <si>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</si>
  <si>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</si>
  <si>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</si>
  <si>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</si>
  <si>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</si>
  <si>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</si>
  <si>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</si>
  <si>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</si>
  <si>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</si>
  <si>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</si>
  <si>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</si>
  <si>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緑川森林計画区</t>
    <rPh sb="0" eb="2">
      <t>ミドリカワ</t>
    </rPh>
    <rPh sb="2" eb="4">
      <t>シンリン</t>
    </rPh>
    <rPh sb="4" eb="6">
      <t>ケイカク</t>
    </rPh>
    <rPh sb="6" eb="7">
      <t>ク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</si>
  <si>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</si>
  <si>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</si>
  <si>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</si>
  <si>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</si>
  <si>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</si>
  <si>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</si>
  <si>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</si>
  <si>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</si>
  <si>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</si>
  <si>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</si>
  <si>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</si>
  <si>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</si>
  <si>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</si>
  <si>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</si>
  <si>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球磨川森林計画区</t>
    <rPh sb="0" eb="3">
      <t>クマガワ</t>
    </rPh>
    <rPh sb="3" eb="5">
      <t>シンリン</t>
    </rPh>
    <rPh sb="5" eb="7">
      <t>ケイカク</t>
    </rPh>
    <rPh sb="7" eb="8">
      <t>ク</t>
    </rPh>
    <phoneticPr fontId="2"/>
  </si>
  <si>
    <t>１</t>
    <phoneticPr fontId="3"/>
  </si>
  <si>
    <t>２</t>
    <phoneticPr fontId="3"/>
  </si>
  <si>
    <t>３</t>
    <phoneticPr fontId="3"/>
  </si>
  <si>
    <t>４</t>
    <phoneticPr fontId="3"/>
  </si>
  <si>
    <t>５</t>
    <phoneticPr fontId="3"/>
  </si>
  <si>
    <t>６</t>
    <phoneticPr fontId="3"/>
  </si>
  <si>
    <t>７</t>
    <phoneticPr fontId="3"/>
  </si>
  <si>
    <t>８</t>
    <phoneticPr fontId="3"/>
  </si>
  <si>
    <t>９</t>
    <phoneticPr fontId="3"/>
  </si>
  <si>
    <t>10</t>
    <phoneticPr fontId="3"/>
  </si>
  <si>
    <t>11</t>
    <phoneticPr fontId="3"/>
  </si>
  <si>
    <t>12</t>
    <phoneticPr fontId="3"/>
  </si>
  <si>
    <t>13</t>
    <phoneticPr fontId="3"/>
  </si>
  <si>
    <t>14</t>
    <phoneticPr fontId="3"/>
  </si>
  <si>
    <t>天草森林計画区</t>
    <rPh sb="0" eb="2">
      <t>アマクサ</t>
    </rPh>
    <rPh sb="2" eb="4">
      <t>シンリン</t>
    </rPh>
    <rPh sb="4" eb="6">
      <t>ケイカク</t>
    </rPh>
    <rPh sb="6" eb="7">
      <t>ク</t>
    </rPh>
    <phoneticPr fontId="2"/>
  </si>
  <si>
    <t>広葉樹</t>
    <rPh sb="0" eb="3">
      <t>コウヨウジュ</t>
    </rPh>
    <phoneticPr fontId="3"/>
  </si>
  <si>
    <t>広葉樹等</t>
    <rPh sb="0" eb="3">
      <t>コウヨウジュ</t>
    </rPh>
    <rPh sb="3" eb="4">
      <t>トウ</t>
    </rPh>
    <phoneticPr fontId="3"/>
  </si>
  <si>
    <t>面積（入力用）</t>
    <rPh sb="0" eb="2">
      <t>メンセキ</t>
    </rPh>
    <rPh sb="3" eb="5">
      <t>ニュウリョク</t>
    </rPh>
    <rPh sb="5" eb="6">
      <t>ヨウ</t>
    </rPh>
    <phoneticPr fontId="3"/>
  </si>
  <si>
    <t>面積（入力用）</t>
    <rPh sb="0" eb="2">
      <t>メンセキ</t>
    </rPh>
    <rPh sb="3" eb="6">
      <t>ニュウリョクヨウ</t>
    </rPh>
    <phoneticPr fontId="3"/>
  </si>
  <si>
    <t xml:space="preserve"> </t>
    <phoneticPr fontId="2"/>
  </si>
  <si>
    <t>面積</t>
    <rPh sb="0" eb="2">
      <t>メンセキ</t>
    </rPh>
    <phoneticPr fontId="2"/>
  </si>
  <si>
    <t>蓄積</t>
    <rPh sb="0" eb="2">
      <t>チクセキ</t>
    </rPh>
    <phoneticPr fontId="2"/>
  </si>
  <si>
    <t>スギ</t>
    <phoneticPr fontId="2"/>
  </si>
  <si>
    <t>ヒノキ</t>
    <phoneticPr fontId="2"/>
  </si>
  <si>
    <t>スギ</t>
    <phoneticPr fontId="2"/>
  </si>
  <si>
    <t>ヒノキ</t>
    <phoneticPr fontId="2"/>
  </si>
  <si>
    <t>スギ</t>
    <phoneticPr fontId="2"/>
  </si>
  <si>
    <t>ヒノキ</t>
    <phoneticPr fontId="2"/>
  </si>
  <si>
    <t>天草計画区の民有人工林における樹種構成</t>
    <rPh sb="0" eb="2">
      <t>アマクサ</t>
    </rPh>
    <rPh sb="2" eb="4">
      <t>ケイカク</t>
    </rPh>
    <rPh sb="4" eb="5">
      <t>ク</t>
    </rPh>
    <rPh sb="6" eb="8">
      <t>ミンユウ</t>
    </rPh>
    <rPh sb="8" eb="11">
      <t>ジンコウリン</t>
    </rPh>
    <rPh sb="15" eb="17">
      <t>ジュシュ</t>
    </rPh>
    <rPh sb="17" eb="19">
      <t>コウセイ</t>
    </rPh>
    <phoneticPr fontId="3"/>
  </si>
  <si>
    <t>ス ギ　（6,115ha）</t>
    <phoneticPr fontId="3"/>
  </si>
  <si>
    <t>球磨川計画区の民有人工林における樹種構成</t>
    <rPh sb="0" eb="3">
      <t>クマガワ</t>
    </rPh>
    <rPh sb="3" eb="5">
      <t>ケイカク</t>
    </rPh>
    <rPh sb="5" eb="6">
      <t>ク</t>
    </rPh>
    <rPh sb="7" eb="9">
      <t>ミンユウ</t>
    </rPh>
    <rPh sb="9" eb="12">
      <t>ジンコウリン</t>
    </rPh>
    <rPh sb="16" eb="18">
      <t>ジュシュ</t>
    </rPh>
    <rPh sb="18" eb="20">
      <t>コウセイ</t>
    </rPh>
    <phoneticPr fontId="3"/>
  </si>
  <si>
    <t>緑川計画区の民有人工林における樹種構成</t>
    <rPh sb="0" eb="2">
      <t>ミドリカワ</t>
    </rPh>
    <rPh sb="2" eb="4">
      <t>ケイカク</t>
    </rPh>
    <rPh sb="4" eb="5">
      <t>ク</t>
    </rPh>
    <rPh sb="6" eb="8">
      <t>ミンユウ</t>
    </rPh>
    <rPh sb="8" eb="11">
      <t>ジンコウリン</t>
    </rPh>
    <rPh sb="15" eb="17">
      <t>ジュシュ</t>
    </rPh>
    <rPh sb="17" eb="19">
      <t>コウセイ</t>
    </rPh>
    <phoneticPr fontId="3"/>
  </si>
  <si>
    <t>白川・菊池川計画区の民有人工林における樹種構成</t>
    <rPh sb="0" eb="2">
      <t>シラカワ</t>
    </rPh>
    <rPh sb="3" eb="5">
      <t>キクチ</t>
    </rPh>
    <rPh sb="5" eb="6">
      <t>ガワ</t>
    </rPh>
    <rPh sb="6" eb="8">
      <t>ケイカク</t>
    </rPh>
    <rPh sb="8" eb="9">
      <t>ク</t>
    </rPh>
    <rPh sb="10" eb="12">
      <t>ミンユウ</t>
    </rPh>
    <rPh sb="12" eb="15">
      <t>ジンコウリン</t>
    </rPh>
    <rPh sb="19" eb="21">
      <t>ジュシュ</t>
    </rPh>
    <rPh sb="21" eb="23">
      <t>コウセイ</t>
    </rPh>
    <phoneticPr fontId="3"/>
  </si>
  <si>
    <t>スギ（138,023ha）</t>
    <phoneticPr fontId="3"/>
  </si>
  <si>
    <t>ヒノキ（90,780ha）</t>
    <phoneticPr fontId="3"/>
  </si>
  <si>
    <r>
      <t>ス　ギ（68,021千ｍ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</si>
  <si>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ヒノキ（35,699千ｍ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</si>
  <si>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t>スギ　（49,491ha）</t>
    <phoneticPr fontId="3"/>
  </si>
  <si>
    <t>ヒノキ（15,089ha）</t>
    <phoneticPr fontId="3"/>
  </si>
  <si>
    <r>
      <t>ス　ギ（26,894千ｍ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</si>
  <si>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ヒノキ（5,745千ｍ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</si>
  <si>
    <t>スギ（22,900ha）</t>
    <phoneticPr fontId="3"/>
  </si>
  <si>
    <t>ヒノキ（7,231ha）</t>
    <phoneticPr fontId="3"/>
  </si>
  <si>
    <r>
      <t>ス　ギ（11,495千ｍ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</si>
  <si>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ヒノキ（2,887千ｍ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</si>
  <si>
    <t>ス ギ（59,517ha）</t>
    <phoneticPr fontId="3"/>
  </si>
  <si>
    <t>ヒノキ（52,203ha）</t>
    <phoneticPr fontId="3"/>
  </si>
  <si>
    <r>
      <t>ス ギ（27,221千ｍ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</si>
  <si>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r>
      <t>ヒノキ（20,923千ｍ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10" eb="11">
      <t>セン</t>
    </rPh>
    <phoneticPr fontId="3"/>
  </si>
  <si>
    <t>ヒノキ（16,255ha）</t>
    <phoneticPr fontId="3"/>
  </si>
  <si>
    <r>
      <t>ス　ギ（2,410千ｍ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</si>
  <si>
    <r>
      <t>ヒノキ（6,144千ｍ</t>
    </r>
    <r>
      <rPr>
        <vertAlign val="superscript"/>
        <sz val="11"/>
        <color indexed="10"/>
        <rFont val="ＭＳ Ｐゴシック"/>
        <family val="3"/>
        <charset val="128"/>
      </rPr>
      <t>3</t>
    </r>
    <r>
      <rPr>
        <sz val="11"/>
        <color indexed="10"/>
        <rFont val="ＭＳ Ｐゴシック"/>
        <family val="3"/>
        <charset val="128"/>
      </rPr>
      <t>）</t>
    </r>
    <rPh sb="9" eb="10">
      <t>セン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</si>
</sst>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"/>
  </numFmts>
  <fonts count="13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16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vertAlign val="superscript"/>
      <sz val="11"/>
      <color indexed="10"/>
      <name val="ＭＳ Ｐゴシック"/>
      <family val="3"/>
      <charset val="128"/>
    </font>
    <font>
      <sz val="11"/>
      <color theme="4" tint="-0.249977111117893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11"/>
      <color rgb="FF0070C0"/>
      <name val="ＭＳ Ｐゴシック"/>
      <family val="3"/>
      <charset val="128"/>
    </font>
    <font>
      <sz val="11"/>
      <color rgb="FF0000FF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4" fillId="0" borderId="1" applyBorder="0"/>
  </cellStyleXfs>
  <cellXfs count="77">
    <xf numFmtId="0" fontId="0" fillId="0" borderId="0" xfId="0"/>
    <xf numFmtId="0" fontId="1" fillId="0" borderId="0" xfId="2" applyFont="1" applyBorder="1"/>
    <xf numFmtId="0" fontId="1" fillId="2" borderId="2" xfId="2" applyFont="1" applyFill="1" applyBorder="1" applyAlignment="1">
      <alignment horizontal="center"/>
    </xf>
    <xf numFmtId="49" fontId="1" fillId="0" borderId="2" xfId="2" applyNumberFormat="1" applyFont="1" applyBorder="1"/>
    <xf numFmtId="0" fontId="1" fillId="0" borderId="2" xfId="2" applyFont="1" applyBorder="1" applyAlignment="1">
      <alignment horizontal="center"/>
    </xf>
    <xf numFmtId="0" fontId="1" fillId="0" borderId="0" xfId="2" applyFont="1" applyFill="1" applyBorder="1"/>
    <xf numFmtId="49" fontId="1" fillId="0" borderId="2" xfId="2" applyNumberFormat="1" applyFont="1" applyBorder="1" applyAlignment="1">
      <alignment horizontal="center"/>
    </xf>
    <xf numFmtId="0" fontId="5" fillId="0" borderId="0" xfId="0" applyFont="1" applyAlignment="1">
      <alignment horizontal="centerContinuous"/>
    </xf>
    <xf numFmtId="49" fontId="1" fillId="0" borderId="2" xfId="2" applyNumberFormat="1" applyFont="1" applyBorder="1" applyAlignment="1">
      <alignment shrinkToFit="1"/>
    </xf>
    <xf numFmtId="3" fontId="1" fillId="0" borderId="0" xfId="2" applyNumberFormat="1" applyFont="1" applyBorder="1"/>
    <xf numFmtId="3" fontId="6" fillId="0" borderId="2" xfId="2" applyNumberFormat="1" applyFont="1" applyBorder="1"/>
    <xf numFmtId="3" fontId="6" fillId="3" borderId="2" xfId="2" applyNumberFormat="1" applyFont="1" applyFill="1" applyBorder="1"/>
    <xf numFmtId="4" fontId="6" fillId="0" borderId="2" xfId="2" applyNumberFormat="1" applyFont="1" applyBorder="1"/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40" fontId="1" fillId="0" borderId="5" xfId="1" applyNumberFormat="1" applyFont="1" applyBorder="1" applyAlignment="1" applyProtection="1">
      <protection locked="0"/>
    </xf>
    <xf numFmtId="38" fontId="1" fillId="0" borderId="6" xfId="1" applyFont="1" applyBorder="1" applyAlignment="1" applyProtection="1">
      <protection locked="0"/>
    </xf>
    <xf numFmtId="40" fontId="1" fillId="0" borderId="3" xfId="1" applyNumberFormat="1" applyFont="1" applyBorder="1" applyAlignment="1" applyProtection="1">
      <protection locked="0"/>
    </xf>
    <xf numFmtId="38" fontId="1" fillId="0" borderId="4" xfId="1" applyFont="1" applyBorder="1" applyAlignment="1" applyProtection="1">
      <protection locked="0"/>
    </xf>
    <xf numFmtId="40" fontId="1" fillId="0" borderId="7" xfId="1" applyNumberFormat="1" applyFont="1" applyBorder="1" applyAlignment="1" applyProtection="1">
      <protection locked="0"/>
    </xf>
    <xf numFmtId="38" fontId="1" fillId="0" borderId="8" xfId="1" applyFont="1" applyBorder="1" applyAlignment="1" applyProtection="1">
      <protection locked="0"/>
    </xf>
    <xf numFmtId="40" fontId="1" fillId="0" borderId="2" xfId="1" applyNumberFormat="1" applyFont="1" applyBorder="1" applyAlignment="1" applyProtection="1">
      <protection locked="0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7" fillId="2" borderId="2" xfId="2" applyFont="1" applyFill="1" applyBorder="1" applyAlignment="1">
      <alignment horizontal="center" shrinkToFit="1"/>
    </xf>
    <xf numFmtId="4" fontId="7" fillId="0" borderId="2" xfId="2" applyNumberFormat="1" applyFont="1" applyBorder="1"/>
    <xf numFmtId="40" fontId="7" fillId="0" borderId="5" xfId="1" applyNumberFormat="1" applyFont="1" applyBorder="1" applyAlignment="1" applyProtection="1">
      <protection locked="0"/>
    </xf>
    <xf numFmtId="38" fontId="7" fillId="0" borderId="4" xfId="1" applyFont="1" applyBorder="1" applyAlignment="1" applyProtection="1">
      <protection locked="0"/>
    </xf>
    <xf numFmtId="40" fontId="7" fillId="0" borderId="3" xfId="1" applyNumberFormat="1" applyFont="1" applyBorder="1" applyAlignment="1" applyProtection="1">
      <protection locked="0"/>
    </xf>
    <xf numFmtId="40" fontId="7" fillId="0" borderId="11" xfId="1" applyNumberFormat="1" applyFont="1" applyBorder="1" applyAlignment="1" applyProtection="1">
      <protection locked="0"/>
    </xf>
    <xf numFmtId="38" fontId="7" fillId="0" borderId="12" xfId="1" applyFont="1" applyBorder="1" applyAlignment="1" applyProtection="1">
      <protection locked="0"/>
    </xf>
    <xf numFmtId="40" fontId="7" fillId="0" borderId="13" xfId="1" applyNumberFormat="1" applyFont="1" applyFill="1" applyBorder="1" applyAlignment="1"/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0" fontId="6" fillId="0" borderId="14" xfId="1" applyNumberFormat="1" applyFont="1" applyFill="1" applyBorder="1" applyAlignment="1"/>
    <xf numFmtId="38" fontId="6" fillId="0" borderId="15" xfId="1" applyNumberFormat="1" applyFont="1" applyFill="1" applyBorder="1" applyAlignment="1"/>
    <xf numFmtId="0" fontId="0" fillId="0" borderId="0" xfId="0" applyAlignment="1">
      <alignment shrinkToFit="1"/>
    </xf>
    <xf numFmtId="38" fontId="9" fillId="0" borderId="4" xfId="1" applyFont="1" applyBorder="1" applyAlignment="1" applyProtection="1">
      <protection locked="0"/>
    </xf>
    <xf numFmtId="4" fontId="0" fillId="0" borderId="0" xfId="0" applyNumberFormat="1"/>
    <xf numFmtId="38" fontId="6" fillId="0" borderId="15" xfId="1" applyNumberFormat="1" applyFont="1" applyFill="1" applyBorder="1" applyAlignment="1">
      <alignment shrinkToFit="1"/>
    </xf>
    <xf numFmtId="40" fontId="10" fillId="0" borderId="5" xfId="1" applyNumberFormat="1" applyFont="1" applyBorder="1" applyAlignment="1" applyProtection="1">
      <protection locked="0"/>
    </xf>
    <xf numFmtId="38" fontId="10" fillId="0" borderId="6" xfId="1" applyFont="1" applyBorder="1" applyAlignment="1" applyProtection="1">
      <protection locked="0"/>
    </xf>
    <xf numFmtId="40" fontId="10" fillId="0" borderId="3" xfId="1" applyNumberFormat="1" applyFont="1" applyBorder="1" applyAlignment="1" applyProtection="1">
      <protection locked="0"/>
    </xf>
    <xf numFmtId="38" fontId="10" fillId="0" borderId="4" xfId="1" applyFont="1" applyBorder="1" applyAlignment="1" applyProtection="1">
      <protection locked="0"/>
    </xf>
    <xf numFmtId="40" fontId="10" fillId="0" borderId="7" xfId="1" applyNumberFormat="1" applyFont="1" applyBorder="1" applyAlignment="1" applyProtection="1">
      <protection locked="0"/>
    </xf>
    <xf numFmtId="38" fontId="10" fillId="0" borderId="8" xfId="1" applyFont="1" applyBorder="1" applyAlignment="1" applyProtection="1">
      <protection locked="0"/>
    </xf>
    <xf numFmtId="4" fontId="11" fillId="4" borderId="2" xfId="2" applyNumberFormat="1" applyFont="1" applyFill="1" applyBorder="1"/>
    <xf numFmtId="40" fontId="6" fillId="0" borderId="14" xfId="1" applyNumberFormat="1" applyFont="1" applyFill="1" applyBorder="1" applyAlignment="1">
      <alignment shrinkToFit="1"/>
    </xf>
    <xf numFmtId="0" fontId="0" fillId="0" borderId="17" xfId="0" applyBorder="1" applyAlignment="1">
      <alignment horizontal="center" vertical="center"/>
    </xf>
    <xf numFmtId="38" fontId="7" fillId="0" borderId="13" xfId="1" applyFont="1" applyFill="1" applyBorder="1" applyAlignment="1"/>
    <xf numFmtId="38" fontId="7" fillId="0" borderId="18" xfId="1" applyFont="1" applyFill="1" applyBorder="1" applyAlignment="1"/>
    <xf numFmtId="176" fontId="0" fillId="0" borderId="0" xfId="0" applyNumberFormat="1"/>
    <xf numFmtId="38" fontId="0" fillId="0" borderId="20" xfId="1" applyNumberFormat="1" applyFont="1" applyBorder="1" applyAlignment="1" applyProtection="1">
      <protection locked="0"/>
    </xf>
    <xf numFmtId="38" fontId="0" fillId="0" borderId="21" xfId="1" applyNumberFormat="1" applyFont="1" applyBorder="1" applyAlignment="1" applyProtection="1">
      <protection locked="0"/>
    </xf>
    <xf numFmtId="0" fontId="0" fillId="0" borderId="19" xfId="0" applyBorder="1" applyAlignment="1">
      <alignment horizontal="center" vertical="center"/>
    </xf>
    <xf numFmtId="40" fontId="0" fillId="0" borderId="22" xfId="1" applyNumberFormat="1" applyFont="1" applyBorder="1" applyAlignment="1" applyProtection="1">
      <protection locked="0"/>
    </xf>
    <xf numFmtId="40" fontId="6" fillId="0" borderId="23" xfId="1" applyNumberFormat="1" applyFont="1" applyFill="1" applyBorder="1" applyAlignment="1"/>
    <xf numFmtId="38" fontId="6" fillId="0" borderId="24" xfId="1" applyNumberFormat="1" applyFont="1" applyFill="1" applyBorder="1" applyAlignment="1"/>
    <xf numFmtId="40" fontId="0" fillId="0" borderId="19" xfId="1" applyNumberFormat="1" applyFont="1" applyBorder="1" applyAlignment="1" applyProtection="1">
      <protection locked="0"/>
    </xf>
    <xf numFmtId="38" fontId="0" fillId="0" borderId="25" xfId="1" applyNumberFormat="1" applyFont="1" applyBorder="1" applyAlignment="1" applyProtection="1">
      <protection locked="0"/>
    </xf>
    <xf numFmtId="38" fontId="0" fillId="0" borderId="17" xfId="1" applyNumberFormat="1" applyFont="1" applyBorder="1" applyAlignment="1" applyProtection="1">
      <protection locked="0"/>
    </xf>
    <xf numFmtId="4" fontId="12" fillId="4" borderId="2" xfId="2" applyNumberFormat="1" applyFont="1" applyFill="1" applyBorder="1"/>
    <xf numFmtId="0" fontId="0" fillId="0" borderId="0" xfId="2" applyFont="1" applyBorder="1"/>
    <xf numFmtId="40" fontId="12" fillId="0" borderId="5" xfId="1" applyNumberFormat="1" applyFont="1" applyBorder="1" applyAlignment="1" applyProtection="1">
      <protection locked="0"/>
    </xf>
    <xf numFmtId="38" fontId="12" fillId="0" borderId="4" xfId="1" applyFont="1" applyBorder="1" applyAlignment="1" applyProtection="1">
      <protection locked="0"/>
    </xf>
    <xf numFmtId="40" fontId="12" fillId="0" borderId="3" xfId="1" applyNumberFormat="1" applyFont="1" applyBorder="1" applyAlignment="1" applyProtection="1">
      <protection locked="0"/>
    </xf>
    <xf numFmtId="40" fontId="12" fillId="0" borderId="11" xfId="1" applyNumberFormat="1" applyFont="1" applyBorder="1" applyAlignment="1" applyProtection="1">
      <protection locked="0"/>
    </xf>
    <xf numFmtId="38" fontId="12" fillId="0" borderId="12" xfId="1" applyFont="1" applyBorder="1" applyAlignment="1" applyProtection="1">
      <protection locked="0"/>
    </xf>
    <xf numFmtId="40" fontId="12" fillId="0" borderId="26" xfId="1" applyNumberFormat="1" applyFont="1" applyFill="1" applyBorder="1" applyAlignment="1">
      <alignment shrinkToFit="1"/>
    </xf>
    <xf numFmtId="38" fontId="12" fillId="0" borderId="27" xfId="1" applyNumberFormat="1" applyFont="1" applyFill="1" applyBorder="1" applyAlignment="1">
      <alignment shrinkToFit="1"/>
    </xf>
    <xf numFmtId="38" fontId="12" fillId="0" borderId="28" xfId="1" applyNumberFormat="1" applyFont="1" applyFill="1" applyBorder="1" applyAlignment="1">
      <alignment shrinkToFit="1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H14球磨川計画（参考資料）" xfId="2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（民有林面積：3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96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948.90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9160226312234855"/>
          <c:y val="1.0224948875255625E-3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210200927357033"/>
          <c:y val="0.20552147239263804"/>
          <c:w val="0.7604327666151468"/>
          <c:h val="0.60122699386503065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54C-4AE6-AD89-5E995DAC0F38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54C-4AE6-AD89-5E995DAC0F38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54C-4AE6-AD89-5E995DAC0F38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54C-4AE6-AD89-5E995DAC0F38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C54C-4AE6-AD89-5E995DAC0F38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C54C-4AE6-AD89-5E995DAC0F38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C54C-4AE6-AD89-5E995DAC0F38}"/>
              </c:ext>
            </c:extLst>
          </c:dPt>
          <c:dLbls>
            <c:dLbl>
              <c:idx val="0"/>
              <c:layout>
                <c:manualLayout>
                  <c:x val="-3.8179848848105546E-3"/>
                  <c:y val="-8.766694040545547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54C-4AE6-AD89-5E995DAC0F38}"/>
                </c:ext>
              </c:extLst>
            </c:dLbl>
            <c:dLbl>
              <c:idx val="1"/>
              <c:layout>
                <c:manualLayout>
                  <c:x val="8.0748074807480752E-2"/>
                  <c:y val="2.302916123214659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54C-4AE6-AD89-5E995DAC0F38}"/>
                </c:ext>
              </c:extLst>
            </c:dLbl>
            <c:dLbl>
              <c:idx val="2"/>
              <c:layout>
                <c:manualLayout>
                  <c:x val="9.6091388885508278E-2"/>
                  <c:y val="0.10000901727774825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54C-4AE6-AD89-5E995DAC0F38}"/>
                </c:ext>
              </c:extLst>
            </c:dLbl>
            <c:dLbl>
              <c:idx val="3"/>
              <c:layout>
                <c:manualLayout>
                  <c:x val="-2.9878908104029489E-2"/>
                  <c:y val="6.7415100719772081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54C-4AE6-AD89-5E995DAC0F38}"/>
                </c:ext>
              </c:extLst>
            </c:dLbl>
            <c:dLbl>
              <c:idx val="4"/>
              <c:layout>
                <c:manualLayout>
                  <c:x val="9.0614870977294704E-3"/>
                  <c:y val="-5.4657262934157735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54C-4AE6-AD89-5E995DAC0F38}"/>
                </c:ext>
              </c:extLst>
            </c:dLbl>
            <c:dLbl>
              <c:idx val="6"/>
              <c:layout>
                <c:manualLayout>
                  <c:x val="4.9260646542893478E-2"/>
                  <c:y val="-1.2262531600727832E-2"/>
                </c:manualLayout>
              </c:layout>
              <c:tx>
                <c:rich>
                  <a:bodyPr/>
                  <a:lstStyle/>
                  <a:p>
                    <a:pPr>
                      <a:defRPr sz="1100" b="0" i="0" u="none" strike="noStrike" baseline="0">
                        <a:solidFill>
                          <a:srgbClr val="000000"/>
                        </a:solidFill>
                        <a:latin typeface="ＭＳ Ｐゴシック"/>
                        <a:ea typeface="ＭＳ Ｐゴシック"/>
                        <a:cs typeface="ＭＳ Ｐゴシック"/>
                      </a:defRPr>
                    </a:pPr>
                    <a:fld id="{76F4F123-D539-4C8D-AF4A-D3713903F5EC}" type="CATEGORYNAME">
                      <a:rPr lang="ja-JP" altLang="en-US"/>
                      <a:pPr>
                        <a:defRPr sz="1100" b="0" i="0" u="none" strike="noStrike" baseline="0">
                          <a:solidFill>
                            <a:srgbClr val="000000"/>
                          </a:solidFill>
                          <a:latin typeface="ＭＳ Ｐゴシック"/>
                          <a:ea typeface="ＭＳ Ｐゴシック"/>
                          <a:cs typeface="ＭＳ Ｐゴシック"/>
                        </a:defRPr>
                      </a:pPr>
                      <a:t>[分類名]</a:t>
                    </a:fld>
                    <a:r>
                      <a:rPr lang="ja-JP" altLang="en-US" baseline="0"/>
                      <a:t>
</a:t>
                    </a:r>
                    <a:r>
                      <a:rPr lang="en-US" altLang="ja-JP" baseline="0"/>
                      <a:t>5.5%</a:t>
                    </a:r>
                  </a:p>
                </c:rich>
              </c:tx>
              <c:numFmt formatCode="0.0%" sourceLinked="0"/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D-C54C-4AE6-AD89-5E995DAC0F38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'全県(P7)'!$C$5:$C$11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'全県(P7)'!$D$5:$D$11</c:f>
              <c:numCache>
                <c:formatCode>#,##0.00</c:formatCode>
                <c:ptCount val="7"/>
                <c:pt idx="0">
                  <c:v>138023.01</c:v>
                </c:pt>
                <c:pt idx="1">
                  <c:v>90779.64</c:v>
                </c:pt>
                <c:pt idx="2">
                  <c:v>6097.53</c:v>
                </c:pt>
                <c:pt idx="3">
                  <c:v>15664.279999999999</c:v>
                </c:pt>
                <c:pt idx="4">
                  <c:v>113472.39</c:v>
                </c:pt>
                <c:pt idx="5">
                  <c:v>10028.19</c:v>
                </c:pt>
                <c:pt idx="6">
                  <c:v>22883.86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54C-4AE6-AD89-5E995DAC0F3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（民有林面積：17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704.64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8748075982027671"/>
          <c:y val="3.374233128834355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219474497681608"/>
          <c:y val="0.28527607361963192"/>
          <c:w val="0.72024729520865538"/>
          <c:h val="0.57055214723926384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477-4D32-A807-FA8DED5E3640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477-4D32-A807-FA8DED5E3640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477-4D32-A807-FA8DED5E3640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477-4D32-A807-FA8DED5E3640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477-4D32-A807-FA8DED5E3640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477-4D32-A807-FA8DED5E3640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477-4D32-A807-FA8DED5E3640}"/>
              </c:ext>
            </c:extLst>
          </c:dPt>
          <c:dLbls>
            <c:dLbl>
              <c:idx val="0"/>
              <c:layout>
                <c:manualLayout>
                  <c:x val="-4.1957429200792928E-3"/>
                  <c:y val="-8.447031544369837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477-4D32-A807-FA8DED5E3640}"/>
                </c:ext>
              </c:extLst>
            </c:dLbl>
            <c:dLbl>
              <c:idx val="1"/>
              <c:layout>
                <c:manualLayout>
                  <c:x val="1.6405675014643611E-2"/>
                  <c:y val="1.5501344540521243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477-4D32-A807-FA8DED5E3640}"/>
                </c:ext>
              </c:extLst>
            </c:dLbl>
            <c:dLbl>
              <c:idx val="2"/>
              <c:layout>
                <c:manualLayout>
                  <c:x val="1.4375900075859899E-2"/>
                  <c:y val="0.12011690256509344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477-4D32-A807-FA8DED5E3640}"/>
                </c:ext>
              </c:extLst>
            </c:dLbl>
            <c:dLbl>
              <c:idx val="3"/>
              <c:layout>
                <c:manualLayout>
                  <c:x val="-2.9731731756096183E-2"/>
                  <c:y val="2.426517237492553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477-4D32-A807-FA8DED5E3640}"/>
                </c:ext>
              </c:extLst>
            </c:dLbl>
            <c:dLbl>
              <c:idx val="4"/>
              <c:layout>
                <c:manualLayout>
                  <c:x val="4.25519762116289E-2"/>
                  <c:y val="-6.509927056663927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477-4D32-A807-FA8DED5E3640}"/>
                </c:ext>
              </c:extLst>
            </c:dLbl>
            <c:dLbl>
              <c:idx val="5"/>
              <c:layout>
                <c:manualLayout>
                  <c:x val="-4.2893852444099344E-2"/>
                  <c:y val="-2.699161071123776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477-4D32-A807-FA8DED5E3640}"/>
                </c:ext>
              </c:extLst>
            </c:dLbl>
            <c:dLbl>
              <c:idx val="6"/>
              <c:layout>
                <c:manualLayout>
                  <c:x val="3.1151731999497001E-2"/>
                  <c:y val="-4.85754311385923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477-4D32-A807-FA8DED5E3640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'球磨川(P51)'!$C$5:$C$11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'球磨川(P51)'!$D$5:$D$11</c:f>
              <c:numCache>
                <c:formatCode>#,##0.00</c:formatCode>
                <c:ptCount val="7"/>
                <c:pt idx="0">
                  <c:v>59517.19000000001</c:v>
                </c:pt>
                <c:pt idx="1">
                  <c:v>52203.7</c:v>
                </c:pt>
                <c:pt idx="2">
                  <c:v>3406.34</c:v>
                </c:pt>
                <c:pt idx="3">
                  <c:v>2638.9900000000002</c:v>
                </c:pt>
                <c:pt idx="4">
                  <c:v>47071.58</c:v>
                </c:pt>
                <c:pt idx="5">
                  <c:v>2449.4</c:v>
                </c:pt>
                <c:pt idx="6">
                  <c:v>3417.4400000000005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477-4D32-A807-FA8DED5E364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547901274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92272024729522"/>
          <c:y val="0.18421105232048474"/>
          <c:w val="0.71561051004636789"/>
          <c:h val="0.60818887115334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'球磨川(P51)'!$C$43</c:f>
              <c:strCache>
                <c:ptCount val="1"/>
                <c:pt idx="0">
                  <c:v>ス ギ（59,517ha）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'球磨川(P51)'!$C$44:$C$63</c:f>
              <c:numCache>
                <c:formatCode>#,##0.00_);[Red]\(#,##0.00\)</c:formatCode>
                <c:ptCount val="20"/>
                <c:pt idx="0">
                  <c:v>753.64</c:v>
                </c:pt>
                <c:pt idx="1">
                  <c:v>2129.5899999999997</c:v>
                </c:pt>
                <c:pt idx="2">
                  <c:v>1483.3600000000001</c:v>
                </c:pt>
                <c:pt idx="3">
                  <c:v>831.48000000000013</c:v>
                </c:pt>
                <c:pt idx="4">
                  <c:v>685.5</c:v>
                </c:pt>
                <c:pt idx="5">
                  <c:v>619.16000000000008</c:v>
                </c:pt>
                <c:pt idx="6">
                  <c:v>791.44</c:v>
                </c:pt>
                <c:pt idx="7">
                  <c:v>1928.7400000000002</c:v>
                </c:pt>
                <c:pt idx="8">
                  <c:v>4746.6200000000008</c:v>
                </c:pt>
                <c:pt idx="9">
                  <c:v>5770.71</c:v>
                </c:pt>
                <c:pt idx="10">
                  <c:v>9226.0299999999988</c:v>
                </c:pt>
                <c:pt idx="11">
                  <c:v>10086.5</c:v>
                </c:pt>
                <c:pt idx="12">
                  <c:v>10132.029999999999</c:v>
                </c:pt>
                <c:pt idx="13">
                  <c:v>5506.45</c:v>
                </c:pt>
                <c:pt idx="14">
                  <c:v>2329.83</c:v>
                </c:pt>
                <c:pt idx="15">
                  <c:v>1062.6799999999998</c:v>
                </c:pt>
                <c:pt idx="16">
                  <c:v>552.66000000000008</c:v>
                </c:pt>
                <c:pt idx="17">
                  <c:v>321.77999999999997</c:v>
                </c:pt>
                <c:pt idx="18">
                  <c:v>257.55</c:v>
                </c:pt>
                <c:pt idx="19">
                  <c:v>301.43999999999994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39-4D89-AB6B-54761DE264C1}"/>
            </c:ext>
          </c:extLst>
        </c:ser>
        <c:ser>
          <c:idx val="1"/>
          <c:order val="1"/>
          <c:tx>
            <c:strRef>
              <c:f>'球磨川(P51)'!$D$43</c:f>
              <c:strCache>
                <c:ptCount val="1"/>
                <c:pt idx="0">
                  <c:v>ヒノキ（52,203ha）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'球磨川(P51)'!$D$44:$D$63</c:f>
              <c:numCache>
                <c:formatCode>#,##0.00_);[Red]\(#,##0.00\)</c:formatCode>
                <c:ptCount val="20"/>
                <c:pt idx="0">
                  <c:v>76.22</c:v>
                </c:pt>
                <c:pt idx="1">
                  <c:v>336.78</c:v>
                </c:pt>
                <c:pt idx="2">
                  <c:v>765.11999999999989</c:v>
                </c:pt>
                <c:pt idx="3">
                  <c:v>1463.7600000000002</c:v>
                </c:pt>
                <c:pt idx="4">
                  <c:v>1137.27</c:v>
                </c:pt>
                <c:pt idx="5">
                  <c:v>1481.21</c:v>
                </c:pt>
                <c:pt idx="6">
                  <c:v>2108.8399999999997</c:v>
                </c:pt>
                <c:pt idx="7">
                  <c:v>2433.36</c:v>
                </c:pt>
                <c:pt idx="8">
                  <c:v>5839.69</c:v>
                </c:pt>
                <c:pt idx="9">
                  <c:v>10000.879999999999</c:v>
                </c:pt>
                <c:pt idx="10">
                  <c:v>10597.789999999999</c:v>
                </c:pt>
                <c:pt idx="11">
                  <c:v>6859.9600000000009</c:v>
                </c:pt>
                <c:pt idx="12">
                  <c:v>5035.08</c:v>
                </c:pt>
                <c:pt idx="13">
                  <c:v>1975.51</c:v>
                </c:pt>
                <c:pt idx="14">
                  <c:v>702.85</c:v>
                </c:pt>
                <c:pt idx="15">
                  <c:v>456.41999999999996</c:v>
                </c:pt>
                <c:pt idx="16">
                  <c:v>310.21000000000004</c:v>
                </c:pt>
                <c:pt idx="17">
                  <c:v>274.14</c:v>
                </c:pt>
                <c:pt idx="18">
                  <c:v>152.88</c:v>
                </c:pt>
                <c:pt idx="19">
                  <c:v>195.73000000000002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9-4D89-AB6B-54761DE264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09504"/>
        <c:axId val="79140352"/>
      </c:barChart>
      <c:catAx>
        <c:axId val="791095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3726467936"/>
              <c:y val="0.81871590612576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14035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91403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783684974652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1095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8887689115902"/>
          <c:y val="0.13742720756396676"/>
          <c:w val="0.20556414269479795"/>
          <c:h val="0.11988334791484401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6880678375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997067448680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'球磨川(P51)'!$C$68</c:f>
              <c:strCache>
                <c:ptCount val="1"/>
                <c:pt idx="0">
                  <c:v>ス ギ（27,221千ｍ3）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63.405999999999999</c:v>
                </c:pt>
                <c:pt idx="3">
                  <c:v>72.156999999999996</c:v>
                </c:pt>
                <c:pt idx="4">
                  <c:v>96.804000000000002</c:v>
                </c:pt>
                <c:pt idx="5">
                  <c:v>128.62700000000001</c:v>
                </c:pt>
                <c:pt idx="6">
                  <c:v>231.703</c:v>
                </c:pt>
                <c:pt idx="7">
                  <c:v>708.41499999999996</c:v>
                </c:pt>
                <c:pt idx="8">
                  <c:v>1982.42</c:v>
                </c:pt>
                <c:pt idx="9">
                  <c:v>2658.2890000000002</c:v>
                </c:pt>
                <c:pt idx="10">
                  <c:v>4511.0569999999998</c:v>
                </c:pt>
                <c:pt idx="11">
                  <c:v>5259.7610000000004</c:v>
                </c:pt>
                <c:pt idx="12">
                  <c:v>5496.1679999999997</c:v>
                </c:pt>
                <c:pt idx="13">
                  <c:v>3121.4810000000002</c:v>
                </c:pt>
                <c:pt idx="14">
                  <c:v>1361.097</c:v>
                </c:pt>
                <c:pt idx="15">
                  <c:v>639.02800000000002</c:v>
                </c:pt>
                <c:pt idx="16">
                  <c:v>340.89299999999997</c:v>
                </c:pt>
                <c:pt idx="17">
                  <c:v>198.441</c:v>
                </c:pt>
                <c:pt idx="18">
                  <c:v>162.51499999999999</c:v>
                </c:pt>
                <c:pt idx="19">
                  <c:v>188.923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E7-47D4-B633-5984F0FC0DD6}"/>
            </c:ext>
          </c:extLst>
        </c:ser>
        <c:ser>
          <c:idx val="1"/>
          <c:order val="1"/>
          <c:tx>
            <c:strRef>
              <c:f>'球磨川(P51)'!$D$68</c:f>
              <c:strCache>
                <c:ptCount val="1"/>
                <c:pt idx="0">
                  <c:v>ヒノキ（20,923千ｍ3）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'球磨川(P51)'!$B$69:$B$88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'球磨川(P51)'!$D$69:$D$88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33.478000000000002</c:v>
                </c:pt>
                <c:pt idx="3">
                  <c:v>115.363</c:v>
                </c:pt>
                <c:pt idx="4">
                  <c:v>141.77199999999999</c:v>
                </c:pt>
                <c:pt idx="5">
                  <c:v>283.24400000000003</c:v>
                </c:pt>
                <c:pt idx="6">
                  <c:v>537.36199999999997</c:v>
                </c:pt>
                <c:pt idx="7">
                  <c:v>799.00199999999995</c:v>
                </c:pt>
                <c:pt idx="8">
                  <c:v>2117.018</c:v>
                </c:pt>
                <c:pt idx="9">
                  <c:v>4095.7930000000001</c:v>
                </c:pt>
                <c:pt idx="10">
                  <c:v>4709.1729999999998</c:v>
                </c:pt>
                <c:pt idx="11">
                  <c:v>3334.7489999999998</c:v>
                </c:pt>
                <c:pt idx="12">
                  <c:v>2587.8820000000001</c:v>
                </c:pt>
                <c:pt idx="13">
                  <c:v>1040.413</c:v>
                </c:pt>
                <c:pt idx="14">
                  <c:v>371.745</c:v>
                </c:pt>
                <c:pt idx="15">
                  <c:v>238.93700000000001</c:v>
                </c:pt>
                <c:pt idx="16">
                  <c:v>163.08199999999999</c:v>
                </c:pt>
                <c:pt idx="17">
                  <c:v>154.52000000000001</c:v>
                </c:pt>
                <c:pt idx="18">
                  <c:v>88.259</c:v>
                </c:pt>
                <c:pt idx="19">
                  <c:v>110.753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CE7-47D4-B633-5984F0FC0DD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9166080"/>
        <c:axId val="79430400"/>
      </c:barChart>
      <c:catAx>
        <c:axId val="791660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83605895419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43040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9430400"/>
        <c:scaling>
          <c:orientation val="minMax"/>
          <c:max val="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15889359983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9166080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53905108015344"/>
          <c:y val="0.14173998044965788"/>
          <c:w val="0.23919790026246723"/>
          <c:h val="0.117302052785923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（民有林面積：56,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815.23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9414072861529639"/>
          <c:y val="2.9652351738241309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475348396321477"/>
          <c:y val="0.29038854805725972"/>
          <c:w val="0.72572377618199846"/>
          <c:h val="0.56952965235173825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642-4C84-96C4-9B0F47080D35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642-4C84-96C4-9B0F47080D35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642-4C84-96C4-9B0F47080D35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642-4C84-96C4-9B0F47080D35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642-4C84-96C4-9B0F47080D35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642-4C84-96C4-9B0F47080D35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A642-4C84-96C4-9B0F47080D35}"/>
              </c:ext>
            </c:extLst>
          </c:dPt>
          <c:dLbls>
            <c:dLbl>
              <c:idx val="0"/>
              <c:layout>
                <c:manualLayout>
                  <c:x val="-8.9873309885722952E-3"/>
                  <c:y val="-4.04811361769962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642-4C84-96C4-9B0F47080D35}"/>
                </c:ext>
              </c:extLst>
            </c:dLbl>
            <c:dLbl>
              <c:idx val="1"/>
              <c:layout>
                <c:manualLayout>
                  <c:x val="-1.9266709811958604E-2"/>
                  <c:y val="-0.263260067951628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642-4C84-96C4-9B0F47080D35}"/>
                </c:ext>
              </c:extLst>
            </c:dLbl>
            <c:dLbl>
              <c:idx val="2"/>
              <c:layout>
                <c:manualLayout>
                  <c:x val="4.9420908939705521E-2"/>
                  <c:y val="5.791378838381400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A642-4C84-96C4-9B0F47080D35}"/>
                </c:ext>
              </c:extLst>
            </c:dLbl>
            <c:dLbl>
              <c:idx val="3"/>
              <c:layout>
                <c:manualLayout>
                  <c:x val="-8.1985501425923091E-2"/>
                  <c:y val="8.611886704346005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A642-4C84-96C4-9B0F47080D35}"/>
                </c:ext>
              </c:extLst>
            </c:dLbl>
            <c:dLbl>
              <c:idx val="4"/>
              <c:layout>
                <c:manualLayout>
                  <c:x val="5.1084309979026965E-2"/>
                  <c:y val="0.11990950517688359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A642-4C84-96C4-9B0F47080D35}"/>
                </c:ext>
              </c:extLst>
            </c:dLbl>
            <c:dLbl>
              <c:idx val="5"/>
              <c:layout>
                <c:manualLayout>
                  <c:x val="-4.598100662455834E-2"/>
                  <c:y val="-8.0472762990515534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A642-4C84-96C4-9B0F47080D35}"/>
                </c:ext>
              </c:extLst>
            </c:dLbl>
            <c:dLbl>
              <c:idx val="6"/>
              <c:layout>
                <c:manualLayout>
                  <c:x val="1.7074565833830269E-2"/>
                  <c:y val="-3.5654638262241717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A642-4C84-96C4-9B0F47080D3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'天草(P73)'!$C$5:$C$11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'天草(P73)'!$D$5:$D$11</c:f>
              <c:numCache>
                <c:formatCode>#,##0.00</c:formatCode>
                <c:ptCount val="7"/>
                <c:pt idx="0">
                  <c:v>6115.36</c:v>
                </c:pt>
                <c:pt idx="1">
                  <c:v>16255.180000000002</c:v>
                </c:pt>
                <c:pt idx="2">
                  <c:v>1638.67</c:v>
                </c:pt>
                <c:pt idx="3">
                  <c:v>228.01999999999998</c:v>
                </c:pt>
                <c:pt idx="4">
                  <c:v>31521.56</c:v>
                </c:pt>
                <c:pt idx="5">
                  <c:v>364.04</c:v>
                </c:pt>
                <c:pt idx="6">
                  <c:v>692.40000000000009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A642-4C84-96C4-9B0F47080D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103628738367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55795981452859"/>
          <c:y val="0.18421105232048474"/>
          <c:w val="0.72797527047913446"/>
          <c:h val="0.60526488619587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'天草(P73)'!$C$43</c:f>
              <c:strCache>
                <c:ptCount val="1"/>
                <c:pt idx="0">
                  <c:v>ス ギ　（6,115ha）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'天草(P73)'!$C$44:$C$63</c:f>
              <c:numCache>
                <c:formatCode>#,##0.00_);[Red]\(#,##0.00\)</c:formatCode>
                <c:ptCount val="20"/>
                <c:pt idx="0">
                  <c:v>4.53</c:v>
                </c:pt>
                <c:pt idx="1">
                  <c:v>0.8899999999999999</c:v>
                </c:pt>
                <c:pt idx="2">
                  <c:v>2.21</c:v>
                </c:pt>
                <c:pt idx="3">
                  <c:v>13.52</c:v>
                </c:pt>
                <c:pt idx="4">
                  <c:v>16.97</c:v>
                </c:pt>
                <c:pt idx="5">
                  <c:v>63.19</c:v>
                </c:pt>
                <c:pt idx="6">
                  <c:v>126.57999999999998</c:v>
                </c:pt>
                <c:pt idx="7">
                  <c:v>220.08</c:v>
                </c:pt>
                <c:pt idx="8">
                  <c:v>414.76</c:v>
                </c:pt>
                <c:pt idx="9">
                  <c:v>563.91</c:v>
                </c:pt>
                <c:pt idx="10">
                  <c:v>808.14</c:v>
                </c:pt>
                <c:pt idx="11">
                  <c:v>1055.93</c:v>
                </c:pt>
                <c:pt idx="12">
                  <c:v>1190.71</c:v>
                </c:pt>
                <c:pt idx="13">
                  <c:v>659.83</c:v>
                </c:pt>
                <c:pt idx="14">
                  <c:v>356.99</c:v>
                </c:pt>
                <c:pt idx="15">
                  <c:v>213.23000000000002</c:v>
                </c:pt>
                <c:pt idx="16">
                  <c:v>119.74</c:v>
                </c:pt>
                <c:pt idx="17">
                  <c:v>100.16000000000001</c:v>
                </c:pt>
                <c:pt idx="18">
                  <c:v>52.139999999999993</c:v>
                </c:pt>
                <c:pt idx="19">
                  <c:v>131.85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D56-4174-8407-8A009145685A}"/>
            </c:ext>
          </c:extLst>
        </c:ser>
        <c:ser>
          <c:idx val="1"/>
          <c:order val="1"/>
          <c:tx>
            <c:strRef>
              <c:f>'天草(P73)'!$D$43</c:f>
              <c:strCache>
                <c:ptCount val="1"/>
                <c:pt idx="0">
                  <c:v>ヒノキ（16,255ha）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'天草(P73)'!$D$44:$D$63</c:f>
              <c:numCache>
                <c:formatCode>#,##0.00_);[Red]\(#,##0.00\)</c:formatCode>
                <c:ptCount val="20"/>
                <c:pt idx="0">
                  <c:v>3.71</c:v>
                </c:pt>
                <c:pt idx="1">
                  <c:v>0.92</c:v>
                </c:pt>
                <c:pt idx="2">
                  <c:v>7.91</c:v>
                </c:pt>
                <c:pt idx="3">
                  <c:v>53.730000000000004</c:v>
                </c:pt>
                <c:pt idx="4">
                  <c:v>46.29</c:v>
                </c:pt>
                <c:pt idx="5">
                  <c:v>281.11</c:v>
                </c:pt>
                <c:pt idx="6">
                  <c:v>480.29999999999995</c:v>
                </c:pt>
                <c:pt idx="7">
                  <c:v>813.06000000000006</c:v>
                </c:pt>
                <c:pt idx="8">
                  <c:v>2332.1</c:v>
                </c:pt>
                <c:pt idx="9">
                  <c:v>3943.2400000000002</c:v>
                </c:pt>
                <c:pt idx="10">
                  <c:v>3698.1500000000005</c:v>
                </c:pt>
                <c:pt idx="11">
                  <c:v>2256.9300000000003</c:v>
                </c:pt>
                <c:pt idx="12">
                  <c:v>1492.04</c:v>
                </c:pt>
                <c:pt idx="13">
                  <c:v>489.41</c:v>
                </c:pt>
                <c:pt idx="14">
                  <c:v>119.21</c:v>
                </c:pt>
                <c:pt idx="15">
                  <c:v>71.59</c:v>
                </c:pt>
                <c:pt idx="16">
                  <c:v>45.789999999999992</c:v>
                </c:pt>
                <c:pt idx="17">
                  <c:v>42.03</c:v>
                </c:pt>
                <c:pt idx="18">
                  <c:v>26.85</c:v>
                </c:pt>
                <c:pt idx="19">
                  <c:v>50.81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D56-4174-8407-8A00914568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292672"/>
        <c:axId val="81303040"/>
      </c:barChart>
      <c:catAx>
        <c:axId val="812926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45684426015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30304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130304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814369182605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292672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897984299762224"/>
          <c:y val="0.11111141809028258"/>
          <c:w val="0.20556414514953458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296508391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70381231671554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'天草(P73)'!$C$68</c:f>
              <c:strCache>
                <c:ptCount val="1"/>
                <c:pt idx="0">
                  <c:v>ス　ギ（2,410千ｍ3）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7.8E-2</c:v>
                </c:pt>
                <c:pt idx="3">
                  <c:v>1.002</c:v>
                </c:pt>
                <c:pt idx="4">
                  <c:v>1.8959999999999999</c:v>
                </c:pt>
                <c:pt idx="5">
                  <c:v>10.285</c:v>
                </c:pt>
                <c:pt idx="6">
                  <c:v>26.091000000000001</c:v>
                </c:pt>
                <c:pt idx="7">
                  <c:v>60.325000000000003</c:v>
                </c:pt>
                <c:pt idx="8">
                  <c:v>131.55799999999999</c:v>
                </c:pt>
                <c:pt idx="9">
                  <c:v>200.64400000000001</c:v>
                </c:pt>
                <c:pt idx="10">
                  <c:v>308.41399999999999</c:v>
                </c:pt>
                <c:pt idx="11">
                  <c:v>427.05099999999999</c:v>
                </c:pt>
                <c:pt idx="12">
                  <c:v>505.85599999999999</c:v>
                </c:pt>
                <c:pt idx="13">
                  <c:v>291.55500000000001</c:v>
                </c:pt>
                <c:pt idx="14">
                  <c:v>162.69300000000001</c:v>
                </c:pt>
                <c:pt idx="15">
                  <c:v>95.489000000000004</c:v>
                </c:pt>
                <c:pt idx="16">
                  <c:v>54.734999999999999</c:v>
                </c:pt>
                <c:pt idx="17">
                  <c:v>46.110999999999997</c:v>
                </c:pt>
                <c:pt idx="18">
                  <c:v>24.536999999999999</c:v>
                </c:pt>
                <c:pt idx="19">
                  <c:v>61.786000000000001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11F-4552-B7FD-5D66C09D6F1F}"/>
            </c:ext>
          </c:extLst>
        </c:ser>
        <c:ser>
          <c:idx val="1"/>
          <c:order val="1"/>
          <c:tx>
            <c:strRef>
              <c:f>'天草(P73)'!$D$68</c:f>
              <c:strCache>
                <c:ptCount val="1"/>
                <c:pt idx="0">
                  <c:v>ヒノキ（6,144千ｍ3）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'天草(P73)'!$B$69:$B$88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'天草(P73)'!$D$69:$D$88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0.41099999999999998</c:v>
                </c:pt>
                <c:pt idx="3">
                  <c:v>5.6790000000000003</c:v>
                </c:pt>
                <c:pt idx="4">
                  <c:v>5.9630000000000001</c:v>
                </c:pt>
                <c:pt idx="5">
                  <c:v>51.893999999999998</c:v>
                </c:pt>
                <c:pt idx="6">
                  <c:v>110.809</c:v>
                </c:pt>
                <c:pt idx="7">
                  <c:v>242.60300000000001</c:v>
                </c:pt>
                <c:pt idx="8">
                  <c:v>794.28599999999994</c:v>
                </c:pt>
                <c:pt idx="9">
                  <c:v>1467.0139999999999</c:v>
                </c:pt>
                <c:pt idx="10">
                  <c:v>1465.875</c:v>
                </c:pt>
                <c:pt idx="11">
                  <c:v>948.91899999999998</c:v>
                </c:pt>
                <c:pt idx="12">
                  <c:v>655.63400000000001</c:v>
                </c:pt>
                <c:pt idx="13">
                  <c:v>224.53399999999999</c:v>
                </c:pt>
                <c:pt idx="14">
                  <c:v>56.418999999999997</c:v>
                </c:pt>
                <c:pt idx="15">
                  <c:v>32.92</c:v>
                </c:pt>
                <c:pt idx="16">
                  <c:v>21.556999999999999</c:v>
                </c:pt>
                <c:pt idx="17">
                  <c:v>20.684000000000001</c:v>
                </c:pt>
                <c:pt idx="18">
                  <c:v>13.365</c:v>
                </c:pt>
                <c:pt idx="19">
                  <c:v>25.492000000000001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11F-4552-B7FD-5D66C09D6F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1328768"/>
        <c:axId val="84120320"/>
      </c:barChart>
      <c:catAx>
        <c:axId val="81328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70635488748"/>
              <c:y val="0.8035190615835776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41203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841203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69728783902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1328768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4845796548158749"/>
          <c:y val="0.14369501466275661"/>
          <c:w val="0.23919780481985209"/>
          <c:h val="0.1231671554252199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547901274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92272024729522"/>
          <c:y val="0.18421105232048474"/>
          <c:w val="0.71561051004636789"/>
          <c:h val="0.60526488619587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'全県(P7)'!$C$43</c:f>
              <c:strCache>
                <c:ptCount val="1"/>
                <c:pt idx="0">
                  <c:v>スギ（138,023ha）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'全県(P7)'!$C$44:$C$63</c:f>
              <c:numCache>
                <c:formatCode>#,##0.00_);[Red]\(#,##0.00\)</c:formatCode>
                <c:ptCount val="20"/>
                <c:pt idx="0">
                  <c:v>1101.76</c:v>
                </c:pt>
                <c:pt idx="1">
                  <c:v>2993.3499999999995</c:v>
                </c:pt>
                <c:pt idx="2">
                  <c:v>2232.4300000000003</c:v>
                </c:pt>
                <c:pt idx="3">
                  <c:v>1170.2800000000002</c:v>
                </c:pt>
                <c:pt idx="4">
                  <c:v>998.96</c:v>
                </c:pt>
                <c:pt idx="5">
                  <c:v>933.05000000000018</c:v>
                </c:pt>
                <c:pt idx="6">
                  <c:v>1275.8499999999999</c:v>
                </c:pt>
                <c:pt idx="7">
                  <c:v>3023.61</c:v>
                </c:pt>
                <c:pt idx="8">
                  <c:v>8238.74</c:v>
                </c:pt>
                <c:pt idx="9">
                  <c:v>11864.15</c:v>
                </c:pt>
                <c:pt idx="10">
                  <c:v>21169.809999999998</c:v>
                </c:pt>
                <c:pt idx="11">
                  <c:v>25861.27</c:v>
                </c:pt>
                <c:pt idx="12">
                  <c:v>27642.129999999997</c:v>
                </c:pt>
                <c:pt idx="13">
                  <c:v>15036.42</c:v>
                </c:pt>
                <c:pt idx="14">
                  <c:v>6104.2999999999993</c:v>
                </c:pt>
                <c:pt idx="15">
                  <c:v>3084.2</c:v>
                </c:pt>
                <c:pt idx="16">
                  <c:v>1843.71</c:v>
                </c:pt>
                <c:pt idx="17">
                  <c:v>1219.19</c:v>
                </c:pt>
                <c:pt idx="18">
                  <c:v>962.91</c:v>
                </c:pt>
                <c:pt idx="19">
                  <c:v>1266.8899999999999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B55-46C9-9212-8342F82FF24F}"/>
            </c:ext>
          </c:extLst>
        </c:ser>
        <c:ser>
          <c:idx val="1"/>
          <c:order val="1"/>
          <c:tx>
            <c:strRef>
              <c:f>'全県(P7)'!$D$43</c:f>
              <c:strCache>
                <c:ptCount val="1"/>
                <c:pt idx="0">
                  <c:v>ヒノキ（90,780ha）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'全県(P7)'!$D$44:$D$63</c:f>
              <c:numCache>
                <c:formatCode>#,##0.00_);[Red]\(#,##0.00\)</c:formatCode>
                <c:ptCount val="20"/>
                <c:pt idx="0">
                  <c:v>148.52000000000001</c:v>
                </c:pt>
                <c:pt idx="1">
                  <c:v>630.54999999999995</c:v>
                </c:pt>
                <c:pt idx="2">
                  <c:v>1331.79</c:v>
                </c:pt>
                <c:pt idx="3">
                  <c:v>2163.5800000000004</c:v>
                </c:pt>
                <c:pt idx="4">
                  <c:v>1841.67</c:v>
                </c:pt>
                <c:pt idx="5">
                  <c:v>2656.68</c:v>
                </c:pt>
                <c:pt idx="6">
                  <c:v>3482.67</c:v>
                </c:pt>
                <c:pt idx="7">
                  <c:v>4133.34</c:v>
                </c:pt>
                <c:pt idx="8">
                  <c:v>9717.0299999999988</c:v>
                </c:pt>
                <c:pt idx="9">
                  <c:v>16655.97</c:v>
                </c:pt>
                <c:pt idx="10">
                  <c:v>17827.48</c:v>
                </c:pt>
                <c:pt idx="11">
                  <c:v>12715.720000000001</c:v>
                </c:pt>
                <c:pt idx="12">
                  <c:v>9442.77</c:v>
                </c:pt>
                <c:pt idx="13">
                  <c:v>3507.45</c:v>
                </c:pt>
                <c:pt idx="14">
                  <c:v>1329.03</c:v>
                </c:pt>
                <c:pt idx="15">
                  <c:v>893.05</c:v>
                </c:pt>
                <c:pt idx="16">
                  <c:v>730.75</c:v>
                </c:pt>
                <c:pt idx="17">
                  <c:v>643.64</c:v>
                </c:pt>
                <c:pt idx="18">
                  <c:v>437.3</c:v>
                </c:pt>
                <c:pt idx="19">
                  <c:v>490.65000000000003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B55-46C9-9212-8342F82FF2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691904"/>
        <c:axId val="73693824"/>
      </c:barChart>
      <c:catAx>
        <c:axId val="73691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3726467936"/>
              <c:y val="0.8157919295175822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938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3693824"/>
        <c:scaling>
          <c:orientation val="minMax"/>
          <c:max val="3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783684974652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6919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8887689115902"/>
          <c:y val="0.13450323095577962"/>
          <c:w val="0.20556414269479795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6880678375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814837141380241"/>
          <c:y val="0.17888563049853373"/>
          <c:w val="0.7268529472489681"/>
          <c:h val="0.6158357771260997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'全県(P7)'!$C$68</c:f>
              <c:strCache>
                <c:ptCount val="1"/>
                <c:pt idx="0">
                  <c:v>ス　ギ（68,021千ｍ3）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95.72</c:v>
                </c:pt>
                <c:pt idx="3">
                  <c:v>105.033</c:v>
                </c:pt>
                <c:pt idx="4">
                  <c:v>142.33699999999999</c:v>
                </c:pt>
                <c:pt idx="5">
                  <c:v>192.99600000000001</c:v>
                </c:pt>
                <c:pt idx="6">
                  <c:v>365.31099999999998</c:v>
                </c:pt>
                <c:pt idx="7">
                  <c:v>1101.546</c:v>
                </c:pt>
                <c:pt idx="8">
                  <c:v>3475.567</c:v>
                </c:pt>
                <c:pt idx="9">
                  <c:v>5579.6210000000001</c:v>
                </c:pt>
                <c:pt idx="10">
                  <c:v>10547.065000000001</c:v>
                </c:pt>
                <c:pt idx="11">
                  <c:v>13655.763000000001</c:v>
                </c:pt>
                <c:pt idx="12">
                  <c:v>14999.45</c:v>
                </c:pt>
                <c:pt idx="13">
                  <c:v>8707.5730000000003</c:v>
                </c:pt>
                <c:pt idx="14">
                  <c:v>3630.268</c:v>
                </c:pt>
                <c:pt idx="15">
                  <c:v>1897.251</c:v>
                </c:pt>
                <c:pt idx="16">
                  <c:v>1194.076</c:v>
                </c:pt>
                <c:pt idx="17">
                  <c:v>820.16</c:v>
                </c:pt>
                <c:pt idx="18">
                  <c:v>676.51900000000001</c:v>
                </c:pt>
                <c:pt idx="19">
                  <c:v>834.37199999999996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F99-4067-947E-59F9AE9DE69F}"/>
            </c:ext>
          </c:extLst>
        </c:ser>
        <c:ser>
          <c:idx val="1"/>
          <c:order val="1"/>
          <c:tx>
            <c:strRef>
              <c:f>'全県(P7)'!$D$68</c:f>
              <c:strCache>
                <c:ptCount val="1"/>
                <c:pt idx="0">
                  <c:v>ヒノキ（35,699千ｍ3）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'全県(P7)'!$B$69:$B$88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'全県(P7)'!$D$69:$D$88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55.314</c:v>
                </c:pt>
                <c:pt idx="3">
                  <c:v>168.64699999999999</c:v>
                </c:pt>
                <c:pt idx="4">
                  <c:v>235.96199999999999</c:v>
                </c:pt>
                <c:pt idx="5">
                  <c:v>508.55</c:v>
                </c:pt>
                <c:pt idx="6">
                  <c:v>870.99300000000005</c:v>
                </c:pt>
                <c:pt idx="7">
                  <c:v>1330.1489999999999</c:v>
                </c:pt>
                <c:pt idx="8">
                  <c:v>3487.3339999999998</c:v>
                </c:pt>
                <c:pt idx="9">
                  <c:v>6704.5110000000004</c:v>
                </c:pt>
                <c:pt idx="10">
                  <c:v>7707.1239999999998</c:v>
                </c:pt>
                <c:pt idx="11">
                  <c:v>5925.875</c:v>
                </c:pt>
                <c:pt idx="12">
                  <c:v>4607.1509999999998</c:v>
                </c:pt>
                <c:pt idx="13">
                  <c:v>1761.201</c:v>
                </c:pt>
                <c:pt idx="14">
                  <c:v>672.69799999999998</c:v>
                </c:pt>
                <c:pt idx="15">
                  <c:v>449.303</c:v>
                </c:pt>
                <c:pt idx="16">
                  <c:v>371.97899999999998</c:v>
                </c:pt>
                <c:pt idx="17">
                  <c:v>338.98099999999999</c:v>
                </c:pt>
                <c:pt idx="18">
                  <c:v>237.84100000000001</c:v>
                </c:pt>
                <c:pt idx="19">
                  <c:v>265.51299999999998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F99-4067-947E-59F9AE9DE6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760768"/>
        <c:axId val="73762688"/>
      </c:barChart>
      <c:catAx>
        <c:axId val="7376076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83605895419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76268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3762688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15889359983E-2"/>
              <c:y val="7.6246334310850442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3760768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000121138703824"/>
          <c:y val="0.11436950146627566"/>
          <c:w val="0.23919790026246723"/>
          <c:h val="0.1319648093841642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（民有林面積：11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4,834.50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8748069756586547"/>
          <c:y val="3.374233128834355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6228748068006182"/>
          <c:y val="0.30368098159509205"/>
          <c:w val="0.68006182380216385"/>
          <c:h val="0.53680981595092025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16-40B6-AB44-35E3B7C77C35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8B16-40B6-AB44-35E3B7C77C35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8B16-40B6-AB44-35E3B7C77C35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8B16-40B6-AB44-35E3B7C77C35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8B16-40B6-AB44-35E3B7C77C35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8B16-40B6-AB44-35E3B7C77C35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8B16-40B6-AB44-35E3B7C77C35}"/>
              </c:ext>
            </c:extLst>
          </c:dPt>
          <c:dLbls>
            <c:dLbl>
              <c:idx val="0"/>
              <c:layout>
                <c:manualLayout>
                  <c:x val="6.9109599321726112E-4"/>
                  <c:y val="-6.3913176497109592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8B16-40B6-AB44-35E3B7C77C35}"/>
                </c:ext>
              </c:extLst>
            </c:dLbl>
            <c:dLbl>
              <c:idx val="1"/>
              <c:layout>
                <c:manualLayout>
                  <c:x val="6.8509859760574776E-2"/>
                  <c:y val="2.3489042397307758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8B16-40B6-AB44-35E3B7C77C35}"/>
                </c:ext>
              </c:extLst>
            </c:dLbl>
            <c:dLbl>
              <c:idx val="2"/>
              <c:layout>
                <c:manualLayout>
                  <c:x val="9.1722669133128043E-2"/>
                  <c:y val="8.22169621435357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8B16-40B6-AB44-35E3B7C77C35}"/>
                </c:ext>
              </c:extLst>
            </c:dLbl>
            <c:dLbl>
              <c:idx val="3"/>
              <c:layout>
                <c:manualLayout>
                  <c:x val="-2.761430709878418E-2"/>
                  <c:y val="6.622224369193119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8B16-40B6-AB44-35E3B7C77C35}"/>
                </c:ext>
              </c:extLst>
            </c:dLbl>
            <c:dLbl>
              <c:idx val="4"/>
              <c:layout>
                <c:manualLayout>
                  <c:x val="9.6928687623475257E-3"/>
                  <c:y val="8.337858074489168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8B16-40B6-AB44-35E3B7C77C35}"/>
                </c:ext>
              </c:extLst>
            </c:dLbl>
            <c:dLbl>
              <c:idx val="6"/>
              <c:layout>
                <c:manualLayout>
                  <c:x val="3.3433371060456685E-2"/>
                  <c:y val="-5.5464953383894483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B16-40B6-AB44-35E3B7C77C35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'白川・菊池川(P11)'!$C$5:$C$11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'白川・菊池川(P11)'!$D$5:$D$11</c:f>
              <c:numCache>
                <c:formatCode>#,##0.00</c:formatCode>
                <c:ptCount val="7"/>
                <c:pt idx="0">
                  <c:v>49490.69</c:v>
                </c:pt>
                <c:pt idx="1">
                  <c:v>15089.42</c:v>
                </c:pt>
                <c:pt idx="2">
                  <c:v>773.89</c:v>
                </c:pt>
                <c:pt idx="3">
                  <c:v>8872.77</c:v>
                </c:pt>
                <c:pt idx="4">
                  <c:v>20022.419999999998</c:v>
                </c:pt>
                <c:pt idx="5">
                  <c:v>4272.45</c:v>
                </c:pt>
                <c:pt idx="6">
                  <c:v>16312.863000000001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B16-40B6-AB44-35E3B7C77C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9959443849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992272024729522"/>
          <c:y val="0.18421105232048474"/>
          <c:w val="0.71561051004636789"/>
          <c:h val="0.60818887115334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'白川・菊池川(P11)'!$C$43</c:f>
              <c:strCache>
                <c:ptCount val="1"/>
                <c:pt idx="0">
                  <c:v>スギ　（49,491ha）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'白川・菊池川(P11)'!$C$44:$C$63</c:f>
              <c:numCache>
                <c:formatCode>#,##0.00_);[Red]\(#,##0.00\)</c:formatCode>
                <c:ptCount val="20"/>
                <c:pt idx="0">
                  <c:v>234.12</c:v>
                </c:pt>
                <c:pt idx="1">
                  <c:v>656.31999999999994</c:v>
                </c:pt>
                <c:pt idx="2">
                  <c:v>531.96</c:v>
                </c:pt>
                <c:pt idx="3">
                  <c:v>246.6</c:v>
                </c:pt>
                <c:pt idx="4">
                  <c:v>217.91</c:v>
                </c:pt>
                <c:pt idx="5">
                  <c:v>147.23000000000002</c:v>
                </c:pt>
                <c:pt idx="6">
                  <c:v>273.08999999999997</c:v>
                </c:pt>
                <c:pt idx="7">
                  <c:v>594.26</c:v>
                </c:pt>
                <c:pt idx="8">
                  <c:v>2164.6</c:v>
                </c:pt>
                <c:pt idx="9">
                  <c:v>3956.1499999999996</c:v>
                </c:pt>
                <c:pt idx="10">
                  <c:v>7348.59</c:v>
                </c:pt>
                <c:pt idx="11">
                  <c:v>9705.27</c:v>
                </c:pt>
                <c:pt idx="12">
                  <c:v>10712.07</c:v>
                </c:pt>
                <c:pt idx="13">
                  <c:v>5889.3600000000006</c:v>
                </c:pt>
                <c:pt idx="14">
                  <c:v>2485.21</c:v>
                </c:pt>
                <c:pt idx="15">
                  <c:v>1423.78</c:v>
                </c:pt>
                <c:pt idx="16">
                  <c:v>941.03999999999985</c:v>
                </c:pt>
                <c:pt idx="17">
                  <c:v>697.73</c:v>
                </c:pt>
                <c:pt idx="18">
                  <c:v>571.91999999999996</c:v>
                </c:pt>
                <c:pt idx="19">
                  <c:v>693.48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BB-40EF-A8D2-02423F76B04D}"/>
            </c:ext>
          </c:extLst>
        </c:ser>
        <c:ser>
          <c:idx val="1"/>
          <c:order val="1"/>
          <c:tx>
            <c:strRef>
              <c:f>'白川・菊池川(P11)'!$D$43</c:f>
              <c:strCache>
                <c:ptCount val="1"/>
                <c:pt idx="0">
                  <c:v>ヒノキ（15,089ha）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'白川・菊池川(P11)'!$D$44:$D$63</c:f>
              <c:numCache>
                <c:formatCode>#,##0.00_);[Red]\(#,##0.00\)</c:formatCode>
                <c:ptCount val="20"/>
                <c:pt idx="0">
                  <c:v>64.150000000000006</c:v>
                </c:pt>
                <c:pt idx="1">
                  <c:v>252.26000000000005</c:v>
                </c:pt>
                <c:pt idx="2">
                  <c:v>459.38000000000005</c:v>
                </c:pt>
                <c:pt idx="3">
                  <c:v>528.49</c:v>
                </c:pt>
                <c:pt idx="4">
                  <c:v>451.42</c:v>
                </c:pt>
                <c:pt idx="5">
                  <c:v>620.42999999999995</c:v>
                </c:pt>
                <c:pt idx="6">
                  <c:v>622.99</c:v>
                </c:pt>
                <c:pt idx="7">
                  <c:v>660.8900000000001</c:v>
                </c:pt>
                <c:pt idx="8">
                  <c:v>1083.6599999999999</c:v>
                </c:pt>
                <c:pt idx="9">
                  <c:v>1882.19</c:v>
                </c:pt>
                <c:pt idx="10">
                  <c:v>2189.25</c:v>
                </c:pt>
                <c:pt idx="11">
                  <c:v>2266.5</c:v>
                </c:pt>
                <c:pt idx="12">
                  <c:v>1938.4299999999998</c:v>
                </c:pt>
                <c:pt idx="13">
                  <c:v>613.52</c:v>
                </c:pt>
                <c:pt idx="14">
                  <c:v>310.13</c:v>
                </c:pt>
                <c:pt idx="15">
                  <c:v>217.7</c:v>
                </c:pt>
                <c:pt idx="16">
                  <c:v>262.19</c:v>
                </c:pt>
                <c:pt idx="17">
                  <c:v>271.87</c:v>
                </c:pt>
                <c:pt idx="18">
                  <c:v>198.14</c:v>
                </c:pt>
                <c:pt idx="19">
                  <c:v>195.82999999999998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BB-40EF-A8D2-02423F76B0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617728"/>
        <c:axId val="66619648"/>
      </c:barChart>
      <c:catAx>
        <c:axId val="666177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38113603146"/>
              <c:y val="0.81871590612576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19648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66619648"/>
        <c:scaling>
          <c:orientation val="minMax"/>
          <c:max val="12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816227053254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66617728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7588883022275279"/>
          <c:y val="0.14035118417215389"/>
          <c:w val="0.20556415141984796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46716103716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997067448680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'白川・菊池川(P11)'!$C$68</c:f>
              <c:strCache>
                <c:ptCount val="1"/>
                <c:pt idx="0">
                  <c:v>ス　ギ（26,894千ｍ3）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24.757999999999999</c:v>
                </c:pt>
                <c:pt idx="3">
                  <c:v>25.02</c:v>
                </c:pt>
                <c:pt idx="4">
                  <c:v>33.036999999999999</c:v>
                </c:pt>
                <c:pt idx="5">
                  <c:v>31.933</c:v>
                </c:pt>
                <c:pt idx="6">
                  <c:v>84.266000000000005</c:v>
                </c:pt>
                <c:pt idx="7">
                  <c:v>229.04300000000001</c:v>
                </c:pt>
                <c:pt idx="8">
                  <c:v>971.149</c:v>
                </c:pt>
                <c:pt idx="9">
                  <c:v>1975.925</c:v>
                </c:pt>
                <c:pt idx="10">
                  <c:v>3847.72</c:v>
                </c:pt>
                <c:pt idx="11">
                  <c:v>5380.8289999999997</c:v>
                </c:pt>
                <c:pt idx="12">
                  <c:v>5987.4920000000002</c:v>
                </c:pt>
                <c:pt idx="13">
                  <c:v>3643.3919999999998</c:v>
                </c:pt>
                <c:pt idx="14">
                  <c:v>1581.8130000000001</c:v>
                </c:pt>
                <c:pt idx="15">
                  <c:v>944.20799999999997</c:v>
                </c:pt>
                <c:pt idx="16">
                  <c:v>669.01599999999996</c:v>
                </c:pt>
                <c:pt idx="17">
                  <c:v>518.48400000000004</c:v>
                </c:pt>
                <c:pt idx="18">
                  <c:v>443.04300000000001</c:v>
                </c:pt>
                <c:pt idx="19">
                  <c:v>503.21800000000002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1E-4FBC-A199-3FF9FC4D4AA4}"/>
            </c:ext>
          </c:extLst>
        </c:ser>
        <c:ser>
          <c:idx val="1"/>
          <c:order val="1"/>
          <c:tx>
            <c:strRef>
              <c:f>'白川・菊池川(P11)'!$D$68</c:f>
              <c:strCache>
                <c:ptCount val="1"/>
                <c:pt idx="0">
                  <c:v>ヒノキ（5,745千ｍ3）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'白川・菊池川(P11)'!$B$69:$B$88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'白川・菊池川(P11)'!$D$69:$D$88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17.768000000000001</c:v>
                </c:pt>
                <c:pt idx="3">
                  <c:v>37.877000000000002</c:v>
                </c:pt>
                <c:pt idx="4">
                  <c:v>56.027000000000001</c:v>
                </c:pt>
                <c:pt idx="5">
                  <c:v>119.354</c:v>
                </c:pt>
                <c:pt idx="6">
                  <c:v>156.34700000000001</c:v>
                </c:pt>
                <c:pt idx="7">
                  <c:v>216.88399999999999</c:v>
                </c:pt>
                <c:pt idx="8">
                  <c:v>406.42399999999998</c:v>
                </c:pt>
                <c:pt idx="9">
                  <c:v>794.47900000000004</c:v>
                </c:pt>
                <c:pt idx="10">
                  <c:v>955.57500000000005</c:v>
                </c:pt>
                <c:pt idx="11">
                  <c:v>1040.385</c:v>
                </c:pt>
                <c:pt idx="12">
                  <c:v>912.66899999999998</c:v>
                </c:pt>
                <c:pt idx="13">
                  <c:v>293.87200000000001</c:v>
                </c:pt>
                <c:pt idx="14">
                  <c:v>150.41900000000001</c:v>
                </c:pt>
                <c:pt idx="15">
                  <c:v>106.16</c:v>
                </c:pt>
                <c:pt idx="16">
                  <c:v>132.38200000000001</c:v>
                </c:pt>
                <c:pt idx="17">
                  <c:v>136.56299999999999</c:v>
                </c:pt>
                <c:pt idx="18">
                  <c:v>106.58799999999999</c:v>
                </c:pt>
                <c:pt idx="19">
                  <c:v>105.28100000000001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1E-4FBC-A199-3FF9FC4D4A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137600"/>
        <c:axId val="74139520"/>
      </c:barChart>
      <c:catAx>
        <c:axId val="741376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7723450507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13952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4139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23882986237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137600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5582360065253851"/>
          <c:y val="0.14369501466275658"/>
          <c:w val="0.23337543505751737"/>
          <c:h val="0.1173020527859237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樹種別面積構成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（民有林面積：54,</a:t>
            </a:r>
            <a:r>
              <a:rPr lang="en-US" altLang="ja-JP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594.53</a:t>
            </a:r>
            <a:r>
              <a:rPr lang="ja-JP" altLang="en-US" sz="10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</a:rPr>
              <a:t>ha）</a:t>
            </a:r>
          </a:p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endParaRPr>
          </a:p>
        </c:rich>
      </c:tx>
      <c:layout>
        <c:manualLayout>
          <c:xMode val="edge"/>
          <c:yMode val="edge"/>
          <c:x val="0.28902630290479747"/>
          <c:y val="3.374233128834355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2355157440182364"/>
          <c:y val="0.29550102249488752"/>
          <c:w val="0.73306893977702325"/>
          <c:h val="0.57770961145194277"/>
        </c:manualLayout>
      </c:layout>
      <c:pie3DChart>
        <c:varyColors val="1"/>
        <c:ser>
          <c:idx val="0"/>
          <c:order val="0"/>
          <c:spPr>
            <a:pattFill prst="ltVert">
              <a:fgClr>
                <a:srgbClr xmlns:mc="http://schemas.openxmlformats.org/markup-compatibility/2006" xmlns:a14="http://schemas.microsoft.com/office/drawing/2010/main" val="9999FF" mc:Ignorable="a14" a14:legacySpreadsheetColorIndex="24"/>
              </a:fgClr>
              <a:bgClr>
                <a:srgbClr xmlns:mc="http://schemas.openxmlformats.org/markup-compatibility/2006" xmlns:a14="http://schemas.microsoft.com/office/drawing/2010/main" val="FFFFFF" mc:Ignorable="a14" a14:legacySpreadsheetColorIndex="9"/>
              </a:bgClr>
            </a:patt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pattFill prst="pct5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556-4788-9F1C-A93755C0794A}"/>
              </c:ext>
            </c:extLst>
          </c:dPt>
          <c:dPt>
            <c:idx val="1"/>
            <c:bubble3D val="0"/>
            <c:spPr>
              <a:pattFill prst="lt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7556-4788-9F1C-A93755C0794A}"/>
              </c:ext>
            </c:extLst>
          </c:dPt>
          <c:dPt>
            <c:idx val="2"/>
            <c:bubble3D val="0"/>
            <c:spPr>
              <a:pattFill prst="divot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556-4788-9F1C-A93755C0794A}"/>
              </c:ext>
            </c:extLst>
          </c:dPt>
          <c:dPt>
            <c:idx val="3"/>
            <c:bubble3D val="0"/>
            <c:spPr>
              <a:pattFill prst="plaid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7556-4788-9F1C-A93755C0794A}"/>
              </c:ext>
            </c:extLst>
          </c:dPt>
          <c:dPt>
            <c:idx val="4"/>
            <c:bubble3D val="0"/>
            <c:spPr>
              <a:pattFill prst="dashUpDiag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7556-4788-9F1C-A93755C0794A}"/>
              </c:ext>
            </c:extLst>
          </c:dPt>
          <c:dPt>
            <c:idx val="5"/>
            <c:bubble3D val="0"/>
            <c:spPr>
              <a:pattFill prst="narHorz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7556-4788-9F1C-A93755C0794A}"/>
              </c:ext>
            </c:extLst>
          </c:dPt>
          <c:dPt>
            <c:idx val="6"/>
            <c:bubble3D val="0"/>
            <c:spPr>
              <a:pattFill prst="pct10">
                <a:fgClr>
                  <a:srgbClr xmlns:mc="http://schemas.openxmlformats.org/markup-compatibility/2006" xmlns:a14="http://schemas.microsoft.com/office/drawing/2010/main" val="333333" mc:Ignorable="a14" a14:legacySpreadsheetColorIndex="63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7556-4788-9F1C-A93755C0794A}"/>
              </c:ext>
            </c:extLst>
          </c:dPt>
          <c:dLbls>
            <c:dLbl>
              <c:idx val="0"/>
              <c:layout>
                <c:manualLayout>
                  <c:x val="-2.6822767710443784E-4"/>
                  <c:y val="-7.8451282546736834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556-4788-9F1C-A93755C0794A}"/>
                </c:ext>
              </c:extLst>
            </c:dLbl>
            <c:dLbl>
              <c:idx val="1"/>
              <c:layout>
                <c:manualLayout>
                  <c:x val="4.3547160932549511E-2"/>
                  <c:y val="5.0841344218476303E-3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556-4788-9F1C-A93755C0794A}"/>
                </c:ext>
              </c:extLst>
            </c:dLbl>
            <c:dLbl>
              <c:idx val="2"/>
              <c:layout>
                <c:manualLayout>
                  <c:x val="8.0875593796525036E-2"/>
                  <c:y val="6.935349339001339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7556-4788-9F1C-A93755C0794A}"/>
                </c:ext>
              </c:extLst>
            </c:dLbl>
            <c:dLbl>
              <c:idx val="3"/>
              <c:layout>
                <c:manualLayout>
                  <c:x val="-2.7617227908335262E-2"/>
                  <c:y val="7.206801603787260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7556-4788-9F1C-A93755C0794A}"/>
                </c:ext>
              </c:extLst>
            </c:dLbl>
            <c:dLbl>
              <c:idx val="4"/>
              <c:layout>
                <c:manualLayout>
                  <c:x val="1.2698706324769674E-2"/>
                  <c:y val="-6.0452152069948306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7556-4788-9F1C-A93755C0794A}"/>
                </c:ext>
              </c:extLst>
            </c:dLbl>
            <c:dLbl>
              <c:idx val="6"/>
              <c:layout>
                <c:manualLayout>
                  <c:x val="4.7362062740611777E-2"/>
                  <c:y val="-1.0756646216768889E-2"/>
                </c:manualLayout>
              </c:layout>
              <c:numFmt formatCode="0.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100" b="0" i="0" u="none" strike="noStrike" baseline="0">
                      <a:solidFill>
                        <a:srgbClr val="000000"/>
                      </a:solidFill>
                      <a:latin typeface="ＭＳ Ｐゴシック"/>
                      <a:ea typeface="ＭＳ Ｐゴシック"/>
                      <a:cs typeface="ＭＳ Ｐゴシック"/>
                    </a:defRPr>
                  </a:pPr>
                  <a:endParaRPr lang="ja-JP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556-4788-9F1C-A93755C0794A}"/>
                </c:ext>
              </c:extLst>
            </c:dLbl>
            <c:numFmt formatCode="0.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'緑川(P39)'!$C$5:$C$11</c:f>
              <c:strCache>
                <c:ptCount val="7"/>
                <c:pt idx="0">
                  <c:v>スギ</c:v>
                </c:pt>
                <c:pt idx="1">
                  <c:v>ヒノキ</c:v>
                </c:pt>
                <c:pt idx="2">
                  <c:v>マツ</c:v>
                </c:pt>
                <c:pt idx="3">
                  <c:v>クヌギ</c:v>
                </c:pt>
                <c:pt idx="4">
                  <c:v>広葉樹</c:v>
                </c:pt>
                <c:pt idx="5">
                  <c:v>竹林</c:v>
                </c:pt>
                <c:pt idx="6">
                  <c:v>その他</c:v>
                </c:pt>
              </c:strCache>
            </c:strRef>
          </c:cat>
          <c:val>
            <c:numRef>
              <c:f>'緑川(P39)'!$D$5:$D$11</c:f>
              <c:numCache>
                <c:formatCode>#,##0.00</c:formatCode>
                <c:ptCount val="7"/>
                <c:pt idx="0">
                  <c:v>22899.77</c:v>
                </c:pt>
                <c:pt idx="1">
                  <c:v>7231.34</c:v>
                </c:pt>
                <c:pt idx="2">
                  <c:v>278.63</c:v>
                </c:pt>
                <c:pt idx="3">
                  <c:v>3924.5</c:v>
                </c:pt>
                <c:pt idx="4">
                  <c:v>14856.83</c:v>
                </c:pt>
                <c:pt idx="5">
                  <c:v>2942.3</c:v>
                </c:pt>
                <c:pt idx="6">
                  <c:v>2461.16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556-4788-9F1C-A93755C07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スギ、ヒノキ人工林の齢級構成（面積）</a:t>
            </a:r>
          </a:p>
        </c:rich>
      </c:tx>
      <c:layout>
        <c:manualLayout>
          <c:xMode val="edge"/>
          <c:yMode val="edge"/>
          <c:x val="0.30139099585028933"/>
          <c:y val="3.508771929824561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755795981452859"/>
          <c:y val="0.18421105232048474"/>
          <c:w val="0.72797527047913446"/>
          <c:h val="0.608188871153346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'緑川(P39)'!$C$43</c:f>
              <c:strCache>
                <c:ptCount val="1"/>
                <c:pt idx="0">
                  <c:v>スギ（22,900ha）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'緑川(P39)'!$C$44:$C$63</c:f>
              <c:numCache>
                <c:formatCode>#,##0.00_);[Red]\(#,##0.00\)</c:formatCode>
                <c:ptCount val="20"/>
                <c:pt idx="0">
                  <c:v>109.47</c:v>
                </c:pt>
                <c:pt idx="1">
                  <c:v>206.54999999999998</c:v>
                </c:pt>
                <c:pt idx="2">
                  <c:v>214.89999999999998</c:v>
                </c:pt>
                <c:pt idx="3">
                  <c:v>78.680000000000007</c:v>
                </c:pt>
                <c:pt idx="4">
                  <c:v>78.58</c:v>
                </c:pt>
                <c:pt idx="5">
                  <c:v>103.47000000000001</c:v>
                </c:pt>
                <c:pt idx="6">
                  <c:v>84.740000000000009</c:v>
                </c:pt>
                <c:pt idx="7">
                  <c:v>280.52999999999997</c:v>
                </c:pt>
                <c:pt idx="8">
                  <c:v>912.76</c:v>
                </c:pt>
                <c:pt idx="9">
                  <c:v>1573.38</c:v>
                </c:pt>
                <c:pt idx="10">
                  <c:v>3787.05</c:v>
                </c:pt>
                <c:pt idx="11">
                  <c:v>5013.57</c:v>
                </c:pt>
                <c:pt idx="12">
                  <c:v>5607.32</c:v>
                </c:pt>
                <c:pt idx="13">
                  <c:v>2980.7799999999997</c:v>
                </c:pt>
                <c:pt idx="14">
                  <c:v>932.27</c:v>
                </c:pt>
                <c:pt idx="15">
                  <c:v>384.51</c:v>
                </c:pt>
                <c:pt idx="16">
                  <c:v>230.27</c:v>
                </c:pt>
                <c:pt idx="17">
                  <c:v>99.52000000000001</c:v>
                </c:pt>
                <c:pt idx="18">
                  <c:v>81.3</c:v>
                </c:pt>
                <c:pt idx="19">
                  <c:v>140.12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11-4A1A-84B7-CE8392AACAFA}"/>
            </c:ext>
          </c:extLst>
        </c:ser>
        <c:ser>
          <c:idx val="1"/>
          <c:order val="1"/>
          <c:tx>
            <c:strRef>
              <c:f>'緑川(P39)'!$D$43</c:f>
              <c:strCache>
                <c:ptCount val="1"/>
                <c:pt idx="0">
                  <c:v>ヒノキ（7,231ha）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'緑川(P39)'!$B$44:$B$63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'緑川(P39)'!$D$44:$D$63</c:f>
              <c:numCache>
                <c:formatCode>#,##0.00_);[Red]\(#,##0.00\)</c:formatCode>
                <c:ptCount val="20"/>
                <c:pt idx="0">
                  <c:v>4.4400000000000004</c:v>
                </c:pt>
                <c:pt idx="1">
                  <c:v>40.590000000000003</c:v>
                </c:pt>
                <c:pt idx="2">
                  <c:v>99.38</c:v>
                </c:pt>
                <c:pt idx="3">
                  <c:v>117.60000000000001</c:v>
                </c:pt>
                <c:pt idx="4">
                  <c:v>206.69</c:v>
                </c:pt>
                <c:pt idx="5">
                  <c:v>273.93</c:v>
                </c:pt>
                <c:pt idx="6">
                  <c:v>270.53999999999996</c:v>
                </c:pt>
                <c:pt idx="7">
                  <c:v>226.03</c:v>
                </c:pt>
                <c:pt idx="8">
                  <c:v>461.58</c:v>
                </c:pt>
                <c:pt idx="9">
                  <c:v>829.66</c:v>
                </c:pt>
                <c:pt idx="10">
                  <c:v>1342.29</c:v>
                </c:pt>
                <c:pt idx="11">
                  <c:v>1332.3300000000002</c:v>
                </c:pt>
                <c:pt idx="12">
                  <c:v>977.22</c:v>
                </c:pt>
                <c:pt idx="13">
                  <c:v>429.01</c:v>
                </c:pt>
                <c:pt idx="14">
                  <c:v>196.83999999999997</c:v>
                </c:pt>
                <c:pt idx="15">
                  <c:v>147.34</c:v>
                </c:pt>
                <c:pt idx="16">
                  <c:v>112.56</c:v>
                </c:pt>
                <c:pt idx="17">
                  <c:v>55.6</c:v>
                </c:pt>
                <c:pt idx="18">
                  <c:v>59.43</c:v>
                </c:pt>
                <c:pt idx="19">
                  <c:v>48.28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11-4A1A-84B7-CE8392AACA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235904"/>
        <c:axId val="74237824"/>
      </c:barChart>
      <c:catAx>
        <c:axId val="742359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6862449533257879"/>
              <c:y val="0.818715906125769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23782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423782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面積(ha)</a:t>
                </a:r>
              </a:p>
            </c:rich>
          </c:tx>
          <c:layout>
            <c:manualLayout>
              <c:xMode val="edge"/>
              <c:yMode val="edge"/>
              <c:x val="6.9551718879176799E-2"/>
              <c:y val="9.6491535049346905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42359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8052557650477172"/>
          <c:y val="0.14035118417215389"/>
          <c:w val="0.19319945098605795"/>
          <c:h val="0.1198833479148439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スギ、ヒノキ人工林の齢級構成（蓄積）</a:t>
            </a:r>
          </a:p>
        </c:rich>
      </c:tx>
      <c:layout>
        <c:manualLayout>
          <c:xMode val="edge"/>
          <c:yMode val="edge"/>
          <c:x val="0.30092636893670738"/>
          <c:y val="3.51906158357771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3580267379598554"/>
          <c:y val="0.18475073313782991"/>
          <c:w val="0.73919864486678488"/>
          <c:h val="0.6099706744868035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'緑川(P39)'!$C$68</c:f>
              <c:strCache>
                <c:ptCount val="1"/>
                <c:pt idx="0">
                  <c:v>ス　ギ（11,495千ｍ3）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'緑川(P39)'!$C$69:$C$88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7.4779999999999998</c:v>
                </c:pt>
                <c:pt idx="3">
                  <c:v>6.8540000000000001</c:v>
                </c:pt>
                <c:pt idx="4">
                  <c:v>10.6</c:v>
                </c:pt>
                <c:pt idx="5">
                  <c:v>22.151</c:v>
                </c:pt>
                <c:pt idx="6">
                  <c:v>23.251000000000001</c:v>
                </c:pt>
                <c:pt idx="7">
                  <c:v>103.76300000000001</c:v>
                </c:pt>
                <c:pt idx="8">
                  <c:v>390.44</c:v>
                </c:pt>
                <c:pt idx="9">
                  <c:v>744.76300000000003</c:v>
                </c:pt>
                <c:pt idx="10">
                  <c:v>1879.874</c:v>
                </c:pt>
                <c:pt idx="11">
                  <c:v>2588.1219999999998</c:v>
                </c:pt>
                <c:pt idx="12">
                  <c:v>3009.9340000000002</c:v>
                </c:pt>
                <c:pt idx="13">
                  <c:v>1651.145</c:v>
                </c:pt>
                <c:pt idx="14">
                  <c:v>524.66499999999996</c:v>
                </c:pt>
                <c:pt idx="15">
                  <c:v>218.52600000000001</c:v>
                </c:pt>
                <c:pt idx="16">
                  <c:v>129.43199999999999</c:v>
                </c:pt>
                <c:pt idx="17">
                  <c:v>57.124000000000002</c:v>
                </c:pt>
                <c:pt idx="18">
                  <c:v>46.423999999999999</c:v>
                </c:pt>
                <c:pt idx="19">
                  <c:v>80.444999999999993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3D1-47BC-B8C7-CAFB90758AE9}"/>
            </c:ext>
          </c:extLst>
        </c:ser>
        <c:ser>
          <c:idx val="1"/>
          <c:order val="1"/>
          <c:tx>
            <c:strRef>
              <c:f>'緑川(P39)'!$D$68</c:f>
              <c:strCache>
                <c:ptCount val="1"/>
                <c:pt idx="0">
                  <c:v>ヒノキ（2,887千ｍ3）</c:v>
                </c:pt>
              </c:strCache>
            </c:strRef>
          </c:tx>
          <c:spPr>
            <a:pattFill prst="pct70">
              <a:fgClr>
                <a:srgbClr xmlns:mc="http://schemas.openxmlformats.org/markup-compatibility/2006" xmlns:a14="http://schemas.microsoft.com/office/drawing/2010/main" val="FFFFFF" mc:Ignorable="a14" a14:legacySpreadsheetColorIndex="9"/>
              </a:fgClr>
              <a:bgClr>
                <a:srgbClr xmlns:mc="http://schemas.openxmlformats.org/markup-compatibility/2006" xmlns:a14="http://schemas.microsoft.com/office/drawing/2010/main" val="000000" mc:Ignorable="a14" a14:legacySpreadsheetColorIndex="8"/>
              </a:bgClr>
            </a:pattFill>
            <a:ln w="12700">
              <a:solidFill>
                <a:srgbClr val="000000"/>
              </a:solidFill>
              <a:prstDash val="solid"/>
            </a:ln>
            <a:effectLst>
              <a:outerShdw dist="35921" dir="2700000" algn="br">
                <a:srgbClr val="000000"/>
              </a:outerShdw>
            </a:effectLst>
          </c:spPr>
          <c:invertIfNegative val="0"/>
          <c:cat>
            <c:strRef>
              <c:f>'緑川(P39)'!$B$69:$B$88</c:f>
              <c:strCache>
                <c:ptCount val="20"/>
                <c:pt idx="0">
                  <c:v>１</c:v>
                </c:pt>
                <c:pt idx="1">
                  <c:v>２</c:v>
                </c:pt>
                <c:pt idx="2">
                  <c:v>３</c:v>
                </c:pt>
                <c:pt idx="3">
                  <c:v>４</c:v>
                </c:pt>
                <c:pt idx="4">
                  <c:v>５</c:v>
                </c:pt>
                <c:pt idx="5">
                  <c:v>６</c:v>
                </c:pt>
                <c:pt idx="6">
                  <c:v>７</c:v>
                </c:pt>
                <c:pt idx="7">
                  <c:v>８</c:v>
                </c:pt>
                <c:pt idx="8">
                  <c:v>９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20以上</c:v>
                </c:pt>
              </c:strCache>
            </c:strRef>
          </c:cat>
          <c:val>
            <c:numRef>
              <c:f>'緑川(P39)'!$D$69:$D$88</c:f>
              <c:numCache>
                <c:formatCode>#,##0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3.657</c:v>
                </c:pt>
                <c:pt idx="3">
                  <c:v>9.7279999999999998</c:v>
                </c:pt>
                <c:pt idx="4">
                  <c:v>32.200000000000003</c:v>
                </c:pt>
                <c:pt idx="5">
                  <c:v>54.058</c:v>
                </c:pt>
                <c:pt idx="6">
                  <c:v>66.474999999999994</c:v>
                </c:pt>
                <c:pt idx="7">
                  <c:v>71.66</c:v>
                </c:pt>
                <c:pt idx="8">
                  <c:v>169.60599999999999</c:v>
                </c:pt>
                <c:pt idx="9">
                  <c:v>347.22500000000002</c:v>
                </c:pt>
                <c:pt idx="10">
                  <c:v>576.50099999999998</c:v>
                </c:pt>
                <c:pt idx="11">
                  <c:v>601.822</c:v>
                </c:pt>
                <c:pt idx="12">
                  <c:v>450.96600000000001</c:v>
                </c:pt>
                <c:pt idx="13">
                  <c:v>202.38200000000001</c:v>
                </c:pt>
                <c:pt idx="14">
                  <c:v>94.114999999999995</c:v>
                </c:pt>
                <c:pt idx="15">
                  <c:v>71.286000000000001</c:v>
                </c:pt>
                <c:pt idx="16">
                  <c:v>54.957999999999998</c:v>
                </c:pt>
                <c:pt idx="17">
                  <c:v>27.213999999999999</c:v>
                </c:pt>
                <c:pt idx="18">
                  <c:v>29.629000000000001</c:v>
                </c:pt>
                <c:pt idx="19">
                  <c:v>23.986999999999998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3D1-47BC-B8C7-CAFB90758AE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7896704"/>
        <c:axId val="77898880"/>
      </c:barChart>
      <c:catAx>
        <c:axId val="778967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齢級</a:t>
                </a:r>
              </a:p>
            </c:rich>
          </c:tx>
          <c:layout>
            <c:manualLayout>
              <c:xMode val="edge"/>
              <c:yMode val="edge"/>
              <c:x val="0.88580377071186711"/>
              <c:y val="0.806451612903225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7898880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778988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蓄積（千ｍ</a:t>
                </a:r>
                <a:r>
                  <a:rPr lang="ja-JP" altLang="en-US" sz="1100" b="0" i="0" u="none" strike="noStrike" baseline="3000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3</a:t>
                </a:r>
                <a:r>
                  <a:rPr lang="ja-JP" altLang="en-US"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</a:rPr>
                  <a:t>）</a:t>
                </a:r>
              </a:p>
            </c:rich>
          </c:tx>
          <c:layout>
            <c:manualLayout>
              <c:xMode val="edge"/>
              <c:yMode val="edge"/>
              <c:x val="5.8642143014565926E-2"/>
              <c:y val="8.211143695014662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77896704"/>
        <c:crosses val="autoZero"/>
        <c:crossBetween val="between"/>
      </c:valAx>
      <c:spPr>
        <a:pattFill prst="pct50">
          <a:fgClr>
            <a:srgbClr xmlns:mc="http://schemas.openxmlformats.org/markup-compatibility/2006" xmlns:a14="http://schemas.microsoft.com/office/drawing/2010/main" val="FFFFFF" mc:Ignorable="a14" a14:legacySpreadsheetColorIndex="9"/>
          </a:fgClr>
          <a:bgClr>
            <a:srgbClr xmlns:mc="http://schemas.openxmlformats.org/markup-compatibility/2006" xmlns:a14="http://schemas.microsoft.com/office/drawing/2010/main" val="C0C0C0" mc:Ignorable="a14" a14:legacySpreadsheetColorIndex="22"/>
          </a:bgClr>
        </a:patt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73611219971549358"/>
          <c:y val="0.17302052785923755"/>
          <c:w val="0.23919793231952879"/>
          <c:h val="0.1202346041055718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6807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6808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6809" name="グラフ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266700</xdr:colOff>
      <xdr:row>91</xdr:row>
      <xdr:rowOff>47625</xdr:rowOff>
    </xdr:from>
    <xdr:to>
      <xdr:col>7</xdr:col>
      <xdr:colOff>609600</xdr:colOff>
      <xdr:row>98</xdr:row>
      <xdr:rowOff>95250</xdr:rowOff>
    </xdr:to>
    <xdr:sp macro="" textlink="">
      <xdr:nvSpPr>
        <xdr:cNvPr id="6810" name="AutoShape 5"/>
        <xdr:cNvSpPr>
          <a:spLocks noChangeArrowheads="1"/>
        </xdr:cNvSpPr>
      </xdr:nvSpPr>
      <xdr:spPr bwMode="auto">
        <a:xfrm rot="10800000">
          <a:off x="3067050" y="15773400"/>
          <a:ext cx="1857375" cy="1247775"/>
        </a:xfrm>
        <a:custGeom>
          <a:avLst/>
          <a:gdLst>
            <a:gd name="T0" fmla="*/ 2147483646 w 21600"/>
            <a:gd name="T1" fmla="*/ 0 h 21600"/>
            <a:gd name="T2" fmla="*/ 2147483646 w 21600"/>
            <a:gd name="T3" fmla="*/ 2147483646 h 21600"/>
            <a:gd name="T4" fmla="*/ 2147483646 w 21600"/>
            <a:gd name="T5" fmla="*/ 2147483646 h 21600"/>
            <a:gd name="T6" fmla="*/ 2147483646 w 21600"/>
            <a:gd name="T7" fmla="*/ 2147483646 h 21600"/>
            <a:gd name="T8" fmla="*/ 17694720 60000 65536"/>
            <a:gd name="T9" fmla="*/ 5898240 60000 65536"/>
            <a:gd name="T10" fmla="*/ 5898240 60000 65536"/>
            <a:gd name="T11" fmla="*/ 0 60000 65536"/>
            <a:gd name="T12" fmla="*/ 12427 w 21600"/>
            <a:gd name="T13" fmla="*/ 3462 h 21600"/>
            <a:gd name="T14" fmla="*/ 18179 w 21600"/>
            <a:gd name="T15" fmla="*/ 8696 h 21600"/>
          </a:gdLst>
          <a:ahLst/>
          <a:cxnLst>
            <a:cxn ang="T8">
              <a:pos x="T0" y="T1"/>
            </a:cxn>
            <a:cxn ang="T9">
              <a:pos x="T2" y="T3"/>
            </a:cxn>
            <a:cxn ang="T10">
              <a:pos x="T4" y="T5"/>
            </a:cxn>
            <a:cxn ang="T11">
              <a:pos x="T6" y="T7"/>
            </a:cxn>
          </a:cxnLst>
          <a:rect l="T12" t="T13" r="T14" b="T15"/>
          <a:pathLst>
            <a:path w="21600" h="21600">
              <a:moveTo>
                <a:pt x="21600" y="6079"/>
              </a:moveTo>
              <a:lnTo>
                <a:pt x="13653" y="0"/>
              </a:lnTo>
              <a:lnTo>
                <a:pt x="13653" y="3462"/>
              </a:lnTo>
              <a:lnTo>
                <a:pt x="12427" y="3462"/>
              </a:lnTo>
              <a:cubicBezTo>
                <a:pt x="5564" y="3462"/>
                <a:pt x="0" y="7355"/>
                <a:pt x="0" y="12158"/>
              </a:cubicBezTo>
              <a:lnTo>
                <a:pt x="0" y="21600"/>
              </a:lnTo>
              <a:lnTo>
                <a:pt x="5350" y="21600"/>
              </a:lnTo>
              <a:lnTo>
                <a:pt x="5350" y="12158"/>
              </a:lnTo>
              <a:cubicBezTo>
                <a:pt x="5350" y="10246"/>
                <a:pt x="8518" y="8696"/>
                <a:pt x="12427" y="8696"/>
              </a:cubicBezTo>
              <a:lnTo>
                <a:pt x="13653" y="8696"/>
              </a:lnTo>
              <a:lnTo>
                <a:pt x="13653" y="12158"/>
              </a:lnTo>
              <a:lnTo>
                <a:pt x="21600" y="6079"/>
              </a:lnTo>
              <a:close/>
            </a:path>
          </a:pathLst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10</xdr:col>
      <xdr:colOff>333375</xdr:colOff>
      <xdr:row>79</xdr:row>
      <xdr:rowOff>38100</xdr:rowOff>
    </xdr:from>
    <xdr:to>
      <xdr:col>16</xdr:col>
      <xdr:colOff>438150</xdr:colOff>
      <xdr:row>87</xdr:row>
      <xdr:rowOff>9525</xdr:rowOff>
    </xdr:to>
    <xdr:sp macro="" textlink="">
      <xdr:nvSpPr>
        <xdr:cNvPr id="6151" name="AutoShape 7"/>
        <xdr:cNvSpPr>
          <a:spLocks noChangeArrowheads="1"/>
        </xdr:cNvSpPr>
      </xdr:nvSpPr>
      <xdr:spPr bwMode="auto">
        <a:xfrm>
          <a:off x="6686550" y="13677900"/>
          <a:ext cx="3657600" cy="1343025"/>
        </a:xfrm>
        <a:prstGeom prst="leftArrow">
          <a:avLst>
            <a:gd name="adj1" fmla="val 50000"/>
            <a:gd name="adj2" fmla="val 68085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45720" tIns="32004" rIns="0" bIns="0" anchor="t" upright="1"/>
        <a:lstStyle/>
        <a:p>
          <a:pPr algn="l" rtl="0">
            <a:defRPr sz="1000"/>
          </a:pPr>
          <a:r>
            <a:rPr lang="ja-JP" altLang="en-US" sz="24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資源調査書から複写</a:t>
          </a:r>
        </a:p>
      </xdr:txBody>
    </xdr:sp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6812" name="AutoShape 8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6813" name="AutoShape 9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723900</xdr:colOff>
      <xdr:row>32</xdr:row>
      <xdr:rowOff>47625</xdr:rowOff>
    </xdr:from>
    <xdr:to>
      <xdr:col>3</xdr:col>
      <xdr:colOff>400050</xdr:colOff>
      <xdr:row>34</xdr:row>
      <xdr:rowOff>123825</xdr:rowOff>
    </xdr:to>
    <xdr:sp macro="" textlink="">
      <xdr:nvSpPr>
        <xdr:cNvPr id="6814" name="AutoShape 10"/>
        <xdr:cNvSpPr>
          <a:spLocks noChangeArrowheads="1"/>
        </xdr:cNvSpPr>
      </xdr:nvSpPr>
      <xdr:spPr bwMode="auto">
        <a:xfrm>
          <a:off x="1447800" y="5600700"/>
          <a:ext cx="714375" cy="41910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76200</xdr:colOff>
      <xdr:row>20</xdr:row>
      <xdr:rowOff>85725</xdr:rowOff>
    </xdr:from>
    <xdr:to>
      <xdr:col>1</xdr:col>
      <xdr:colOff>466725</xdr:colOff>
      <xdr:row>29</xdr:row>
      <xdr:rowOff>76200</xdr:rowOff>
    </xdr:to>
    <xdr:sp macro="" textlink="">
      <xdr:nvSpPr>
        <xdr:cNvPr id="6155" name="AutoShape 11"/>
        <xdr:cNvSpPr>
          <a:spLocks noChangeArrowheads="1"/>
        </xdr:cNvSpPr>
      </xdr:nvSpPr>
      <xdr:spPr bwMode="auto">
        <a:xfrm>
          <a:off x="76200" y="3581400"/>
          <a:ext cx="590550" cy="1533525"/>
        </a:xfrm>
        <a:prstGeom prst="right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lnSpc>
              <a:spcPts val="2000"/>
            </a:lnSpc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手入力</a:t>
          </a:r>
        </a:p>
      </xdr:txBody>
    </xdr:sp>
    <xdr:clientData/>
  </xdr:twoCellAnchor>
  <xdr:twoCellAnchor>
    <xdr:from>
      <xdr:col>2</xdr:col>
      <xdr:colOff>666750</xdr:colOff>
      <xdr:row>12</xdr:row>
      <xdr:rowOff>57150</xdr:rowOff>
    </xdr:from>
    <xdr:to>
      <xdr:col>3</xdr:col>
      <xdr:colOff>352425</xdr:colOff>
      <xdr:row>14</xdr:row>
      <xdr:rowOff>114300</xdr:rowOff>
    </xdr:to>
    <xdr:sp macro="" textlink="">
      <xdr:nvSpPr>
        <xdr:cNvPr id="6816" name="AutoShape 12"/>
        <xdr:cNvSpPr>
          <a:spLocks noChangeArrowheads="1"/>
        </xdr:cNvSpPr>
      </xdr:nvSpPr>
      <xdr:spPr bwMode="auto">
        <a:xfrm rot="10800000">
          <a:off x="1390650" y="2181225"/>
          <a:ext cx="723900" cy="4000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19854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19855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19856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19857" name="AutoShape 4"/>
        <xdr:cNvSpPr>
          <a:spLocks noChangeArrowheads="1"/>
        </xdr:cNvSpPr>
      </xdr:nvSpPr>
      <xdr:spPr bwMode="auto">
        <a:xfrm rot="2101337">
          <a:off x="2743200" y="10763250"/>
          <a:ext cx="819150" cy="809625"/>
        </a:xfrm>
        <a:prstGeom prst="leftArrow">
          <a:avLst>
            <a:gd name="adj1" fmla="val 44407"/>
            <a:gd name="adj2" fmla="val 42199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19858" name="AutoShape 5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19859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2394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23950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23951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23952" name="AutoShape 4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23953" name="AutoShape 5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23954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28045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28046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28047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28048" name="AutoShape 4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28049" name="AutoShape 5"/>
        <xdr:cNvSpPr>
          <a:spLocks noChangeArrowheads="1"/>
        </xdr:cNvSpPr>
      </xdr:nvSpPr>
      <xdr:spPr bwMode="auto">
        <a:xfrm>
          <a:off x="1419225" y="1542097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28050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3</xdr:row>
      <xdr:rowOff>9525</xdr:rowOff>
    </xdr:from>
    <xdr:to>
      <xdr:col>15</xdr:col>
      <xdr:colOff>0</xdr:colOff>
      <xdr:row>21</xdr:row>
      <xdr:rowOff>28575</xdr:rowOff>
    </xdr:to>
    <xdr:graphicFrame macro="">
      <xdr:nvGraphicFramePr>
        <xdr:cNvPr id="32141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9525</xdr:colOff>
      <xdr:row>22</xdr:row>
      <xdr:rowOff>9525</xdr:rowOff>
    </xdr:from>
    <xdr:to>
      <xdr:col>15</xdr:col>
      <xdr:colOff>0</xdr:colOff>
      <xdr:row>41</xdr:row>
      <xdr:rowOff>9525</xdr:rowOff>
    </xdr:to>
    <xdr:graphicFrame macro="">
      <xdr:nvGraphicFramePr>
        <xdr:cNvPr id="32142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0</xdr:colOff>
      <xdr:row>42</xdr:row>
      <xdr:rowOff>9525</xdr:rowOff>
    </xdr:from>
    <xdr:to>
      <xdr:col>15</xdr:col>
      <xdr:colOff>0</xdr:colOff>
      <xdr:row>61</xdr:row>
      <xdr:rowOff>0</xdr:rowOff>
    </xdr:to>
    <xdr:graphicFrame macro="">
      <xdr:nvGraphicFramePr>
        <xdr:cNvPr id="32143" name="グラフ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981075</xdr:colOff>
      <xdr:row>62</xdr:row>
      <xdr:rowOff>66675</xdr:rowOff>
    </xdr:from>
    <xdr:to>
      <xdr:col>5</xdr:col>
      <xdr:colOff>57150</xdr:colOff>
      <xdr:row>67</xdr:row>
      <xdr:rowOff>19050</xdr:rowOff>
    </xdr:to>
    <xdr:sp macro="" textlink="">
      <xdr:nvSpPr>
        <xdr:cNvPr id="32144" name="AutoShape 4"/>
        <xdr:cNvSpPr>
          <a:spLocks noChangeArrowheads="1"/>
        </xdr:cNvSpPr>
      </xdr:nvSpPr>
      <xdr:spPr bwMode="auto">
        <a:xfrm rot="2101337">
          <a:off x="2743200" y="10763250"/>
          <a:ext cx="800100" cy="809625"/>
        </a:xfrm>
        <a:prstGeom prst="leftArrow">
          <a:avLst>
            <a:gd name="adj1" fmla="val 44407"/>
            <a:gd name="adj2" fmla="val 41708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695325</xdr:colOff>
      <xdr:row>89</xdr:row>
      <xdr:rowOff>38100</xdr:rowOff>
    </xdr:from>
    <xdr:to>
      <xdr:col>3</xdr:col>
      <xdr:colOff>323850</xdr:colOff>
      <xdr:row>92</xdr:row>
      <xdr:rowOff>57150</xdr:rowOff>
    </xdr:to>
    <xdr:sp macro="" textlink="">
      <xdr:nvSpPr>
        <xdr:cNvPr id="32145" name="AutoShape 5"/>
        <xdr:cNvSpPr>
          <a:spLocks noChangeArrowheads="1"/>
        </xdr:cNvSpPr>
      </xdr:nvSpPr>
      <xdr:spPr bwMode="auto">
        <a:xfrm>
          <a:off x="1419225" y="15401925"/>
          <a:ext cx="666750" cy="533400"/>
        </a:xfrm>
        <a:prstGeom prst="upArrow">
          <a:avLst>
            <a:gd name="adj1" fmla="val 50000"/>
            <a:gd name="adj2" fmla="val 25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2</xdr:col>
      <xdr:colOff>619125</xdr:colOff>
      <xdr:row>31</xdr:row>
      <xdr:rowOff>104775</xdr:rowOff>
    </xdr:from>
    <xdr:to>
      <xdr:col>3</xdr:col>
      <xdr:colOff>295275</xdr:colOff>
      <xdr:row>34</xdr:row>
      <xdr:rowOff>142875</xdr:rowOff>
    </xdr:to>
    <xdr:sp macro="" textlink="">
      <xdr:nvSpPr>
        <xdr:cNvPr id="32146" name="AutoShape 6"/>
        <xdr:cNvSpPr>
          <a:spLocks noChangeArrowheads="1"/>
        </xdr:cNvSpPr>
      </xdr:nvSpPr>
      <xdr:spPr bwMode="auto">
        <a:xfrm>
          <a:off x="1343025" y="5486400"/>
          <a:ext cx="714375" cy="552450"/>
        </a:xfrm>
        <a:prstGeom prst="downArrow">
          <a:avLst>
            <a:gd name="adj1" fmla="val 46667"/>
            <a:gd name="adj2" fmla="val 50000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B1:O113"/>
  <sheetViews>
    <sheetView topLeftCell="A25" workbookViewId="0">
      <selection activeCell="Q27" sqref="Q27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7" max="7" width="10.375" bestFit="1" customWidth="1"/>
    <col min="8" max="8" width="10.625" bestFit="1" customWidth="1"/>
    <col min="9" max="9" width="9.625" bestFit="1" customWidth="1"/>
    <col min="10" max="10" width="10.375" bestFit="1" customWidth="1"/>
    <col min="16" max="16" width="1.625" customWidth="1"/>
  </cols>
  <sheetData>
    <row r="1" spans="3:15">
      <c r="C1" s="1" t="s">
        <v>12</v>
      </c>
    </row>
    <row r="2" spans="3:15" ht="18.75">
      <c r="G2" s="7" t="s">
        <v>44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138023.01</v>
      </c>
      <c r="E5" s="51"/>
    </row>
    <row r="6" spans="3:15">
      <c r="C6" s="3" t="s">
        <v>3</v>
      </c>
      <c r="D6" s="12">
        <f>D17</f>
        <v>90779.64</v>
      </c>
      <c r="E6" s="51"/>
    </row>
    <row r="7" spans="3:15">
      <c r="C7" s="3" t="s">
        <v>4</v>
      </c>
      <c r="D7" s="12">
        <f>SUM(D18,D22)</f>
        <v>6097.53</v>
      </c>
      <c r="E7" s="51"/>
    </row>
    <row r="8" spans="3:15">
      <c r="C8" s="3" t="s">
        <v>5</v>
      </c>
      <c r="D8" s="12">
        <f>SUM(D19,D23)</f>
        <v>15664.279999999999</v>
      </c>
      <c r="E8" s="51"/>
    </row>
    <row r="9" spans="3:15">
      <c r="C9" s="8" t="s">
        <v>105</v>
      </c>
      <c r="D9" s="12">
        <f>D24</f>
        <v>113472.39</v>
      </c>
      <c r="E9" s="51"/>
    </row>
    <row r="10" spans="3:15">
      <c r="C10" s="3" t="s">
        <v>10</v>
      </c>
      <c r="D10" s="12">
        <f>D30</f>
        <v>10028.19</v>
      </c>
      <c r="E10" s="51"/>
    </row>
    <row r="11" spans="3:15">
      <c r="C11" s="3" t="s">
        <v>13</v>
      </c>
      <c r="D11" s="12">
        <f>SUM(D20:D21,D25:D29,D31)</f>
        <v>22883.86</v>
      </c>
      <c r="E11" s="51"/>
    </row>
    <row r="12" spans="3:15">
      <c r="C12" s="4" t="s">
        <v>21</v>
      </c>
      <c r="D12" s="12">
        <f>SUM(D5:D11)</f>
        <v>396948.9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61">
        <v>138023.01</v>
      </c>
    </row>
    <row r="17" spans="3:4">
      <c r="C17" s="3" t="s">
        <v>3</v>
      </c>
      <c r="D17" s="61">
        <v>90779.64</v>
      </c>
    </row>
    <row r="18" spans="3:4">
      <c r="C18" s="3" t="s">
        <v>4</v>
      </c>
      <c r="D18" s="61">
        <v>4020.87</v>
      </c>
    </row>
    <row r="19" spans="3:4">
      <c r="C19" s="3" t="s">
        <v>5</v>
      </c>
      <c r="D19" s="61">
        <v>6210.64</v>
      </c>
    </row>
    <row r="20" spans="3:4">
      <c r="C20" s="3" t="s">
        <v>6</v>
      </c>
      <c r="D20" s="61">
        <v>60.57</v>
      </c>
    </row>
    <row r="21" spans="3:4">
      <c r="C21" s="3" t="s">
        <v>1</v>
      </c>
      <c r="D21" s="61">
        <v>2225.5700000000002</v>
      </c>
    </row>
    <row r="22" spans="3:4">
      <c r="C22" s="3" t="s">
        <v>4</v>
      </c>
      <c r="D22" s="61">
        <v>2076.66</v>
      </c>
    </row>
    <row r="23" spans="3:4">
      <c r="C23" s="3" t="s">
        <v>5</v>
      </c>
      <c r="D23" s="61">
        <v>9453.64</v>
      </c>
    </row>
    <row r="24" spans="3:4">
      <c r="C24" s="3" t="s">
        <v>106</v>
      </c>
      <c r="D24" s="61">
        <v>113472.39</v>
      </c>
    </row>
    <row r="25" spans="3:4">
      <c r="C25" s="3" t="s">
        <v>6</v>
      </c>
      <c r="D25" s="61">
        <v>37.17</v>
      </c>
    </row>
    <row r="26" spans="3:4">
      <c r="C26" s="3" t="s">
        <v>1</v>
      </c>
      <c r="D26" s="61">
        <v>229.24</v>
      </c>
    </row>
    <row r="27" spans="3:4">
      <c r="C27" s="3" t="s">
        <v>7</v>
      </c>
      <c r="D27" s="61">
        <v>1347.77</v>
      </c>
    </row>
    <row r="28" spans="3:4">
      <c r="C28" s="3" t="s">
        <v>8</v>
      </c>
      <c r="D28" s="61">
        <v>16764.75</v>
      </c>
    </row>
    <row r="29" spans="3:4">
      <c r="C29" s="3" t="s">
        <v>9</v>
      </c>
      <c r="D29" s="61">
        <v>1998.49</v>
      </c>
    </row>
    <row r="30" spans="3:4">
      <c r="C30" s="3" t="s">
        <v>10</v>
      </c>
      <c r="D30" s="61">
        <v>10028.19</v>
      </c>
    </row>
    <row r="31" spans="3:4">
      <c r="C31" s="3" t="s">
        <v>11</v>
      </c>
      <c r="D31" s="61">
        <v>220.3</v>
      </c>
    </row>
    <row r="32" spans="3:4">
      <c r="C32" s="4" t="s">
        <v>21</v>
      </c>
      <c r="D32" s="12">
        <f>SUM(D16:D31)</f>
        <v>396948.9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241320.30000000005</v>
      </c>
    </row>
    <row r="37" spans="2:4">
      <c r="C37" s="3" t="s">
        <v>43</v>
      </c>
      <c r="D37" s="12">
        <f>SUM(D22:D26)</f>
        <v>125269.1</v>
      </c>
    </row>
    <row r="38" spans="2:4">
      <c r="C38" s="3" t="s">
        <v>13</v>
      </c>
      <c r="D38" s="12">
        <f>SUM(D27:D31)</f>
        <v>30359.500000000004</v>
      </c>
    </row>
    <row r="39" spans="2:4">
      <c r="C39" s="6" t="s">
        <v>21</v>
      </c>
      <c r="D39" s="12">
        <f>SUM(D36:D38)</f>
        <v>396948.9</v>
      </c>
    </row>
    <row r="42" spans="2:4">
      <c r="B42" s="1" t="s">
        <v>22</v>
      </c>
      <c r="C42" s="1"/>
      <c r="D42" s="1"/>
    </row>
    <row r="43" spans="2:4">
      <c r="B43" s="2" t="s">
        <v>14</v>
      </c>
      <c r="C43" s="24" t="s">
        <v>123</v>
      </c>
      <c r="D43" s="24" t="s">
        <v>124</v>
      </c>
    </row>
    <row r="44" spans="2:4">
      <c r="B44" s="3" t="s">
        <v>27</v>
      </c>
      <c r="C44" s="21">
        <f>+G69</f>
        <v>1101.76</v>
      </c>
      <c r="D44" s="21">
        <f t="shared" ref="D44:D64" si="0">+I69</f>
        <v>148.52000000000001</v>
      </c>
    </row>
    <row r="45" spans="2:4">
      <c r="B45" s="3" t="s">
        <v>28</v>
      </c>
      <c r="C45" s="21">
        <f t="shared" ref="C45:C64" si="1">+G70</f>
        <v>2993.3499999999995</v>
      </c>
      <c r="D45" s="21">
        <f t="shared" si="0"/>
        <v>630.54999999999995</v>
      </c>
    </row>
    <row r="46" spans="2:4">
      <c r="B46" s="3" t="s">
        <v>29</v>
      </c>
      <c r="C46" s="21">
        <f t="shared" si="1"/>
        <v>2232.4300000000003</v>
      </c>
      <c r="D46" s="21">
        <f t="shared" si="0"/>
        <v>1331.79</v>
      </c>
    </row>
    <row r="47" spans="2:4">
      <c r="B47" s="3" t="s">
        <v>30</v>
      </c>
      <c r="C47" s="21">
        <f t="shared" si="1"/>
        <v>1170.2800000000002</v>
      </c>
      <c r="D47" s="21">
        <f t="shared" si="0"/>
        <v>2163.5800000000004</v>
      </c>
    </row>
    <row r="48" spans="2:4">
      <c r="B48" s="3" t="s">
        <v>31</v>
      </c>
      <c r="C48" s="21">
        <f t="shared" si="1"/>
        <v>998.96</v>
      </c>
      <c r="D48" s="21">
        <f t="shared" si="0"/>
        <v>1841.67</v>
      </c>
    </row>
    <row r="49" spans="2:4">
      <c r="B49" s="3" t="s">
        <v>32</v>
      </c>
      <c r="C49" s="21">
        <f t="shared" si="1"/>
        <v>933.05000000000018</v>
      </c>
      <c r="D49" s="21">
        <f t="shared" si="0"/>
        <v>2656.68</v>
      </c>
    </row>
    <row r="50" spans="2:4">
      <c r="B50" s="3" t="s">
        <v>33</v>
      </c>
      <c r="C50" s="21">
        <f t="shared" si="1"/>
        <v>1275.8499999999999</v>
      </c>
      <c r="D50" s="21">
        <f t="shared" si="0"/>
        <v>3482.67</v>
      </c>
    </row>
    <row r="51" spans="2:4">
      <c r="B51" s="3" t="s">
        <v>34</v>
      </c>
      <c r="C51" s="21">
        <f t="shared" si="1"/>
        <v>3023.61</v>
      </c>
      <c r="D51" s="21">
        <f t="shared" si="0"/>
        <v>4133.34</v>
      </c>
    </row>
    <row r="52" spans="2:4">
      <c r="B52" s="3" t="s">
        <v>35</v>
      </c>
      <c r="C52" s="21">
        <f t="shared" si="1"/>
        <v>8238.74</v>
      </c>
      <c r="D52" s="21">
        <f t="shared" si="0"/>
        <v>9717.0299999999988</v>
      </c>
    </row>
    <row r="53" spans="2:4">
      <c r="B53" s="3" t="s">
        <v>36</v>
      </c>
      <c r="C53" s="21">
        <f t="shared" si="1"/>
        <v>11864.15</v>
      </c>
      <c r="D53" s="21">
        <f t="shared" si="0"/>
        <v>16655.97</v>
      </c>
    </row>
    <row r="54" spans="2:4">
      <c r="B54" s="3" t="s">
        <v>37</v>
      </c>
      <c r="C54" s="21">
        <f t="shared" si="1"/>
        <v>21169.809999999998</v>
      </c>
      <c r="D54" s="21">
        <f t="shared" si="0"/>
        <v>17827.48</v>
      </c>
    </row>
    <row r="55" spans="2:4">
      <c r="B55" s="3" t="s">
        <v>38</v>
      </c>
      <c r="C55" s="21">
        <f t="shared" si="1"/>
        <v>25861.27</v>
      </c>
      <c r="D55" s="21">
        <f t="shared" si="0"/>
        <v>12715.720000000001</v>
      </c>
    </row>
    <row r="56" spans="2:4">
      <c r="B56" s="3" t="s">
        <v>39</v>
      </c>
      <c r="C56" s="21">
        <f t="shared" si="1"/>
        <v>27642.129999999997</v>
      </c>
      <c r="D56" s="21">
        <f t="shared" si="0"/>
        <v>9442.77</v>
      </c>
    </row>
    <row r="57" spans="2:4">
      <c r="B57" s="3" t="s">
        <v>40</v>
      </c>
      <c r="C57" s="21">
        <f t="shared" si="1"/>
        <v>15036.42</v>
      </c>
      <c r="D57" s="21">
        <f t="shared" si="0"/>
        <v>3507.45</v>
      </c>
    </row>
    <row r="58" spans="2:4">
      <c r="B58" s="3" t="s">
        <v>15</v>
      </c>
      <c r="C58" s="21">
        <f t="shared" si="1"/>
        <v>6104.2999999999993</v>
      </c>
      <c r="D58" s="21">
        <f t="shared" si="0"/>
        <v>1329.03</v>
      </c>
    </row>
    <row r="59" spans="2:4">
      <c r="B59" s="3" t="s">
        <v>16</v>
      </c>
      <c r="C59" s="21">
        <f t="shared" si="1"/>
        <v>3084.2</v>
      </c>
      <c r="D59" s="21">
        <f t="shared" si="0"/>
        <v>893.05</v>
      </c>
    </row>
    <row r="60" spans="2:4">
      <c r="B60" s="3" t="s">
        <v>17</v>
      </c>
      <c r="C60" s="21">
        <f t="shared" si="1"/>
        <v>1843.71</v>
      </c>
      <c r="D60" s="21">
        <f t="shared" si="0"/>
        <v>730.75</v>
      </c>
    </row>
    <row r="61" spans="2:4">
      <c r="B61" s="3" t="s">
        <v>18</v>
      </c>
      <c r="C61" s="21">
        <f t="shared" si="1"/>
        <v>1219.19</v>
      </c>
      <c r="D61" s="21">
        <f t="shared" si="0"/>
        <v>643.64</v>
      </c>
    </row>
    <row r="62" spans="2:4">
      <c r="B62" s="3" t="s">
        <v>19</v>
      </c>
      <c r="C62" s="21">
        <f t="shared" si="1"/>
        <v>962.91</v>
      </c>
      <c r="D62" s="21">
        <f t="shared" si="0"/>
        <v>437.3</v>
      </c>
    </row>
    <row r="63" spans="2:4">
      <c r="B63" s="3" t="s">
        <v>20</v>
      </c>
      <c r="C63" s="21">
        <f t="shared" si="1"/>
        <v>1266.8899999999999</v>
      </c>
      <c r="D63" s="21">
        <f t="shared" si="0"/>
        <v>490.65000000000003</v>
      </c>
    </row>
    <row r="64" spans="2:4">
      <c r="B64" s="4" t="s">
        <v>21</v>
      </c>
      <c r="C64" s="21">
        <f t="shared" si="1"/>
        <v>138023.01</v>
      </c>
      <c r="D64" s="21">
        <f t="shared" si="0"/>
        <v>90779.64</v>
      </c>
    </row>
    <row r="67" spans="2:10">
      <c r="B67" s="5" t="s">
        <v>23</v>
      </c>
      <c r="C67" s="1"/>
      <c r="D67" s="1"/>
      <c r="G67" s="22" t="s">
        <v>112</v>
      </c>
      <c r="H67" s="23"/>
      <c r="I67" s="22" t="s">
        <v>113</v>
      </c>
      <c r="J67" s="23"/>
    </row>
    <row r="68" spans="2:10" ht="15.75">
      <c r="B68" s="2" t="s">
        <v>14</v>
      </c>
      <c r="C68" s="24" t="s">
        <v>125</v>
      </c>
      <c r="D68" s="24" t="s">
        <v>126</v>
      </c>
      <c r="G68" s="13" t="s">
        <v>110</v>
      </c>
      <c r="H68" s="14" t="s">
        <v>111</v>
      </c>
      <c r="I68" s="13" t="s">
        <v>110</v>
      </c>
      <c r="J68" s="14" t="s">
        <v>111</v>
      </c>
    </row>
    <row r="69" spans="2:10">
      <c r="B69" s="3" t="s">
        <v>27</v>
      </c>
      <c r="C69" s="10">
        <f t="shared" ref="C69:D88" si="2">C93/1000</f>
        <v>0</v>
      </c>
      <c r="D69" s="10">
        <f t="shared" si="2"/>
        <v>0</v>
      </c>
      <c r="G69" s="63">
        <v>1101.76</v>
      </c>
      <c r="H69" s="64">
        <v>0</v>
      </c>
      <c r="I69" s="65">
        <v>148.52000000000001</v>
      </c>
      <c r="J69" s="64">
        <v>0</v>
      </c>
    </row>
    <row r="70" spans="2:10">
      <c r="B70" s="3" t="s">
        <v>28</v>
      </c>
      <c r="C70" s="10">
        <f t="shared" si="2"/>
        <v>0</v>
      </c>
      <c r="D70" s="10">
        <f t="shared" si="2"/>
        <v>0</v>
      </c>
      <c r="G70" s="65">
        <v>2993.3499999999995</v>
      </c>
      <c r="H70" s="64">
        <v>0</v>
      </c>
      <c r="I70" s="65">
        <v>630.54999999999995</v>
      </c>
      <c r="J70" s="64">
        <v>0</v>
      </c>
    </row>
    <row r="71" spans="2:10">
      <c r="B71" s="3" t="s">
        <v>29</v>
      </c>
      <c r="C71" s="10">
        <f t="shared" si="2"/>
        <v>95.72</v>
      </c>
      <c r="D71" s="10">
        <f t="shared" si="2"/>
        <v>55.314</v>
      </c>
      <c r="G71" s="65">
        <v>2232.4300000000003</v>
      </c>
      <c r="H71" s="64">
        <v>95720</v>
      </c>
      <c r="I71" s="65">
        <v>1331.79</v>
      </c>
      <c r="J71" s="64">
        <v>55314</v>
      </c>
    </row>
    <row r="72" spans="2:10">
      <c r="B72" s="3" t="s">
        <v>30</v>
      </c>
      <c r="C72" s="10">
        <f t="shared" si="2"/>
        <v>105.033</v>
      </c>
      <c r="D72" s="10">
        <f t="shared" si="2"/>
        <v>168.64699999999999</v>
      </c>
      <c r="G72" s="65">
        <v>1170.2800000000002</v>
      </c>
      <c r="H72" s="64">
        <v>105033</v>
      </c>
      <c r="I72" s="65">
        <v>2163.5800000000004</v>
      </c>
      <c r="J72" s="64">
        <v>168647</v>
      </c>
    </row>
    <row r="73" spans="2:10">
      <c r="B73" s="3" t="s">
        <v>31</v>
      </c>
      <c r="C73" s="10">
        <f t="shared" si="2"/>
        <v>142.33699999999999</v>
      </c>
      <c r="D73" s="10">
        <f t="shared" si="2"/>
        <v>235.96199999999999</v>
      </c>
      <c r="G73" s="65">
        <v>998.96</v>
      </c>
      <c r="H73" s="64">
        <v>142337</v>
      </c>
      <c r="I73" s="65">
        <v>1841.67</v>
      </c>
      <c r="J73" s="64">
        <v>235962</v>
      </c>
    </row>
    <row r="74" spans="2:10">
      <c r="B74" s="3" t="s">
        <v>32</v>
      </c>
      <c r="C74" s="10">
        <f t="shared" si="2"/>
        <v>192.99600000000001</v>
      </c>
      <c r="D74" s="10">
        <f t="shared" si="2"/>
        <v>508.55</v>
      </c>
      <c r="G74" s="65">
        <v>933.05000000000018</v>
      </c>
      <c r="H74" s="64">
        <v>192996</v>
      </c>
      <c r="I74" s="65">
        <v>2656.68</v>
      </c>
      <c r="J74" s="64">
        <v>508550</v>
      </c>
    </row>
    <row r="75" spans="2:10">
      <c r="B75" s="3" t="s">
        <v>33</v>
      </c>
      <c r="C75" s="10">
        <f t="shared" si="2"/>
        <v>365.31099999999998</v>
      </c>
      <c r="D75" s="10">
        <f t="shared" si="2"/>
        <v>870.99300000000005</v>
      </c>
      <c r="G75" s="65">
        <v>1275.8499999999999</v>
      </c>
      <c r="H75" s="64">
        <v>365311</v>
      </c>
      <c r="I75" s="65">
        <v>3482.67</v>
      </c>
      <c r="J75" s="64">
        <v>870993</v>
      </c>
    </row>
    <row r="76" spans="2:10">
      <c r="B76" s="3" t="s">
        <v>34</v>
      </c>
      <c r="C76" s="10">
        <f t="shared" si="2"/>
        <v>1101.546</v>
      </c>
      <c r="D76" s="10">
        <f t="shared" si="2"/>
        <v>1330.1489999999999</v>
      </c>
      <c r="G76" s="65">
        <v>3023.61</v>
      </c>
      <c r="H76" s="64">
        <v>1101546</v>
      </c>
      <c r="I76" s="65">
        <v>4133.34</v>
      </c>
      <c r="J76" s="64">
        <v>1330149</v>
      </c>
    </row>
    <row r="77" spans="2:10">
      <c r="B77" s="3" t="s">
        <v>35</v>
      </c>
      <c r="C77" s="10">
        <f t="shared" si="2"/>
        <v>3475.567</v>
      </c>
      <c r="D77" s="10">
        <f t="shared" si="2"/>
        <v>3487.3339999999998</v>
      </c>
      <c r="G77" s="65">
        <v>8238.74</v>
      </c>
      <c r="H77" s="64">
        <v>3475567</v>
      </c>
      <c r="I77" s="65">
        <v>9717.0299999999988</v>
      </c>
      <c r="J77" s="64">
        <v>3487334</v>
      </c>
    </row>
    <row r="78" spans="2:10">
      <c r="B78" s="3" t="s">
        <v>36</v>
      </c>
      <c r="C78" s="10">
        <f t="shared" si="2"/>
        <v>5579.6210000000001</v>
      </c>
      <c r="D78" s="10">
        <f t="shared" si="2"/>
        <v>6704.5110000000004</v>
      </c>
      <c r="G78" s="65">
        <v>11864.15</v>
      </c>
      <c r="H78" s="64">
        <v>5579621</v>
      </c>
      <c r="I78" s="65">
        <v>16655.97</v>
      </c>
      <c r="J78" s="64">
        <v>6704511</v>
      </c>
    </row>
    <row r="79" spans="2:10">
      <c r="B79" s="3" t="s">
        <v>37</v>
      </c>
      <c r="C79" s="10">
        <f t="shared" si="2"/>
        <v>10547.065000000001</v>
      </c>
      <c r="D79" s="10">
        <f t="shared" si="2"/>
        <v>7707.1239999999998</v>
      </c>
      <c r="G79" s="65">
        <v>21169.809999999998</v>
      </c>
      <c r="H79" s="64">
        <v>10547065</v>
      </c>
      <c r="I79" s="65">
        <v>17827.48</v>
      </c>
      <c r="J79" s="64">
        <v>7707124</v>
      </c>
    </row>
    <row r="80" spans="2:10">
      <c r="B80" s="3" t="s">
        <v>38</v>
      </c>
      <c r="C80" s="10">
        <f t="shared" si="2"/>
        <v>13655.763000000001</v>
      </c>
      <c r="D80" s="10">
        <f t="shared" si="2"/>
        <v>5925.875</v>
      </c>
      <c r="G80" s="65">
        <v>25861.27</v>
      </c>
      <c r="H80" s="64">
        <v>13655763</v>
      </c>
      <c r="I80" s="65">
        <v>12715.720000000001</v>
      </c>
      <c r="J80" s="64">
        <v>5925875</v>
      </c>
    </row>
    <row r="81" spans="2:10">
      <c r="B81" s="3" t="s">
        <v>39</v>
      </c>
      <c r="C81" s="10">
        <f t="shared" si="2"/>
        <v>14999.45</v>
      </c>
      <c r="D81" s="10">
        <f t="shared" si="2"/>
        <v>4607.1509999999998</v>
      </c>
      <c r="G81" s="65">
        <v>27642.129999999997</v>
      </c>
      <c r="H81" s="64">
        <v>14999450</v>
      </c>
      <c r="I81" s="65">
        <v>9442.77</v>
      </c>
      <c r="J81" s="64">
        <v>4607151</v>
      </c>
    </row>
    <row r="82" spans="2:10">
      <c r="B82" s="3" t="s">
        <v>40</v>
      </c>
      <c r="C82" s="10">
        <f t="shared" si="2"/>
        <v>8707.5730000000003</v>
      </c>
      <c r="D82" s="10">
        <f t="shared" si="2"/>
        <v>1761.201</v>
      </c>
      <c r="G82" s="65">
        <v>15036.42</v>
      </c>
      <c r="H82" s="64">
        <v>8707573</v>
      </c>
      <c r="I82" s="65">
        <v>3507.45</v>
      </c>
      <c r="J82" s="64">
        <v>1761201</v>
      </c>
    </row>
    <row r="83" spans="2:10">
      <c r="B83" s="3" t="s">
        <v>15</v>
      </c>
      <c r="C83" s="10">
        <f t="shared" si="2"/>
        <v>3630.268</v>
      </c>
      <c r="D83" s="10">
        <f t="shared" si="2"/>
        <v>672.69799999999998</v>
      </c>
      <c r="G83" s="65">
        <v>6104.2999999999993</v>
      </c>
      <c r="H83" s="64">
        <v>3630268</v>
      </c>
      <c r="I83" s="65">
        <v>1329.03</v>
      </c>
      <c r="J83" s="64">
        <v>672698</v>
      </c>
    </row>
    <row r="84" spans="2:10">
      <c r="B84" s="3" t="s">
        <v>16</v>
      </c>
      <c r="C84" s="10">
        <f t="shared" si="2"/>
        <v>1897.251</v>
      </c>
      <c r="D84" s="10">
        <f t="shared" si="2"/>
        <v>449.303</v>
      </c>
      <c r="G84" s="65">
        <v>3084.2</v>
      </c>
      <c r="H84" s="64">
        <v>1897251</v>
      </c>
      <c r="I84" s="65">
        <v>893.05</v>
      </c>
      <c r="J84" s="64">
        <v>449303</v>
      </c>
    </row>
    <row r="85" spans="2:10">
      <c r="B85" s="3" t="s">
        <v>17</v>
      </c>
      <c r="C85" s="10">
        <f t="shared" si="2"/>
        <v>1194.076</v>
      </c>
      <c r="D85" s="10">
        <f t="shared" si="2"/>
        <v>371.97899999999998</v>
      </c>
      <c r="G85" s="65">
        <v>1843.71</v>
      </c>
      <c r="H85" s="64">
        <v>1194076</v>
      </c>
      <c r="I85" s="65">
        <v>730.75</v>
      </c>
      <c r="J85" s="64">
        <v>371979</v>
      </c>
    </row>
    <row r="86" spans="2:10">
      <c r="B86" s="3" t="s">
        <v>18</v>
      </c>
      <c r="C86" s="10">
        <f t="shared" si="2"/>
        <v>820.16</v>
      </c>
      <c r="D86" s="10">
        <f t="shared" si="2"/>
        <v>338.98099999999999</v>
      </c>
      <c r="G86" s="65">
        <v>1219.19</v>
      </c>
      <c r="H86" s="64">
        <v>820160</v>
      </c>
      <c r="I86" s="65">
        <v>643.64</v>
      </c>
      <c r="J86" s="64">
        <v>338981</v>
      </c>
    </row>
    <row r="87" spans="2:10">
      <c r="B87" s="3" t="s">
        <v>19</v>
      </c>
      <c r="C87" s="10">
        <f t="shared" si="2"/>
        <v>676.51900000000001</v>
      </c>
      <c r="D87" s="10">
        <f t="shared" si="2"/>
        <v>237.84100000000001</v>
      </c>
      <c r="G87" s="65">
        <v>962.91</v>
      </c>
      <c r="H87" s="64">
        <v>676519</v>
      </c>
      <c r="I87" s="65">
        <v>437.3</v>
      </c>
      <c r="J87" s="64">
        <v>237841</v>
      </c>
    </row>
    <row r="88" spans="2:10" ht="14.25" thickBot="1">
      <c r="B88" s="3" t="s">
        <v>20</v>
      </c>
      <c r="C88" s="10">
        <f t="shared" si="2"/>
        <v>834.37199999999996</v>
      </c>
      <c r="D88" s="10">
        <f t="shared" si="2"/>
        <v>265.51299999999998</v>
      </c>
      <c r="G88" s="66">
        <v>1266.8899999999999</v>
      </c>
      <c r="H88" s="67">
        <v>834372</v>
      </c>
      <c r="I88" s="66">
        <v>490.65000000000003</v>
      </c>
      <c r="J88" s="67">
        <v>265513</v>
      </c>
    </row>
    <row r="89" spans="2:10" ht="14.25" thickTop="1">
      <c r="B89" s="4" t="s">
        <v>21</v>
      </c>
      <c r="C89" s="11">
        <f>SUM(C69:C88)</f>
        <v>68020.627999999997</v>
      </c>
      <c r="D89" s="11">
        <f>SUM(D69:D88)</f>
        <v>35699.125999999997</v>
      </c>
      <c r="G89" s="68">
        <f>SUM(G69:G88)</f>
        <v>138023.01</v>
      </c>
      <c r="H89" s="69">
        <f>SUM(H69:H88)</f>
        <v>68020628</v>
      </c>
      <c r="I89" s="68">
        <f>SUM(I69:I88)</f>
        <v>90779.64</v>
      </c>
      <c r="J89" s="70">
        <f>SUM(J69:J88)</f>
        <v>35699126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27</v>
      </c>
      <c r="C93" s="18">
        <f t="shared" ref="C93:C113" si="3">+H69</f>
        <v>0</v>
      </c>
      <c r="D93" s="18">
        <f t="shared" ref="D93:D113" si="4">+J69</f>
        <v>0</v>
      </c>
    </row>
    <row r="94" spans="2:10">
      <c r="B94" s="3" t="s">
        <v>28</v>
      </c>
      <c r="C94" s="18">
        <f t="shared" si="3"/>
        <v>0</v>
      </c>
      <c r="D94" s="18">
        <f t="shared" si="4"/>
        <v>0</v>
      </c>
    </row>
    <row r="95" spans="2:10">
      <c r="B95" s="3" t="s">
        <v>29</v>
      </c>
      <c r="C95" s="18">
        <f t="shared" si="3"/>
        <v>95720</v>
      </c>
      <c r="D95" s="18">
        <f t="shared" si="4"/>
        <v>55314</v>
      </c>
    </row>
    <row r="96" spans="2:10">
      <c r="B96" s="3" t="s">
        <v>30</v>
      </c>
      <c r="C96" s="18">
        <f t="shared" si="3"/>
        <v>105033</v>
      </c>
      <c r="D96" s="18">
        <f t="shared" si="4"/>
        <v>168647</v>
      </c>
    </row>
    <row r="97" spans="2:4">
      <c r="B97" s="3" t="s">
        <v>31</v>
      </c>
      <c r="C97" s="18">
        <f t="shared" si="3"/>
        <v>142337</v>
      </c>
      <c r="D97" s="18">
        <f t="shared" si="4"/>
        <v>235962</v>
      </c>
    </row>
    <row r="98" spans="2:4">
      <c r="B98" s="3" t="s">
        <v>32</v>
      </c>
      <c r="C98" s="18">
        <f t="shared" si="3"/>
        <v>192996</v>
      </c>
      <c r="D98" s="18">
        <f t="shared" si="4"/>
        <v>508550</v>
      </c>
    </row>
    <row r="99" spans="2:4">
      <c r="B99" s="3" t="s">
        <v>33</v>
      </c>
      <c r="C99" s="18">
        <f t="shared" si="3"/>
        <v>365311</v>
      </c>
      <c r="D99" s="18">
        <f t="shared" si="4"/>
        <v>870993</v>
      </c>
    </row>
    <row r="100" spans="2:4">
      <c r="B100" s="3" t="s">
        <v>34</v>
      </c>
      <c r="C100" s="18">
        <f t="shared" si="3"/>
        <v>1101546</v>
      </c>
      <c r="D100" s="18">
        <f>+J76</f>
        <v>1330149</v>
      </c>
    </row>
    <row r="101" spans="2:4">
      <c r="B101" s="3" t="s">
        <v>35</v>
      </c>
      <c r="C101" s="18">
        <f t="shared" si="3"/>
        <v>3475567</v>
      </c>
      <c r="D101" s="18">
        <f t="shared" si="4"/>
        <v>3487334</v>
      </c>
    </row>
    <row r="102" spans="2:4">
      <c r="B102" s="3" t="s">
        <v>36</v>
      </c>
      <c r="C102" s="18">
        <f t="shared" si="3"/>
        <v>5579621</v>
      </c>
      <c r="D102" s="18">
        <f t="shared" si="4"/>
        <v>6704511</v>
      </c>
    </row>
    <row r="103" spans="2:4">
      <c r="B103" s="3" t="s">
        <v>37</v>
      </c>
      <c r="C103" s="18">
        <f t="shared" si="3"/>
        <v>10547065</v>
      </c>
      <c r="D103" s="18">
        <f t="shared" si="4"/>
        <v>7707124</v>
      </c>
    </row>
    <row r="104" spans="2:4">
      <c r="B104" s="3" t="s">
        <v>38</v>
      </c>
      <c r="C104" s="18">
        <f t="shared" si="3"/>
        <v>13655763</v>
      </c>
      <c r="D104" s="18">
        <f t="shared" si="4"/>
        <v>5925875</v>
      </c>
    </row>
    <row r="105" spans="2:4">
      <c r="B105" s="3" t="s">
        <v>39</v>
      </c>
      <c r="C105" s="18">
        <f t="shared" si="3"/>
        <v>14999450</v>
      </c>
      <c r="D105" s="18">
        <f t="shared" si="4"/>
        <v>4607151</v>
      </c>
    </row>
    <row r="106" spans="2:4">
      <c r="B106" s="3" t="s">
        <v>40</v>
      </c>
      <c r="C106" s="18">
        <f t="shared" si="3"/>
        <v>8707573</v>
      </c>
      <c r="D106" s="18">
        <f t="shared" si="4"/>
        <v>1761201</v>
      </c>
    </row>
    <row r="107" spans="2:4">
      <c r="B107" s="3" t="s">
        <v>15</v>
      </c>
      <c r="C107" s="18">
        <f t="shared" si="3"/>
        <v>3630268</v>
      </c>
      <c r="D107" s="18">
        <f t="shared" si="4"/>
        <v>672698</v>
      </c>
    </row>
    <row r="108" spans="2:4">
      <c r="B108" s="3" t="s">
        <v>16</v>
      </c>
      <c r="C108" s="18">
        <f t="shared" si="3"/>
        <v>1897251</v>
      </c>
      <c r="D108" s="18">
        <f t="shared" si="4"/>
        <v>449303</v>
      </c>
    </row>
    <row r="109" spans="2:4">
      <c r="B109" s="3" t="s">
        <v>17</v>
      </c>
      <c r="C109" s="18">
        <f t="shared" si="3"/>
        <v>1194076</v>
      </c>
      <c r="D109" s="18">
        <f t="shared" si="4"/>
        <v>371979</v>
      </c>
    </row>
    <row r="110" spans="2:4">
      <c r="B110" s="3" t="s">
        <v>18</v>
      </c>
      <c r="C110" s="18">
        <f t="shared" si="3"/>
        <v>820160</v>
      </c>
      <c r="D110" s="18">
        <f t="shared" si="4"/>
        <v>338981</v>
      </c>
    </row>
    <row r="111" spans="2:4">
      <c r="B111" s="3" t="s">
        <v>19</v>
      </c>
      <c r="C111" s="18">
        <f t="shared" si="3"/>
        <v>676519</v>
      </c>
      <c r="D111" s="18">
        <f t="shared" si="4"/>
        <v>237841</v>
      </c>
    </row>
    <row r="112" spans="2:4">
      <c r="B112" s="3" t="s">
        <v>20</v>
      </c>
      <c r="C112" s="18">
        <f t="shared" si="3"/>
        <v>834372</v>
      </c>
      <c r="D112" s="18">
        <f t="shared" si="4"/>
        <v>265513</v>
      </c>
    </row>
    <row r="113" spans="2:4">
      <c r="B113" s="4" t="s">
        <v>21</v>
      </c>
      <c r="C113" s="18">
        <f t="shared" si="3"/>
        <v>68020628</v>
      </c>
      <c r="D113" s="18">
        <f t="shared" si="4"/>
        <v>35699126</v>
      </c>
    </row>
  </sheetData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7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Y114"/>
  <sheetViews>
    <sheetView workbookViewId="0">
      <selection activeCell="L65" sqref="L65"/>
    </sheetView>
  </sheetViews>
  <sheetFormatPr defaultRowHeight="13.5"/>
  <cols>
    <col min="1" max="1" width="2.625" customWidth="1"/>
    <col min="2" max="2" width="6.875" customWidth="1"/>
    <col min="3" max="4" width="13.625" customWidth="1"/>
    <col min="5" max="5" width="9.25" bestFit="1" customWidth="1"/>
    <col min="6" max="6" width="1.625" customWidth="1"/>
    <col min="7" max="7" width="9.625" bestFit="1" customWidth="1"/>
    <col min="8" max="8" width="11.75" bestFit="1" customWidth="1"/>
    <col min="9" max="9" width="9.25" bestFit="1" customWidth="1"/>
    <col min="10" max="10" width="10.625" bestFit="1" customWidth="1"/>
    <col min="16" max="16" width="1.625" customWidth="1"/>
  </cols>
  <sheetData>
    <row r="1" spans="3:25">
      <c r="C1" s="62" t="s">
        <v>122</v>
      </c>
    </row>
    <row r="2" spans="3:25" ht="18.75">
      <c r="G2" s="7" t="s">
        <v>59</v>
      </c>
      <c r="H2" s="7"/>
      <c r="I2" s="7"/>
      <c r="J2" s="7"/>
      <c r="K2" s="7"/>
      <c r="L2" s="7"/>
      <c r="M2" s="7"/>
      <c r="N2" s="7"/>
      <c r="O2" s="7"/>
    </row>
    <row r="3" spans="3:25">
      <c r="C3" s="1"/>
      <c r="D3" s="1"/>
      <c r="X3" t="s">
        <v>109</v>
      </c>
      <c r="Y3" t="s">
        <v>109</v>
      </c>
    </row>
    <row r="4" spans="3:25">
      <c r="C4" s="2" t="s">
        <v>0</v>
      </c>
      <c r="D4" s="2" t="s">
        <v>22</v>
      </c>
    </row>
    <row r="5" spans="3:25">
      <c r="C5" s="3" t="s">
        <v>2</v>
      </c>
      <c r="D5" s="12">
        <f>D16</f>
        <v>49490.69</v>
      </c>
      <c r="E5" s="51"/>
    </row>
    <row r="6" spans="3:25">
      <c r="C6" s="3" t="s">
        <v>3</v>
      </c>
      <c r="D6" s="12">
        <f>D17</f>
        <v>15089.42</v>
      </c>
      <c r="E6" s="51"/>
    </row>
    <row r="7" spans="3:25">
      <c r="C7" s="3" t="s">
        <v>4</v>
      </c>
      <c r="D7" s="12">
        <f>SUM(D18,D22)</f>
        <v>773.89</v>
      </c>
      <c r="E7" s="51"/>
    </row>
    <row r="8" spans="3:25">
      <c r="C8" s="3" t="s">
        <v>5</v>
      </c>
      <c r="D8" s="12">
        <f>SUM(D19,D23)</f>
        <v>8872.77</v>
      </c>
      <c r="E8" s="51"/>
    </row>
    <row r="9" spans="3:25">
      <c r="C9" s="8" t="s">
        <v>105</v>
      </c>
      <c r="D9" s="12">
        <f>D24</f>
        <v>20022.419999999998</v>
      </c>
      <c r="E9" s="51"/>
    </row>
    <row r="10" spans="3:25">
      <c r="C10" s="3" t="s">
        <v>10</v>
      </c>
      <c r="D10" s="12">
        <f>D30</f>
        <v>4272.45</v>
      </c>
      <c r="E10" s="51"/>
    </row>
    <row r="11" spans="3:25">
      <c r="C11" s="3" t="s">
        <v>13</v>
      </c>
      <c r="D11" s="12">
        <f>SUM(D20:D21,D25:D29,D31)</f>
        <v>16312.863000000001</v>
      </c>
      <c r="E11" s="51"/>
    </row>
    <row r="12" spans="3:25">
      <c r="C12" s="4" t="s">
        <v>21</v>
      </c>
      <c r="D12" s="12">
        <f>SUM(D5:D11)</f>
        <v>114834.503</v>
      </c>
      <c r="E12" s="51"/>
    </row>
    <row r="14" spans="3:25">
      <c r="C14" s="1"/>
      <c r="D14" s="1"/>
    </row>
    <row r="15" spans="3:25">
      <c r="C15" s="2" t="s">
        <v>0</v>
      </c>
      <c r="D15" s="2" t="s">
        <v>22</v>
      </c>
    </row>
    <row r="16" spans="3:25">
      <c r="C16" s="3" t="s">
        <v>2</v>
      </c>
      <c r="D16" s="61">
        <v>49490.69</v>
      </c>
    </row>
    <row r="17" spans="3:5">
      <c r="C17" s="3" t="s">
        <v>3</v>
      </c>
      <c r="D17" s="61">
        <v>15089.42</v>
      </c>
    </row>
    <row r="18" spans="3:5">
      <c r="C18" s="3" t="s">
        <v>4</v>
      </c>
      <c r="D18" s="25">
        <v>511.53</v>
      </c>
    </row>
    <row r="19" spans="3:5">
      <c r="C19" s="3" t="s">
        <v>5</v>
      </c>
      <c r="D19" s="25">
        <v>2085.66</v>
      </c>
    </row>
    <row r="20" spans="3:5">
      <c r="C20" s="3" t="s">
        <v>6</v>
      </c>
      <c r="D20" s="25">
        <v>13.39</v>
      </c>
    </row>
    <row r="21" spans="3:5">
      <c r="C21" s="3" t="s">
        <v>1</v>
      </c>
      <c r="D21" s="25">
        <v>869.71</v>
      </c>
    </row>
    <row r="22" spans="3:5">
      <c r="C22" s="3" t="s">
        <v>4</v>
      </c>
      <c r="D22" s="25">
        <v>262.36</v>
      </c>
      <c r="E22" s="38"/>
    </row>
    <row r="23" spans="3:5">
      <c r="C23" s="3" t="s">
        <v>5</v>
      </c>
      <c r="D23" s="25">
        <v>6787.11</v>
      </c>
    </row>
    <row r="24" spans="3:5">
      <c r="C24" s="3" t="s">
        <v>106</v>
      </c>
      <c r="D24" s="25">
        <v>20022.419999999998</v>
      </c>
    </row>
    <row r="25" spans="3:5">
      <c r="C25" s="3" t="s">
        <v>6</v>
      </c>
      <c r="D25" s="25">
        <v>0</v>
      </c>
    </row>
    <row r="26" spans="3:5">
      <c r="C26" s="3" t="s">
        <v>1</v>
      </c>
      <c r="D26" s="25">
        <v>54.93</v>
      </c>
    </row>
    <row r="27" spans="3:5">
      <c r="C27" s="3" t="s">
        <v>7</v>
      </c>
      <c r="D27" s="25">
        <v>442.09</v>
      </c>
    </row>
    <row r="28" spans="3:5">
      <c r="C28" s="3" t="s">
        <v>8</v>
      </c>
      <c r="D28" s="25">
        <v>13643.333000000001</v>
      </c>
    </row>
    <row r="29" spans="3:5">
      <c r="C29" s="3" t="s">
        <v>9</v>
      </c>
      <c r="D29" s="25">
        <v>1286.01</v>
      </c>
    </row>
    <row r="30" spans="3:5">
      <c r="C30" s="3" t="s">
        <v>10</v>
      </c>
      <c r="D30" s="25">
        <v>4272.45</v>
      </c>
    </row>
    <row r="31" spans="3:5">
      <c r="C31" s="3" t="s">
        <v>11</v>
      </c>
      <c r="D31" s="25">
        <v>3.4</v>
      </c>
    </row>
    <row r="32" spans="3:5">
      <c r="C32" s="4" t="s">
        <v>21</v>
      </c>
      <c r="D32" s="12">
        <f>SUM(D16:D31)</f>
        <v>114834.50299999998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68060.400000000009</v>
      </c>
    </row>
    <row r="37" spans="2:4">
      <c r="C37" s="3" t="s">
        <v>43</v>
      </c>
      <c r="D37" s="12">
        <f>SUM(D22:D26)</f>
        <v>27126.82</v>
      </c>
    </row>
    <row r="38" spans="2:4">
      <c r="C38" s="3" t="s">
        <v>13</v>
      </c>
      <c r="D38" s="12">
        <f>SUM(D27:D31)</f>
        <v>19647.283000000003</v>
      </c>
    </row>
    <row r="39" spans="2:4">
      <c r="C39" s="6" t="s">
        <v>21</v>
      </c>
      <c r="D39" s="12">
        <f>SUM(D36:D38)</f>
        <v>114834.503</v>
      </c>
    </row>
    <row r="42" spans="2:4">
      <c r="B42" s="1" t="s">
        <v>107</v>
      </c>
      <c r="C42" s="1"/>
      <c r="D42" s="1"/>
    </row>
    <row r="43" spans="2:4">
      <c r="B43" s="2" t="s">
        <v>14</v>
      </c>
      <c r="C43" s="24" t="s">
        <v>127</v>
      </c>
      <c r="D43" s="24" t="s">
        <v>128</v>
      </c>
    </row>
    <row r="44" spans="2:4">
      <c r="B44" s="3" t="s">
        <v>45</v>
      </c>
      <c r="C44" s="21">
        <f t="shared" ref="C44:C55" si="0">+G69</f>
        <v>234.12</v>
      </c>
      <c r="D44" s="21">
        <f t="shared" ref="D44:D64" si="1">+I69</f>
        <v>64.150000000000006</v>
      </c>
    </row>
    <row r="45" spans="2:4">
      <c r="B45" s="3" t="s">
        <v>46</v>
      </c>
      <c r="C45" s="21">
        <f t="shared" si="0"/>
        <v>656.31999999999994</v>
      </c>
      <c r="D45" s="21">
        <f t="shared" si="1"/>
        <v>252.26000000000005</v>
      </c>
    </row>
    <row r="46" spans="2:4">
      <c r="B46" s="3" t="s">
        <v>47</v>
      </c>
      <c r="C46" s="21">
        <f t="shared" si="0"/>
        <v>531.96</v>
      </c>
      <c r="D46" s="21">
        <f t="shared" si="1"/>
        <v>459.38000000000005</v>
      </c>
    </row>
    <row r="47" spans="2:4">
      <c r="B47" s="3" t="s">
        <v>48</v>
      </c>
      <c r="C47" s="21">
        <f t="shared" si="0"/>
        <v>246.6</v>
      </c>
      <c r="D47" s="21">
        <f t="shared" si="1"/>
        <v>528.49</v>
      </c>
    </row>
    <row r="48" spans="2:4">
      <c r="B48" s="3" t="s">
        <v>49</v>
      </c>
      <c r="C48" s="21">
        <f t="shared" si="0"/>
        <v>217.91</v>
      </c>
      <c r="D48" s="21">
        <f t="shared" si="1"/>
        <v>451.42</v>
      </c>
    </row>
    <row r="49" spans="2:4">
      <c r="B49" s="3" t="s">
        <v>50</v>
      </c>
      <c r="C49" s="21">
        <f t="shared" si="0"/>
        <v>147.23000000000002</v>
      </c>
      <c r="D49" s="21">
        <f t="shared" si="1"/>
        <v>620.42999999999995</v>
      </c>
    </row>
    <row r="50" spans="2:4">
      <c r="B50" s="3" t="s">
        <v>51</v>
      </c>
      <c r="C50" s="21">
        <f t="shared" si="0"/>
        <v>273.08999999999997</v>
      </c>
      <c r="D50" s="21">
        <f t="shared" si="1"/>
        <v>622.99</v>
      </c>
    </row>
    <row r="51" spans="2:4">
      <c r="B51" s="3" t="s">
        <v>52</v>
      </c>
      <c r="C51" s="21">
        <f t="shared" si="0"/>
        <v>594.26</v>
      </c>
      <c r="D51" s="21">
        <f t="shared" si="1"/>
        <v>660.8900000000001</v>
      </c>
    </row>
    <row r="52" spans="2:4">
      <c r="B52" s="3" t="s">
        <v>53</v>
      </c>
      <c r="C52" s="21">
        <f t="shared" si="0"/>
        <v>2164.6</v>
      </c>
      <c r="D52" s="21">
        <f t="shared" si="1"/>
        <v>1083.6599999999999</v>
      </c>
    </row>
    <row r="53" spans="2:4">
      <c r="B53" s="3" t="s">
        <v>54</v>
      </c>
      <c r="C53" s="21">
        <f t="shared" si="0"/>
        <v>3956.1499999999996</v>
      </c>
      <c r="D53" s="21">
        <f t="shared" si="1"/>
        <v>1882.19</v>
      </c>
    </row>
    <row r="54" spans="2:4">
      <c r="B54" s="3" t="s">
        <v>55</v>
      </c>
      <c r="C54" s="21">
        <f t="shared" si="0"/>
        <v>7348.59</v>
      </c>
      <c r="D54" s="21">
        <f t="shared" si="1"/>
        <v>2189.25</v>
      </c>
    </row>
    <row r="55" spans="2:4">
      <c r="B55" s="3" t="s">
        <v>56</v>
      </c>
      <c r="C55" s="21">
        <f t="shared" si="0"/>
        <v>9705.27</v>
      </c>
      <c r="D55" s="21">
        <f t="shared" si="1"/>
        <v>2266.5</v>
      </c>
    </row>
    <row r="56" spans="2:4">
      <c r="B56" s="3" t="s">
        <v>57</v>
      </c>
      <c r="C56" s="21">
        <f t="shared" ref="C56:C63" si="2">+G81</f>
        <v>10712.07</v>
      </c>
      <c r="D56" s="21">
        <f t="shared" si="1"/>
        <v>1938.4299999999998</v>
      </c>
    </row>
    <row r="57" spans="2:4">
      <c r="B57" s="3" t="s">
        <v>58</v>
      </c>
      <c r="C57" s="21">
        <f t="shared" si="2"/>
        <v>5889.3600000000006</v>
      </c>
      <c r="D57" s="21">
        <f t="shared" si="1"/>
        <v>613.52</v>
      </c>
    </row>
    <row r="58" spans="2:4">
      <c r="B58" s="3" t="s">
        <v>15</v>
      </c>
      <c r="C58" s="21">
        <f t="shared" si="2"/>
        <v>2485.21</v>
      </c>
      <c r="D58" s="21">
        <f t="shared" si="1"/>
        <v>310.13</v>
      </c>
    </row>
    <row r="59" spans="2:4">
      <c r="B59" s="3" t="s">
        <v>16</v>
      </c>
      <c r="C59" s="21">
        <f t="shared" si="2"/>
        <v>1423.78</v>
      </c>
      <c r="D59" s="21">
        <f t="shared" si="1"/>
        <v>217.7</v>
      </c>
    </row>
    <row r="60" spans="2:4">
      <c r="B60" s="3" t="s">
        <v>17</v>
      </c>
      <c r="C60" s="21">
        <f t="shared" si="2"/>
        <v>941.03999999999985</v>
      </c>
      <c r="D60" s="21">
        <f t="shared" si="1"/>
        <v>262.19</v>
      </c>
    </row>
    <row r="61" spans="2:4">
      <c r="B61" s="3" t="s">
        <v>18</v>
      </c>
      <c r="C61" s="21">
        <f t="shared" si="2"/>
        <v>697.73</v>
      </c>
      <c r="D61" s="21">
        <f t="shared" si="1"/>
        <v>271.87</v>
      </c>
    </row>
    <row r="62" spans="2:4">
      <c r="B62" s="3" t="s">
        <v>19</v>
      </c>
      <c r="C62" s="21">
        <f t="shared" si="2"/>
        <v>571.91999999999996</v>
      </c>
      <c r="D62" s="21">
        <f t="shared" si="1"/>
        <v>198.14</v>
      </c>
    </row>
    <row r="63" spans="2:4">
      <c r="B63" s="3" t="s">
        <v>20</v>
      </c>
      <c r="C63" s="21">
        <f t="shared" si="2"/>
        <v>693.48</v>
      </c>
      <c r="D63" s="21">
        <f t="shared" si="1"/>
        <v>195.82999999999998</v>
      </c>
    </row>
    <row r="64" spans="2:4">
      <c r="B64" s="4" t="s">
        <v>21</v>
      </c>
      <c r="C64" s="21">
        <f>+G89</f>
        <v>49490.69</v>
      </c>
      <c r="D64" s="21">
        <f t="shared" si="1"/>
        <v>15089.420000000002</v>
      </c>
    </row>
    <row r="67" spans="2:10">
      <c r="B67" s="5" t="s">
        <v>23</v>
      </c>
      <c r="C67" s="1"/>
      <c r="D67" s="1"/>
      <c r="G67" s="22" t="s">
        <v>112</v>
      </c>
      <c r="H67" s="23"/>
      <c r="I67" s="22" t="s">
        <v>113</v>
      </c>
      <c r="J67" s="23"/>
    </row>
    <row r="68" spans="2:10" ht="15.75">
      <c r="B68" s="2" t="s">
        <v>14</v>
      </c>
      <c r="C68" s="24" t="s">
        <v>129</v>
      </c>
      <c r="D68" s="24" t="s">
        <v>130</v>
      </c>
      <c r="G68" s="13" t="s">
        <v>110</v>
      </c>
      <c r="H68" s="14" t="s">
        <v>111</v>
      </c>
      <c r="I68" s="13" t="s">
        <v>110</v>
      </c>
      <c r="J68" s="14" t="s">
        <v>111</v>
      </c>
    </row>
    <row r="69" spans="2:10">
      <c r="B69" s="3" t="s">
        <v>45</v>
      </c>
      <c r="C69" s="10">
        <f>C93/1000</f>
        <v>0</v>
      </c>
      <c r="D69" s="10">
        <f t="shared" ref="C69:D84" si="3">D93/1000</f>
        <v>0</v>
      </c>
      <c r="G69" s="26">
        <v>234.12</v>
      </c>
      <c r="H69" s="27">
        <v>0</v>
      </c>
      <c r="I69" s="28">
        <v>64.150000000000006</v>
      </c>
      <c r="J69" s="27">
        <v>0</v>
      </c>
    </row>
    <row r="70" spans="2:10">
      <c r="B70" s="3" t="s">
        <v>46</v>
      </c>
      <c r="C70" s="10">
        <f>C94/1000</f>
        <v>0</v>
      </c>
      <c r="D70" s="10">
        <f t="shared" si="3"/>
        <v>0</v>
      </c>
      <c r="G70" s="28">
        <v>656.31999999999994</v>
      </c>
      <c r="H70" s="27">
        <v>0</v>
      </c>
      <c r="I70" s="28">
        <v>252.26000000000005</v>
      </c>
      <c r="J70" s="27">
        <v>0</v>
      </c>
    </row>
    <row r="71" spans="2:10">
      <c r="B71" s="3" t="s">
        <v>47</v>
      </c>
      <c r="C71" s="10">
        <f t="shared" si="3"/>
        <v>24.757999999999999</v>
      </c>
      <c r="D71" s="10">
        <f t="shared" si="3"/>
        <v>17.768000000000001</v>
      </c>
      <c r="G71" s="28">
        <v>531.96</v>
      </c>
      <c r="H71" s="27">
        <v>24758</v>
      </c>
      <c r="I71" s="28">
        <v>459.38000000000005</v>
      </c>
      <c r="J71" s="27">
        <v>17768</v>
      </c>
    </row>
    <row r="72" spans="2:10">
      <c r="B72" s="3" t="s">
        <v>48</v>
      </c>
      <c r="C72" s="10">
        <f t="shared" si="3"/>
        <v>25.02</v>
      </c>
      <c r="D72" s="10">
        <f t="shared" si="3"/>
        <v>37.877000000000002</v>
      </c>
      <c r="G72" s="28">
        <v>246.6</v>
      </c>
      <c r="H72" s="27">
        <v>25020</v>
      </c>
      <c r="I72" s="28">
        <v>528.49</v>
      </c>
      <c r="J72" s="27">
        <v>37877</v>
      </c>
    </row>
    <row r="73" spans="2:10">
      <c r="B73" s="3" t="s">
        <v>49</v>
      </c>
      <c r="C73" s="10">
        <f t="shared" si="3"/>
        <v>33.036999999999999</v>
      </c>
      <c r="D73" s="10">
        <f t="shared" si="3"/>
        <v>56.027000000000001</v>
      </c>
      <c r="G73" s="28">
        <v>217.91</v>
      </c>
      <c r="H73" s="27">
        <v>33037</v>
      </c>
      <c r="I73" s="28">
        <v>451.42</v>
      </c>
      <c r="J73" s="27">
        <v>56027</v>
      </c>
    </row>
    <row r="74" spans="2:10">
      <c r="B74" s="3" t="s">
        <v>50</v>
      </c>
      <c r="C74" s="10">
        <f t="shared" si="3"/>
        <v>31.933</v>
      </c>
      <c r="D74" s="10">
        <f t="shared" si="3"/>
        <v>119.354</v>
      </c>
      <c r="G74" s="28">
        <v>147.23000000000002</v>
      </c>
      <c r="H74" s="27">
        <v>31933</v>
      </c>
      <c r="I74" s="28">
        <v>620.42999999999995</v>
      </c>
      <c r="J74" s="27">
        <v>119354</v>
      </c>
    </row>
    <row r="75" spans="2:10">
      <c r="B75" s="3" t="s">
        <v>51</v>
      </c>
      <c r="C75" s="10">
        <f t="shared" si="3"/>
        <v>84.266000000000005</v>
      </c>
      <c r="D75" s="10">
        <f t="shared" si="3"/>
        <v>156.34700000000001</v>
      </c>
      <c r="G75" s="28">
        <v>273.08999999999997</v>
      </c>
      <c r="H75" s="27">
        <v>84266</v>
      </c>
      <c r="I75" s="28">
        <v>622.99</v>
      </c>
      <c r="J75" s="27">
        <v>156347</v>
      </c>
    </row>
    <row r="76" spans="2:10">
      <c r="B76" s="3" t="s">
        <v>52</v>
      </c>
      <c r="C76" s="10">
        <f t="shared" si="3"/>
        <v>229.04300000000001</v>
      </c>
      <c r="D76" s="10">
        <f t="shared" si="3"/>
        <v>216.88399999999999</v>
      </c>
      <c r="G76" s="28">
        <v>594.26</v>
      </c>
      <c r="H76" s="27">
        <v>229043</v>
      </c>
      <c r="I76" s="28">
        <v>660.8900000000001</v>
      </c>
      <c r="J76" s="27">
        <v>216884</v>
      </c>
    </row>
    <row r="77" spans="2:10">
      <c r="B77" s="3" t="s">
        <v>53</v>
      </c>
      <c r="C77" s="10">
        <f t="shared" si="3"/>
        <v>971.149</v>
      </c>
      <c r="D77" s="10">
        <f t="shared" si="3"/>
        <v>406.42399999999998</v>
      </c>
      <c r="G77" s="28">
        <v>2164.6</v>
      </c>
      <c r="H77" s="27">
        <v>971149</v>
      </c>
      <c r="I77" s="28">
        <v>1083.6599999999999</v>
      </c>
      <c r="J77" s="27">
        <v>406424</v>
      </c>
    </row>
    <row r="78" spans="2:10">
      <c r="B78" s="3" t="s">
        <v>54</v>
      </c>
      <c r="C78" s="10">
        <f t="shared" si="3"/>
        <v>1975.925</v>
      </c>
      <c r="D78" s="10">
        <f t="shared" si="3"/>
        <v>794.47900000000004</v>
      </c>
      <c r="G78" s="28">
        <v>3956.1499999999996</v>
      </c>
      <c r="H78" s="27">
        <v>1975925</v>
      </c>
      <c r="I78" s="28">
        <v>1882.19</v>
      </c>
      <c r="J78" s="27">
        <v>794479</v>
      </c>
    </row>
    <row r="79" spans="2:10">
      <c r="B79" s="3" t="s">
        <v>55</v>
      </c>
      <c r="C79" s="10">
        <f t="shared" si="3"/>
        <v>3847.72</v>
      </c>
      <c r="D79" s="10">
        <f t="shared" si="3"/>
        <v>955.57500000000005</v>
      </c>
      <c r="G79" s="28">
        <v>7348.59</v>
      </c>
      <c r="H79" s="27">
        <v>3847720</v>
      </c>
      <c r="I79" s="28">
        <v>2189.25</v>
      </c>
      <c r="J79" s="27">
        <v>955575</v>
      </c>
    </row>
    <row r="80" spans="2:10">
      <c r="B80" s="3" t="s">
        <v>56</v>
      </c>
      <c r="C80" s="10">
        <f t="shared" si="3"/>
        <v>5380.8289999999997</v>
      </c>
      <c r="D80" s="10">
        <f t="shared" si="3"/>
        <v>1040.385</v>
      </c>
      <c r="G80" s="28">
        <v>9705.27</v>
      </c>
      <c r="H80" s="27">
        <v>5380829</v>
      </c>
      <c r="I80" s="28">
        <v>2266.5</v>
      </c>
      <c r="J80" s="27">
        <v>1040385</v>
      </c>
    </row>
    <row r="81" spans="2:12">
      <c r="B81" s="3" t="s">
        <v>57</v>
      </c>
      <c r="C81" s="10">
        <f t="shared" si="3"/>
        <v>5987.4920000000002</v>
      </c>
      <c r="D81" s="10">
        <f t="shared" si="3"/>
        <v>912.66899999999998</v>
      </c>
      <c r="G81" s="28">
        <v>10712.07</v>
      </c>
      <c r="H81" s="27">
        <v>5987492</v>
      </c>
      <c r="I81" s="28">
        <v>1938.4299999999998</v>
      </c>
      <c r="J81" s="27">
        <v>912669</v>
      </c>
      <c r="L81">
        <v>49640.25</v>
      </c>
    </row>
    <row r="82" spans="2:12">
      <c r="B82" s="3" t="s">
        <v>58</v>
      </c>
      <c r="C82" s="10">
        <f t="shared" si="3"/>
        <v>3643.3919999999998</v>
      </c>
      <c r="D82" s="10">
        <f t="shared" si="3"/>
        <v>293.87200000000001</v>
      </c>
      <c r="G82" s="28">
        <v>5889.3600000000006</v>
      </c>
      <c r="H82" s="27">
        <v>3643392</v>
      </c>
      <c r="I82" s="28">
        <v>613.52</v>
      </c>
      <c r="J82" s="27">
        <v>293872</v>
      </c>
      <c r="L82">
        <v>15085.7</v>
      </c>
    </row>
    <row r="83" spans="2:12">
      <c r="B83" s="3" t="s">
        <v>15</v>
      </c>
      <c r="C83" s="10">
        <f t="shared" si="3"/>
        <v>1581.8130000000001</v>
      </c>
      <c r="D83" s="10">
        <f t="shared" si="3"/>
        <v>150.41900000000001</v>
      </c>
      <c r="G83" s="28">
        <v>2485.21</v>
      </c>
      <c r="H83" s="27">
        <v>1581813</v>
      </c>
      <c r="I83" s="28">
        <v>310.13</v>
      </c>
      <c r="J83" s="27">
        <v>150419</v>
      </c>
    </row>
    <row r="84" spans="2:12">
      <c r="B84" s="3" t="s">
        <v>16</v>
      </c>
      <c r="C84" s="10">
        <f t="shared" si="3"/>
        <v>944.20799999999997</v>
      </c>
      <c r="D84" s="10">
        <f t="shared" si="3"/>
        <v>106.16</v>
      </c>
      <c r="G84" s="28">
        <v>1423.78</v>
      </c>
      <c r="H84" s="27">
        <v>944208</v>
      </c>
      <c r="I84" s="28">
        <v>217.7</v>
      </c>
      <c r="J84" s="27">
        <v>106160</v>
      </c>
    </row>
    <row r="85" spans="2:12">
      <c r="B85" s="3" t="s">
        <v>17</v>
      </c>
      <c r="C85" s="10">
        <f t="shared" ref="C85:D88" si="4">C109/1000</f>
        <v>669.01599999999996</v>
      </c>
      <c r="D85" s="10">
        <f t="shared" si="4"/>
        <v>132.38200000000001</v>
      </c>
      <c r="G85" s="28">
        <v>941.03999999999985</v>
      </c>
      <c r="H85" s="27">
        <v>669016</v>
      </c>
      <c r="I85" s="28">
        <v>262.19</v>
      </c>
      <c r="J85" s="27">
        <v>132382</v>
      </c>
    </row>
    <row r="86" spans="2:12">
      <c r="B86" s="3" t="s">
        <v>18</v>
      </c>
      <c r="C86" s="10">
        <f t="shared" si="4"/>
        <v>518.48400000000004</v>
      </c>
      <c r="D86" s="10">
        <f t="shared" si="4"/>
        <v>136.56299999999999</v>
      </c>
      <c r="G86" s="28">
        <v>697.73</v>
      </c>
      <c r="H86" s="27">
        <v>518484</v>
      </c>
      <c r="I86" s="28">
        <v>271.87</v>
      </c>
      <c r="J86" s="27">
        <v>136563</v>
      </c>
    </row>
    <row r="87" spans="2:12">
      <c r="B87" s="3" t="s">
        <v>19</v>
      </c>
      <c r="C87" s="10">
        <f t="shared" si="4"/>
        <v>443.04300000000001</v>
      </c>
      <c r="D87" s="10">
        <f t="shared" si="4"/>
        <v>106.58799999999999</v>
      </c>
      <c r="G87" s="28">
        <v>571.91999999999996</v>
      </c>
      <c r="H87" s="27">
        <v>443043</v>
      </c>
      <c r="I87" s="28">
        <v>198.14</v>
      </c>
      <c r="J87" s="27">
        <v>106588</v>
      </c>
    </row>
    <row r="88" spans="2:12" ht="14.25" thickBot="1">
      <c r="B88" s="3" t="s">
        <v>20</v>
      </c>
      <c r="C88" s="10">
        <f t="shared" si="4"/>
        <v>503.21800000000002</v>
      </c>
      <c r="D88" s="10">
        <f t="shared" si="4"/>
        <v>105.28100000000001</v>
      </c>
      <c r="G88" s="29">
        <v>693.48</v>
      </c>
      <c r="H88" s="30">
        <v>503218</v>
      </c>
      <c r="I88" s="29">
        <v>195.82999999999998</v>
      </c>
      <c r="J88" s="30">
        <v>105281</v>
      </c>
    </row>
    <row r="89" spans="2:12" ht="15" thickTop="1" thickBot="1">
      <c r="B89" s="4" t="s">
        <v>21</v>
      </c>
      <c r="C89" s="11">
        <f>SUM(C69:C88)</f>
        <v>26894.346000000001</v>
      </c>
      <c r="D89" s="11">
        <f>SUM(D69:D88)</f>
        <v>5745.0539999999992</v>
      </c>
      <c r="G89" s="31">
        <f>SUM(G69:G88)</f>
        <v>49490.69</v>
      </c>
      <c r="H89" s="49">
        <f>SUM(H69:H88)</f>
        <v>26894346</v>
      </c>
      <c r="I89" s="31">
        <f>SUM(I69:I88)</f>
        <v>15089.420000000002</v>
      </c>
      <c r="J89" s="50">
        <f>SUM(J69:J88)</f>
        <v>5745054</v>
      </c>
    </row>
    <row r="90" spans="2:12">
      <c r="B90" s="1"/>
      <c r="C90" s="1"/>
      <c r="D90" s="1"/>
    </row>
    <row r="91" spans="2:12">
      <c r="B91" s="5" t="s">
        <v>24</v>
      </c>
      <c r="C91" s="1"/>
      <c r="D91" s="1"/>
    </row>
    <row r="92" spans="2:12">
      <c r="B92" s="2" t="s">
        <v>14</v>
      </c>
      <c r="C92" s="2" t="s">
        <v>25</v>
      </c>
      <c r="D92" s="2" t="s">
        <v>26</v>
      </c>
    </row>
    <row r="93" spans="2:12">
      <c r="B93" s="3" t="s">
        <v>45</v>
      </c>
      <c r="C93" s="18">
        <f t="shared" ref="C93:C113" si="5">+H69</f>
        <v>0</v>
      </c>
      <c r="D93" s="18">
        <f t="shared" ref="D93:D113" si="6">+J69</f>
        <v>0</v>
      </c>
    </row>
    <row r="94" spans="2:12">
      <c r="B94" s="3" t="s">
        <v>46</v>
      </c>
      <c r="C94" s="18">
        <f>+H70</f>
        <v>0</v>
      </c>
      <c r="D94" s="18">
        <f t="shared" si="6"/>
        <v>0</v>
      </c>
    </row>
    <row r="95" spans="2:12">
      <c r="B95" s="3" t="s">
        <v>47</v>
      </c>
      <c r="C95" s="18">
        <f t="shared" si="5"/>
        <v>24758</v>
      </c>
      <c r="D95" s="18">
        <f t="shared" si="6"/>
        <v>17768</v>
      </c>
    </row>
    <row r="96" spans="2:12">
      <c r="B96" s="3" t="s">
        <v>48</v>
      </c>
      <c r="C96" s="18">
        <f t="shared" si="5"/>
        <v>25020</v>
      </c>
      <c r="D96" s="18">
        <f t="shared" si="6"/>
        <v>37877</v>
      </c>
    </row>
    <row r="97" spans="2:4">
      <c r="B97" s="3" t="s">
        <v>49</v>
      </c>
      <c r="C97" s="18">
        <f t="shared" si="5"/>
        <v>33037</v>
      </c>
      <c r="D97" s="18">
        <f t="shared" si="6"/>
        <v>56027</v>
      </c>
    </row>
    <row r="98" spans="2:4">
      <c r="B98" s="3" t="s">
        <v>50</v>
      </c>
      <c r="C98" s="18">
        <f>+H74</f>
        <v>31933</v>
      </c>
      <c r="D98" s="18">
        <f t="shared" si="6"/>
        <v>119354</v>
      </c>
    </row>
    <row r="99" spans="2:4">
      <c r="B99" s="3" t="s">
        <v>51</v>
      </c>
      <c r="C99" s="18">
        <f t="shared" si="5"/>
        <v>84266</v>
      </c>
      <c r="D99" s="18">
        <f t="shared" si="6"/>
        <v>156347</v>
      </c>
    </row>
    <row r="100" spans="2:4">
      <c r="B100" s="3" t="s">
        <v>52</v>
      </c>
      <c r="C100" s="18">
        <f>+H76</f>
        <v>229043</v>
      </c>
      <c r="D100" s="18">
        <f t="shared" si="6"/>
        <v>216884</v>
      </c>
    </row>
    <row r="101" spans="2:4">
      <c r="B101" s="3" t="s">
        <v>53</v>
      </c>
      <c r="C101" s="18">
        <f t="shared" si="5"/>
        <v>971149</v>
      </c>
      <c r="D101" s="18">
        <f t="shared" si="6"/>
        <v>406424</v>
      </c>
    </row>
    <row r="102" spans="2:4">
      <c r="B102" s="3" t="s">
        <v>54</v>
      </c>
      <c r="C102" s="18">
        <f t="shared" si="5"/>
        <v>1975925</v>
      </c>
      <c r="D102" s="18">
        <f t="shared" si="6"/>
        <v>794479</v>
      </c>
    </row>
    <row r="103" spans="2:4">
      <c r="B103" s="3" t="s">
        <v>55</v>
      </c>
      <c r="C103" s="18">
        <f t="shared" si="5"/>
        <v>3847720</v>
      </c>
      <c r="D103" s="18">
        <f t="shared" si="6"/>
        <v>955575</v>
      </c>
    </row>
    <row r="104" spans="2:4">
      <c r="B104" s="3" t="s">
        <v>56</v>
      </c>
      <c r="C104" s="18">
        <f t="shared" si="5"/>
        <v>5380829</v>
      </c>
      <c r="D104" s="18">
        <f t="shared" si="6"/>
        <v>1040385</v>
      </c>
    </row>
    <row r="105" spans="2:4">
      <c r="B105" s="3" t="s">
        <v>57</v>
      </c>
      <c r="C105" s="18">
        <f t="shared" si="5"/>
        <v>5987492</v>
      </c>
      <c r="D105" s="18">
        <f t="shared" si="6"/>
        <v>912669</v>
      </c>
    </row>
    <row r="106" spans="2:4">
      <c r="B106" s="3" t="s">
        <v>58</v>
      </c>
      <c r="C106" s="18">
        <f t="shared" si="5"/>
        <v>3643392</v>
      </c>
      <c r="D106" s="18">
        <f t="shared" si="6"/>
        <v>293872</v>
      </c>
    </row>
    <row r="107" spans="2:4">
      <c r="B107" s="3" t="s">
        <v>15</v>
      </c>
      <c r="C107" s="18">
        <f t="shared" si="5"/>
        <v>1581813</v>
      </c>
      <c r="D107" s="18">
        <f t="shared" si="6"/>
        <v>150419</v>
      </c>
    </row>
    <row r="108" spans="2:4">
      <c r="B108" s="3" t="s">
        <v>16</v>
      </c>
      <c r="C108" s="18">
        <f t="shared" si="5"/>
        <v>944208</v>
      </c>
      <c r="D108" s="18">
        <f t="shared" si="6"/>
        <v>106160</v>
      </c>
    </row>
    <row r="109" spans="2:4">
      <c r="B109" s="3" t="s">
        <v>17</v>
      </c>
      <c r="C109" s="18">
        <f t="shared" si="5"/>
        <v>669016</v>
      </c>
      <c r="D109" s="18">
        <f t="shared" si="6"/>
        <v>132382</v>
      </c>
    </row>
    <row r="110" spans="2:4">
      <c r="B110" s="3" t="s">
        <v>18</v>
      </c>
      <c r="C110" s="18">
        <f t="shared" si="5"/>
        <v>518484</v>
      </c>
      <c r="D110" s="18">
        <f t="shared" si="6"/>
        <v>136563</v>
      </c>
    </row>
    <row r="111" spans="2:4">
      <c r="B111" s="3" t="s">
        <v>19</v>
      </c>
      <c r="C111" s="18">
        <f t="shared" si="5"/>
        <v>443043</v>
      </c>
      <c r="D111" s="18">
        <f t="shared" si="6"/>
        <v>106588</v>
      </c>
    </row>
    <row r="112" spans="2:4">
      <c r="B112" s="3" t="s">
        <v>20</v>
      </c>
      <c r="C112" s="18">
        <f t="shared" si="5"/>
        <v>503218</v>
      </c>
      <c r="D112" s="18">
        <f t="shared" si="6"/>
        <v>105281</v>
      </c>
    </row>
    <row r="113" spans="2:4">
      <c r="B113" s="4" t="s">
        <v>21</v>
      </c>
      <c r="C113" s="18">
        <f t="shared" si="5"/>
        <v>26894346</v>
      </c>
      <c r="D113" s="18">
        <f t="shared" si="6"/>
        <v>5745054</v>
      </c>
    </row>
    <row r="114" spans="2:4">
      <c r="B114" s="1"/>
      <c r="C114" s="1"/>
      <c r="D114" s="1"/>
    </row>
  </sheetData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11" orientation="portrait" r:id="rId1"/>
  <headerFooter scaleWithDoc="0" alignWithMargins="0"/>
  <ignoredErrors>
    <ignoredError sqref="C44:D50 C57:D63 D51 D52 D53 D54 D55 D56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O113"/>
  <sheetViews>
    <sheetView topLeftCell="A4" workbookViewId="0">
      <selection activeCell="E72" sqref="E72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7" max="7" width="9.375" bestFit="1" customWidth="1"/>
    <col min="8" max="8" width="9.625" bestFit="1" customWidth="1"/>
    <col min="9" max="10" width="9.125" bestFit="1" customWidth="1"/>
    <col min="16" max="16" width="1.625" customWidth="1"/>
  </cols>
  <sheetData>
    <row r="1" spans="3:15">
      <c r="C1" s="62" t="s">
        <v>121</v>
      </c>
    </row>
    <row r="2" spans="3:15" ht="18.75">
      <c r="G2" s="7" t="s">
        <v>74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22899.77</v>
      </c>
    </row>
    <row r="6" spans="3:15">
      <c r="C6" s="3" t="s">
        <v>3</v>
      </c>
      <c r="D6" s="12">
        <f>D17</f>
        <v>7231.34</v>
      </c>
    </row>
    <row r="7" spans="3:15">
      <c r="C7" s="3" t="s">
        <v>4</v>
      </c>
      <c r="D7" s="12">
        <f>SUM(D18,D22)</f>
        <v>278.63</v>
      </c>
    </row>
    <row r="8" spans="3:15">
      <c r="C8" s="3" t="s">
        <v>5</v>
      </c>
      <c r="D8" s="12">
        <f>SUM(D19,D23)</f>
        <v>3924.5</v>
      </c>
    </row>
    <row r="9" spans="3:15">
      <c r="C9" s="8" t="s">
        <v>105</v>
      </c>
      <c r="D9" s="12">
        <f>D24</f>
        <v>14856.83</v>
      </c>
    </row>
    <row r="10" spans="3:15">
      <c r="C10" s="3" t="s">
        <v>10</v>
      </c>
      <c r="D10" s="12">
        <f>D30</f>
        <v>2942.3</v>
      </c>
    </row>
    <row r="11" spans="3:15">
      <c r="C11" s="3" t="s">
        <v>13</v>
      </c>
      <c r="D11" s="12">
        <f>SUM(D20:D21,D25:D29,D31)</f>
        <v>2461.16</v>
      </c>
    </row>
    <row r="12" spans="3:15">
      <c r="C12" s="4" t="s">
        <v>21</v>
      </c>
      <c r="D12" s="12">
        <f>SUM(D5:D11)</f>
        <v>54594.530000000013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46">
        <v>22899.77</v>
      </c>
    </row>
    <row r="17" spans="3:4">
      <c r="C17" s="3" t="s">
        <v>3</v>
      </c>
      <c r="D17" s="46">
        <v>7231.34</v>
      </c>
    </row>
    <row r="18" spans="3:4">
      <c r="C18" s="3" t="s">
        <v>4</v>
      </c>
      <c r="D18" s="25">
        <v>130.15</v>
      </c>
    </row>
    <row r="19" spans="3:4">
      <c r="C19" s="3" t="s">
        <v>5</v>
      </c>
      <c r="D19" s="25">
        <v>1436.88</v>
      </c>
    </row>
    <row r="20" spans="3:4">
      <c r="C20" s="3" t="s">
        <v>6</v>
      </c>
      <c r="D20" s="25">
        <v>4.1900000000000004</v>
      </c>
    </row>
    <row r="21" spans="3:4">
      <c r="C21" s="3" t="s">
        <v>1</v>
      </c>
      <c r="D21" s="25">
        <v>195.51</v>
      </c>
    </row>
    <row r="22" spans="3:4">
      <c r="C22" s="3" t="s">
        <v>4</v>
      </c>
      <c r="D22" s="25">
        <v>148.47999999999999</v>
      </c>
    </row>
    <row r="23" spans="3:4">
      <c r="C23" s="3" t="s">
        <v>5</v>
      </c>
      <c r="D23" s="25">
        <v>2487.62</v>
      </c>
    </row>
    <row r="24" spans="3:4">
      <c r="C24" s="3" t="s">
        <v>106</v>
      </c>
      <c r="D24" s="25">
        <v>14856.83</v>
      </c>
    </row>
    <row r="25" spans="3:4">
      <c r="C25" s="3" t="s">
        <v>6</v>
      </c>
      <c r="D25" s="25">
        <v>0</v>
      </c>
    </row>
    <row r="26" spans="3:4">
      <c r="C26" s="3" t="s">
        <v>1</v>
      </c>
      <c r="D26" s="25">
        <v>20.23</v>
      </c>
    </row>
    <row r="27" spans="3:4">
      <c r="C27" s="3" t="s">
        <v>7</v>
      </c>
      <c r="D27" s="25">
        <v>313.06</v>
      </c>
    </row>
    <row r="28" spans="3:4">
      <c r="C28" s="3" t="s">
        <v>8</v>
      </c>
      <c r="D28" s="25">
        <v>1832.43</v>
      </c>
    </row>
    <row r="29" spans="3:4">
      <c r="C29" s="3" t="s">
        <v>9</v>
      </c>
      <c r="D29" s="25">
        <v>88.79</v>
      </c>
    </row>
    <row r="30" spans="3:4">
      <c r="C30" s="3" t="s">
        <v>10</v>
      </c>
      <c r="D30" s="25">
        <v>2942.3</v>
      </c>
    </row>
    <row r="31" spans="3:4">
      <c r="C31" s="3" t="s">
        <v>11</v>
      </c>
      <c r="D31" s="25">
        <v>6.95</v>
      </c>
    </row>
    <row r="32" spans="3:4">
      <c r="C32" s="4" t="s">
        <v>21</v>
      </c>
      <c r="D32" s="12">
        <f>SUM(D16:D31)</f>
        <v>54594.530000000006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31897.84</v>
      </c>
    </row>
    <row r="37" spans="2:4">
      <c r="C37" s="3" t="s">
        <v>43</v>
      </c>
      <c r="D37" s="12">
        <f>SUM(D22:D26)</f>
        <v>17513.16</v>
      </c>
    </row>
    <row r="38" spans="2:4">
      <c r="C38" s="3" t="s">
        <v>13</v>
      </c>
      <c r="D38" s="12">
        <f>SUM(D27:D31)</f>
        <v>5183.53</v>
      </c>
    </row>
    <row r="39" spans="2:4">
      <c r="C39" s="6" t="s">
        <v>21</v>
      </c>
      <c r="D39" s="12">
        <f>SUM(D36:D38)</f>
        <v>54594.53</v>
      </c>
    </row>
    <row r="42" spans="2:4">
      <c r="B42" s="1" t="s">
        <v>107</v>
      </c>
      <c r="C42" s="1"/>
      <c r="D42" s="1"/>
    </row>
    <row r="43" spans="2:4">
      <c r="B43" s="2" t="s">
        <v>14</v>
      </c>
      <c r="C43" s="24" t="s">
        <v>131</v>
      </c>
      <c r="D43" s="24" t="s">
        <v>132</v>
      </c>
    </row>
    <row r="44" spans="2:4">
      <c r="B44" s="3" t="s">
        <v>60</v>
      </c>
      <c r="C44" s="21">
        <f t="shared" ref="C44:C63" si="0">+G69</f>
        <v>109.47</v>
      </c>
      <c r="D44" s="21">
        <f>+I69</f>
        <v>4.4400000000000004</v>
      </c>
    </row>
    <row r="45" spans="2:4">
      <c r="B45" s="3" t="s">
        <v>61</v>
      </c>
      <c r="C45" s="21">
        <f t="shared" si="0"/>
        <v>206.54999999999998</v>
      </c>
      <c r="D45" s="21">
        <f t="shared" ref="D45:D64" si="1">+I70</f>
        <v>40.590000000000003</v>
      </c>
    </row>
    <row r="46" spans="2:4">
      <c r="B46" s="3" t="s">
        <v>62</v>
      </c>
      <c r="C46" s="21">
        <f t="shared" si="0"/>
        <v>214.89999999999998</v>
      </c>
      <c r="D46" s="21">
        <f t="shared" si="1"/>
        <v>99.38</v>
      </c>
    </row>
    <row r="47" spans="2:4">
      <c r="B47" s="3" t="s">
        <v>63</v>
      </c>
      <c r="C47" s="21">
        <f t="shared" si="0"/>
        <v>78.680000000000007</v>
      </c>
      <c r="D47" s="21">
        <f t="shared" si="1"/>
        <v>117.60000000000001</v>
      </c>
    </row>
    <row r="48" spans="2:4">
      <c r="B48" s="3" t="s">
        <v>64</v>
      </c>
      <c r="C48" s="21">
        <f t="shared" si="0"/>
        <v>78.58</v>
      </c>
      <c r="D48" s="21">
        <f t="shared" si="1"/>
        <v>206.69</v>
      </c>
    </row>
    <row r="49" spans="2:4">
      <c r="B49" s="3" t="s">
        <v>65</v>
      </c>
      <c r="C49" s="21">
        <f t="shared" si="0"/>
        <v>103.47000000000001</v>
      </c>
      <c r="D49" s="21">
        <f t="shared" si="1"/>
        <v>273.93</v>
      </c>
    </row>
    <row r="50" spans="2:4">
      <c r="B50" s="3" t="s">
        <v>66</v>
      </c>
      <c r="C50" s="21">
        <f t="shared" si="0"/>
        <v>84.740000000000009</v>
      </c>
      <c r="D50" s="21">
        <f t="shared" si="1"/>
        <v>270.53999999999996</v>
      </c>
    </row>
    <row r="51" spans="2:4">
      <c r="B51" s="3" t="s">
        <v>67</v>
      </c>
      <c r="C51" s="21">
        <f t="shared" si="0"/>
        <v>280.52999999999997</v>
      </c>
      <c r="D51" s="21">
        <f t="shared" si="1"/>
        <v>226.03</v>
      </c>
    </row>
    <row r="52" spans="2:4">
      <c r="B52" s="3" t="s">
        <v>68</v>
      </c>
      <c r="C52" s="21">
        <f t="shared" si="0"/>
        <v>912.76</v>
      </c>
      <c r="D52" s="21">
        <f t="shared" si="1"/>
        <v>461.58</v>
      </c>
    </row>
    <row r="53" spans="2:4">
      <c r="B53" s="3" t="s">
        <v>69</v>
      </c>
      <c r="C53" s="21">
        <f t="shared" si="0"/>
        <v>1573.38</v>
      </c>
      <c r="D53" s="21">
        <f t="shared" si="1"/>
        <v>829.66</v>
      </c>
    </row>
    <row r="54" spans="2:4">
      <c r="B54" s="3" t="s">
        <v>70</v>
      </c>
      <c r="C54" s="21">
        <f t="shared" si="0"/>
        <v>3787.05</v>
      </c>
      <c r="D54" s="21">
        <f t="shared" si="1"/>
        <v>1342.29</v>
      </c>
    </row>
    <row r="55" spans="2:4">
      <c r="B55" s="3" t="s">
        <v>71</v>
      </c>
      <c r="C55" s="21">
        <f t="shared" si="0"/>
        <v>5013.57</v>
      </c>
      <c r="D55" s="21">
        <f t="shared" si="1"/>
        <v>1332.3300000000002</v>
      </c>
    </row>
    <row r="56" spans="2:4">
      <c r="B56" s="3" t="s">
        <v>72</v>
      </c>
      <c r="C56" s="21">
        <f t="shared" si="0"/>
        <v>5607.32</v>
      </c>
      <c r="D56" s="21">
        <f t="shared" si="1"/>
        <v>977.22</v>
      </c>
    </row>
    <row r="57" spans="2:4">
      <c r="B57" s="3" t="s">
        <v>73</v>
      </c>
      <c r="C57" s="21">
        <f t="shared" si="0"/>
        <v>2980.7799999999997</v>
      </c>
      <c r="D57" s="21">
        <f t="shared" si="1"/>
        <v>429.01</v>
      </c>
    </row>
    <row r="58" spans="2:4">
      <c r="B58" s="3" t="s">
        <v>15</v>
      </c>
      <c r="C58" s="21">
        <f t="shared" si="0"/>
        <v>932.27</v>
      </c>
      <c r="D58" s="21">
        <f t="shared" si="1"/>
        <v>196.83999999999997</v>
      </c>
    </row>
    <row r="59" spans="2:4">
      <c r="B59" s="3" t="s">
        <v>16</v>
      </c>
      <c r="C59" s="21">
        <f t="shared" si="0"/>
        <v>384.51</v>
      </c>
      <c r="D59" s="21">
        <f t="shared" si="1"/>
        <v>147.34</v>
      </c>
    </row>
    <row r="60" spans="2:4">
      <c r="B60" s="3" t="s">
        <v>17</v>
      </c>
      <c r="C60" s="21">
        <f t="shared" si="0"/>
        <v>230.27</v>
      </c>
      <c r="D60" s="21">
        <f t="shared" si="1"/>
        <v>112.56</v>
      </c>
    </row>
    <row r="61" spans="2:4">
      <c r="B61" s="3" t="s">
        <v>18</v>
      </c>
      <c r="C61" s="21">
        <f t="shared" si="0"/>
        <v>99.52000000000001</v>
      </c>
      <c r="D61" s="21">
        <f t="shared" si="1"/>
        <v>55.6</v>
      </c>
    </row>
    <row r="62" spans="2:4">
      <c r="B62" s="3" t="s">
        <v>19</v>
      </c>
      <c r="C62" s="21">
        <f t="shared" si="0"/>
        <v>81.3</v>
      </c>
      <c r="D62" s="21">
        <f t="shared" si="1"/>
        <v>59.43</v>
      </c>
    </row>
    <row r="63" spans="2:4">
      <c r="B63" s="3" t="s">
        <v>20</v>
      </c>
      <c r="C63" s="21">
        <f t="shared" si="0"/>
        <v>140.12</v>
      </c>
      <c r="D63" s="21">
        <f t="shared" si="1"/>
        <v>48.28</v>
      </c>
    </row>
    <row r="64" spans="2:4">
      <c r="B64" s="4" t="s">
        <v>21</v>
      </c>
      <c r="C64" s="21">
        <f>+G89</f>
        <v>22899.769999999997</v>
      </c>
      <c r="D64" s="21">
        <f t="shared" si="1"/>
        <v>7231.340000000002</v>
      </c>
    </row>
    <row r="67" spans="2:10">
      <c r="B67" s="5" t="s">
        <v>23</v>
      </c>
      <c r="C67" s="1"/>
      <c r="D67" s="1"/>
      <c r="G67" s="71" t="s">
        <v>114</v>
      </c>
      <c r="H67" s="72"/>
      <c r="I67" s="71" t="s">
        <v>115</v>
      </c>
      <c r="J67" s="72"/>
    </row>
    <row r="68" spans="2:10" ht="15.75">
      <c r="B68" s="2" t="s">
        <v>14</v>
      </c>
      <c r="C68" s="24" t="s">
        <v>133</v>
      </c>
      <c r="D68" s="24" t="s">
        <v>134</v>
      </c>
      <c r="G68" s="32" t="s">
        <v>110</v>
      </c>
      <c r="H68" s="33" t="s">
        <v>111</v>
      </c>
      <c r="I68" s="32" t="s">
        <v>110</v>
      </c>
      <c r="J68" s="33" t="s">
        <v>111</v>
      </c>
    </row>
    <row r="69" spans="2:10">
      <c r="B69" s="3" t="s">
        <v>60</v>
      </c>
      <c r="C69" s="10">
        <f>C93/1000</f>
        <v>0</v>
      </c>
      <c r="D69" s="10">
        <f t="shared" ref="C69:D84" si="2">D93/1000</f>
        <v>0</v>
      </c>
      <c r="G69" s="40">
        <v>109.47</v>
      </c>
      <c r="H69" s="41">
        <v>0</v>
      </c>
      <c r="I69" s="40">
        <v>4.4400000000000004</v>
      </c>
      <c r="J69" s="41">
        <v>0</v>
      </c>
    </row>
    <row r="70" spans="2:10">
      <c r="B70" s="3" t="s">
        <v>61</v>
      </c>
      <c r="C70" s="10">
        <f t="shared" si="2"/>
        <v>0</v>
      </c>
      <c r="D70" s="10">
        <f t="shared" si="2"/>
        <v>0</v>
      </c>
      <c r="G70" s="42">
        <v>206.54999999999998</v>
      </c>
      <c r="H70" s="43">
        <v>0</v>
      </c>
      <c r="I70" s="42">
        <v>40.590000000000003</v>
      </c>
      <c r="J70" s="43">
        <v>0</v>
      </c>
    </row>
    <row r="71" spans="2:10">
      <c r="B71" s="3" t="s">
        <v>62</v>
      </c>
      <c r="C71" s="10">
        <f t="shared" si="2"/>
        <v>7.4779999999999998</v>
      </c>
      <c r="D71" s="10">
        <f t="shared" si="2"/>
        <v>3.657</v>
      </c>
      <c r="G71" s="40">
        <v>214.89999999999998</v>
      </c>
      <c r="H71" s="41">
        <v>7478</v>
      </c>
      <c r="I71" s="40">
        <v>99.38</v>
      </c>
      <c r="J71" s="41">
        <v>3657</v>
      </c>
    </row>
    <row r="72" spans="2:10">
      <c r="B72" s="3" t="s">
        <v>63</v>
      </c>
      <c r="C72" s="10">
        <f t="shared" si="2"/>
        <v>6.8540000000000001</v>
      </c>
      <c r="D72" s="10">
        <f t="shared" si="2"/>
        <v>9.7279999999999998</v>
      </c>
      <c r="G72" s="42">
        <v>78.680000000000007</v>
      </c>
      <c r="H72" s="43">
        <v>6854</v>
      </c>
      <c r="I72" s="42">
        <v>117.60000000000001</v>
      </c>
      <c r="J72" s="43">
        <v>9728</v>
      </c>
    </row>
    <row r="73" spans="2:10">
      <c r="B73" s="3" t="s">
        <v>64</v>
      </c>
      <c r="C73" s="10">
        <f t="shared" si="2"/>
        <v>10.6</v>
      </c>
      <c r="D73" s="10">
        <f t="shared" si="2"/>
        <v>32.200000000000003</v>
      </c>
      <c r="G73" s="42">
        <v>78.58</v>
      </c>
      <c r="H73" s="43">
        <v>10600</v>
      </c>
      <c r="I73" s="42">
        <v>206.69</v>
      </c>
      <c r="J73" s="43">
        <v>32200</v>
      </c>
    </row>
    <row r="74" spans="2:10">
      <c r="B74" s="3" t="s">
        <v>65</v>
      </c>
      <c r="C74" s="10">
        <f t="shared" si="2"/>
        <v>22.151</v>
      </c>
      <c r="D74" s="10">
        <f t="shared" si="2"/>
        <v>54.058</v>
      </c>
      <c r="G74" s="42">
        <v>103.47000000000001</v>
      </c>
      <c r="H74" s="43">
        <v>22151</v>
      </c>
      <c r="I74" s="42">
        <v>273.93</v>
      </c>
      <c r="J74" s="43">
        <v>54058</v>
      </c>
    </row>
    <row r="75" spans="2:10">
      <c r="B75" s="3" t="s">
        <v>66</v>
      </c>
      <c r="C75" s="10">
        <f t="shared" si="2"/>
        <v>23.251000000000001</v>
      </c>
      <c r="D75" s="10">
        <f t="shared" si="2"/>
        <v>66.474999999999994</v>
      </c>
      <c r="G75" s="42">
        <v>84.740000000000009</v>
      </c>
      <c r="H75" s="43">
        <v>23251</v>
      </c>
      <c r="I75" s="42">
        <v>270.53999999999996</v>
      </c>
      <c r="J75" s="43">
        <v>66475</v>
      </c>
    </row>
    <row r="76" spans="2:10">
      <c r="B76" s="3" t="s">
        <v>67</v>
      </c>
      <c r="C76" s="10">
        <f t="shared" si="2"/>
        <v>103.76300000000001</v>
      </c>
      <c r="D76" s="10">
        <f t="shared" si="2"/>
        <v>71.66</v>
      </c>
      <c r="G76" s="42">
        <v>280.52999999999997</v>
      </c>
      <c r="H76" s="43">
        <v>103763</v>
      </c>
      <c r="I76" s="42">
        <v>226.03</v>
      </c>
      <c r="J76" s="43">
        <v>71660</v>
      </c>
    </row>
    <row r="77" spans="2:10">
      <c r="B77" s="3" t="s">
        <v>68</v>
      </c>
      <c r="C77" s="10">
        <f t="shared" si="2"/>
        <v>390.44</v>
      </c>
      <c r="D77" s="10">
        <f t="shared" si="2"/>
        <v>169.60599999999999</v>
      </c>
      <c r="G77" s="42">
        <v>912.76</v>
      </c>
      <c r="H77" s="43">
        <v>390440</v>
      </c>
      <c r="I77" s="42">
        <v>461.58</v>
      </c>
      <c r="J77" s="43">
        <v>169606</v>
      </c>
    </row>
    <row r="78" spans="2:10">
      <c r="B78" s="3" t="s">
        <v>69</v>
      </c>
      <c r="C78" s="10">
        <f t="shared" si="2"/>
        <v>744.76300000000003</v>
      </c>
      <c r="D78" s="10">
        <f t="shared" si="2"/>
        <v>347.22500000000002</v>
      </c>
      <c r="G78" s="42">
        <v>1573.38</v>
      </c>
      <c r="H78" s="43">
        <v>744763</v>
      </c>
      <c r="I78" s="42">
        <v>829.66</v>
      </c>
      <c r="J78" s="43">
        <v>347225</v>
      </c>
    </row>
    <row r="79" spans="2:10">
      <c r="B79" s="3" t="s">
        <v>70</v>
      </c>
      <c r="C79" s="10">
        <f t="shared" si="2"/>
        <v>1879.874</v>
      </c>
      <c r="D79" s="10">
        <f t="shared" si="2"/>
        <v>576.50099999999998</v>
      </c>
      <c r="G79" s="42">
        <v>3787.05</v>
      </c>
      <c r="H79" s="43">
        <v>1879874</v>
      </c>
      <c r="I79" s="42">
        <v>1342.29</v>
      </c>
      <c r="J79" s="43">
        <v>576501</v>
      </c>
    </row>
    <row r="80" spans="2:10">
      <c r="B80" s="3" t="s">
        <v>71</v>
      </c>
      <c r="C80" s="10">
        <f t="shared" si="2"/>
        <v>2588.1219999999998</v>
      </c>
      <c r="D80" s="10">
        <f t="shared" si="2"/>
        <v>601.822</v>
      </c>
      <c r="G80" s="42">
        <v>5013.57</v>
      </c>
      <c r="H80" s="43">
        <v>2588122</v>
      </c>
      <c r="I80" s="42">
        <v>1332.3300000000002</v>
      </c>
      <c r="J80" s="43">
        <v>601822</v>
      </c>
    </row>
    <row r="81" spans="2:10">
      <c r="B81" s="3" t="s">
        <v>72</v>
      </c>
      <c r="C81" s="10">
        <f t="shared" si="2"/>
        <v>3009.9340000000002</v>
      </c>
      <c r="D81" s="10">
        <f t="shared" si="2"/>
        <v>450.96600000000001</v>
      </c>
      <c r="G81" s="42">
        <v>5607.32</v>
      </c>
      <c r="H81" s="43">
        <v>3009934</v>
      </c>
      <c r="I81" s="42">
        <v>977.22</v>
      </c>
      <c r="J81" s="43">
        <v>450966</v>
      </c>
    </row>
    <row r="82" spans="2:10">
      <c r="B82" s="3" t="s">
        <v>73</v>
      </c>
      <c r="C82" s="10">
        <f t="shared" si="2"/>
        <v>1651.145</v>
      </c>
      <c r="D82" s="10">
        <f t="shared" si="2"/>
        <v>202.38200000000001</v>
      </c>
      <c r="G82" s="42">
        <v>2980.7799999999997</v>
      </c>
      <c r="H82" s="43">
        <v>1651145</v>
      </c>
      <c r="I82" s="42">
        <v>429.01</v>
      </c>
      <c r="J82" s="43">
        <v>202382</v>
      </c>
    </row>
    <row r="83" spans="2:10">
      <c r="B83" s="3" t="s">
        <v>15</v>
      </c>
      <c r="C83" s="10">
        <f t="shared" si="2"/>
        <v>524.66499999999996</v>
      </c>
      <c r="D83" s="10">
        <f t="shared" si="2"/>
        <v>94.114999999999995</v>
      </c>
      <c r="G83" s="42">
        <v>932.27</v>
      </c>
      <c r="H83" s="43">
        <v>524665</v>
      </c>
      <c r="I83" s="42">
        <v>196.83999999999997</v>
      </c>
      <c r="J83" s="43">
        <v>94115</v>
      </c>
    </row>
    <row r="84" spans="2:10">
      <c r="B84" s="3" t="s">
        <v>16</v>
      </c>
      <c r="C84" s="10">
        <f t="shared" si="2"/>
        <v>218.52600000000001</v>
      </c>
      <c r="D84" s="10">
        <f t="shared" si="2"/>
        <v>71.286000000000001</v>
      </c>
      <c r="G84" s="42">
        <v>384.51</v>
      </c>
      <c r="H84" s="43">
        <v>218526</v>
      </c>
      <c r="I84" s="42">
        <v>147.34</v>
      </c>
      <c r="J84" s="43">
        <v>71286</v>
      </c>
    </row>
    <row r="85" spans="2:10">
      <c r="B85" s="3" t="s">
        <v>17</v>
      </c>
      <c r="C85" s="10">
        <f t="shared" ref="C85:D88" si="3">C109/1000</f>
        <v>129.43199999999999</v>
      </c>
      <c r="D85" s="10">
        <f t="shared" si="3"/>
        <v>54.957999999999998</v>
      </c>
      <c r="G85" s="42">
        <v>230.27</v>
      </c>
      <c r="H85" s="43">
        <v>129432</v>
      </c>
      <c r="I85" s="42">
        <v>112.56</v>
      </c>
      <c r="J85" s="43">
        <v>54958</v>
      </c>
    </row>
    <row r="86" spans="2:10">
      <c r="B86" s="3" t="s">
        <v>18</v>
      </c>
      <c r="C86" s="10">
        <f t="shared" si="3"/>
        <v>57.124000000000002</v>
      </c>
      <c r="D86" s="10">
        <f t="shared" si="3"/>
        <v>27.213999999999999</v>
      </c>
      <c r="G86" s="42">
        <v>99.52000000000001</v>
      </c>
      <c r="H86" s="43">
        <v>57124</v>
      </c>
      <c r="I86" s="42">
        <v>55.6</v>
      </c>
      <c r="J86" s="43">
        <v>27214</v>
      </c>
    </row>
    <row r="87" spans="2:10">
      <c r="B87" s="3" t="s">
        <v>19</v>
      </c>
      <c r="C87" s="10">
        <f t="shared" si="3"/>
        <v>46.423999999999999</v>
      </c>
      <c r="D87" s="10">
        <f t="shared" si="3"/>
        <v>29.629000000000001</v>
      </c>
      <c r="G87" s="42">
        <v>81.3</v>
      </c>
      <c r="H87" s="43">
        <v>46424</v>
      </c>
      <c r="I87" s="42">
        <v>59.43</v>
      </c>
      <c r="J87" s="43">
        <v>29629</v>
      </c>
    </row>
    <row r="88" spans="2:10" ht="14.25" thickBot="1">
      <c r="B88" s="3" t="s">
        <v>20</v>
      </c>
      <c r="C88" s="10">
        <f t="shared" si="3"/>
        <v>80.444999999999993</v>
      </c>
      <c r="D88" s="10">
        <f t="shared" si="3"/>
        <v>23.986999999999998</v>
      </c>
      <c r="G88" s="44">
        <v>140.12</v>
      </c>
      <c r="H88" s="45">
        <v>80445</v>
      </c>
      <c r="I88" s="44">
        <v>48.28</v>
      </c>
      <c r="J88" s="45">
        <v>23987</v>
      </c>
    </row>
    <row r="89" spans="2:10" ht="15" thickTop="1" thickBot="1">
      <c r="B89" s="4" t="s">
        <v>21</v>
      </c>
      <c r="C89" s="11">
        <f>SUM(C69:C88)</f>
        <v>11494.991000000002</v>
      </c>
      <c r="D89" s="11">
        <f>SUM(D69:D88)</f>
        <v>2887.4690000000001</v>
      </c>
      <c r="G89" s="34">
        <f>SUM(G69:G88)</f>
        <v>22899.769999999997</v>
      </c>
      <c r="H89" s="39">
        <f>SUM(H69:H88)</f>
        <v>11494991</v>
      </c>
      <c r="I89" s="34">
        <f>SUM(I69:I88)</f>
        <v>7231.340000000002</v>
      </c>
      <c r="J89" s="35">
        <f>SUM(J69:J88)</f>
        <v>2887469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60</v>
      </c>
      <c r="C93" s="18">
        <f>+H69</f>
        <v>0</v>
      </c>
      <c r="D93" s="18">
        <f t="shared" ref="D93:D113" si="4">+J69</f>
        <v>0</v>
      </c>
    </row>
    <row r="94" spans="2:10">
      <c r="B94" s="3" t="s">
        <v>61</v>
      </c>
      <c r="C94" s="18">
        <f t="shared" ref="C94:C112" si="5">+H70</f>
        <v>0</v>
      </c>
      <c r="D94" s="18">
        <f t="shared" si="4"/>
        <v>0</v>
      </c>
    </row>
    <row r="95" spans="2:10">
      <c r="B95" s="3" t="s">
        <v>62</v>
      </c>
      <c r="C95" s="18">
        <f t="shared" si="5"/>
        <v>7478</v>
      </c>
      <c r="D95" s="18">
        <f t="shared" si="4"/>
        <v>3657</v>
      </c>
    </row>
    <row r="96" spans="2:10">
      <c r="B96" s="3" t="s">
        <v>63</v>
      </c>
      <c r="C96" s="18">
        <f t="shared" si="5"/>
        <v>6854</v>
      </c>
      <c r="D96" s="18">
        <f t="shared" si="4"/>
        <v>9728</v>
      </c>
    </row>
    <row r="97" spans="2:8">
      <c r="B97" s="3" t="s">
        <v>64</v>
      </c>
      <c r="C97" s="18">
        <f t="shared" si="5"/>
        <v>10600</v>
      </c>
      <c r="D97" s="18">
        <f t="shared" si="4"/>
        <v>32200</v>
      </c>
    </row>
    <row r="98" spans="2:8">
      <c r="B98" s="3" t="s">
        <v>65</v>
      </c>
      <c r="C98" s="18">
        <f t="shared" si="5"/>
        <v>22151</v>
      </c>
      <c r="D98" s="18">
        <f t="shared" si="4"/>
        <v>54058</v>
      </c>
    </row>
    <row r="99" spans="2:8">
      <c r="B99" s="3" t="s">
        <v>66</v>
      </c>
      <c r="C99" s="18">
        <f t="shared" si="5"/>
        <v>23251</v>
      </c>
      <c r="D99" s="18">
        <f t="shared" si="4"/>
        <v>66475</v>
      </c>
    </row>
    <row r="100" spans="2:8">
      <c r="B100" s="3" t="s">
        <v>67</v>
      </c>
      <c r="C100" s="18">
        <f t="shared" si="5"/>
        <v>103763</v>
      </c>
      <c r="D100" s="18">
        <f t="shared" si="4"/>
        <v>71660</v>
      </c>
    </row>
    <row r="101" spans="2:8">
      <c r="B101" s="3" t="s">
        <v>68</v>
      </c>
      <c r="C101" s="18">
        <f t="shared" si="5"/>
        <v>390440</v>
      </c>
      <c r="D101" s="18">
        <f t="shared" si="4"/>
        <v>169606</v>
      </c>
    </row>
    <row r="102" spans="2:8">
      <c r="B102" s="3" t="s">
        <v>69</v>
      </c>
      <c r="C102" s="18">
        <f t="shared" si="5"/>
        <v>744763</v>
      </c>
      <c r="D102" s="18">
        <f t="shared" si="4"/>
        <v>347225</v>
      </c>
    </row>
    <row r="103" spans="2:8">
      <c r="B103" s="3" t="s">
        <v>70</v>
      </c>
      <c r="C103" s="18">
        <f t="shared" si="5"/>
        <v>1879874</v>
      </c>
      <c r="D103" s="18">
        <f t="shared" si="4"/>
        <v>576501</v>
      </c>
    </row>
    <row r="104" spans="2:8">
      <c r="B104" s="3" t="s">
        <v>71</v>
      </c>
      <c r="C104" s="18">
        <f t="shared" si="5"/>
        <v>2588122</v>
      </c>
      <c r="D104" s="18">
        <f t="shared" si="4"/>
        <v>601822</v>
      </c>
    </row>
    <row r="105" spans="2:8">
      <c r="B105" s="3" t="s">
        <v>72</v>
      </c>
      <c r="C105" s="18">
        <f t="shared" si="5"/>
        <v>3009934</v>
      </c>
      <c r="D105" s="18">
        <f t="shared" si="4"/>
        <v>450966</v>
      </c>
    </row>
    <row r="106" spans="2:8">
      <c r="B106" s="3" t="s">
        <v>73</v>
      </c>
      <c r="C106" s="18">
        <f t="shared" si="5"/>
        <v>1651145</v>
      </c>
      <c r="D106" s="18">
        <f t="shared" si="4"/>
        <v>202382</v>
      </c>
    </row>
    <row r="107" spans="2:8">
      <c r="B107" s="3" t="s">
        <v>15</v>
      </c>
      <c r="C107" s="18">
        <f t="shared" si="5"/>
        <v>524665</v>
      </c>
      <c r="D107" s="18">
        <f t="shared" si="4"/>
        <v>94115</v>
      </c>
    </row>
    <row r="108" spans="2:8">
      <c r="B108" s="3" t="s">
        <v>16</v>
      </c>
      <c r="C108" s="18">
        <f t="shared" si="5"/>
        <v>218526</v>
      </c>
      <c r="D108" s="18">
        <f t="shared" si="4"/>
        <v>71286</v>
      </c>
    </row>
    <row r="109" spans="2:8">
      <c r="B109" s="3" t="s">
        <v>17</v>
      </c>
      <c r="C109" s="18">
        <f t="shared" si="5"/>
        <v>129432</v>
      </c>
      <c r="D109" s="18">
        <f t="shared" si="4"/>
        <v>54958</v>
      </c>
    </row>
    <row r="110" spans="2:8">
      <c r="B110" s="3" t="s">
        <v>18</v>
      </c>
      <c r="C110" s="18">
        <f t="shared" si="5"/>
        <v>57124</v>
      </c>
      <c r="D110" s="18">
        <f t="shared" si="4"/>
        <v>27214</v>
      </c>
    </row>
    <row r="111" spans="2:8">
      <c r="B111" s="3" t="s">
        <v>19</v>
      </c>
      <c r="C111" s="18">
        <f t="shared" si="5"/>
        <v>46424</v>
      </c>
      <c r="D111" s="18">
        <f t="shared" si="4"/>
        <v>29629</v>
      </c>
    </row>
    <row r="112" spans="2:8">
      <c r="B112" s="3" t="s">
        <v>20</v>
      </c>
      <c r="C112" s="18">
        <f t="shared" si="5"/>
        <v>80445</v>
      </c>
      <c r="D112" s="18">
        <f t="shared" si="4"/>
        <v>23987</v>
      </c>
      <c r="G112" s="9"/>
      <c r="H112" s="9"/>
    </row>
    <row r="113" spans="2:4">
      <c r="B113" s="4" t="s">
        <v>21</v>
      </c>
      <c r="C113" s="18">
        <f>+H89</f>
        <v>11494991</v>
      </c>
      <c r="D113" s="18">
        <f t="shared" si="4"/>
        <v>2887469</v>
      </c>
    </row>
  </sheetData>
  <mergeCells count="2">
    <mergeCell ref="G67:H67"/>
    <mergeCell ref="I67:J67"/>
  </mergeCells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39" orientation="portrait" r:id="rId1"/>
  <headerFooter scaleWithDoc="0"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O113"/>
  <sheetViews>
    <sheetView topLeftCell="A7" workbookViewId="0">
      <selection activeCell="K85" sqref="K85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7" max="10" width="9.625" bestFit="1" customWidth="1"/>
    <col min="16" max="16" width="1.625" customWidth="1"/>
  </cols>
  <sheetData>
    <row r="1" spans="3:15">
      <c r="C1" s="62" t="s">
        <v>120</v>
      </c>
    </row>
    <row r="2" spans="3:15" ht="18.75">
      <c r="G2" s="7" t="s">
        <v>89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59517.19000000001</v>
      </c>
    </row>
    <row r="6" spans="3:15">
      <c r="C6" s="3" t="s">
        <v>3</v>
      </c>
      <c r="D6" s="12">
        <f>D17</f>
        <v>52203.7</v>
      </c>
    </row>
    <row r="7" spans="3:15">
      <c r="C7" s="3" t="s">
        <v>4</v>
      </c>
      <c r="D7" s="12">
        <f>SUM(D18,D22)</f>
        <v>3406.34</v>
      </c>
    </row>
    <row r="8" spans="3:15">
      <c r="C8" s="3" t="s">
        <v>5</v>
      </c>
      <c r="D8" s="12">
        <f>SUM(D19,D23)</f>
        <v>2638.9900000000002</v>
      </c>
    </row>
    <row r="9" spans="3:15">
      <c r="C9" s="8" t="s">
        <v>105</v>
      </c>
      <c r="D9" s="12">
        <f>D24</f>
        <v>47071.58</v>
      </c>
    </row>
    <row r="10" spans="3:15">
      <c r="C10" s="3" t="s">
        <v>10</v>
      </c>
      <c r="D10" s="12">
        <f>D30</f>
        <v>2449.4</v>
      </c>
    </row>
    <row r="11" spans="3:15">
      <c r="C11" s="3" t="s">
        <v>13</v>
      </c>
      <c r="D11" s="12">
        <f>SUM(D20:D21,D25:D29,D31)</f>
        <v>3417.4400000000005</v>
      </c>
    </row>
    <row r="12" spans="3:15">
      <c r="C12" s="4" t="s">
        <v>21</v>
      </c>
      <c r="D12" s="12">
        <f>SUM(D5:D11)</f>
        <v>170704.64000000001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61">
        <f>C64</f>
        <v>59517.19000000001</v>
      </c>
    </row>
    <row r="17" spans="3:4">
      <c r="C17" s="3" t="s">
        <v>3</v>
      </c>
      <c r="D17" s="61">
        <f>D64</f>
        <v>52203.7</v>
      </c>
    </row>
    <row r="18" spans="3:4">
      <c r="C18" s="3" t="s">
        <v>4</v>
      </c>
      <c r="D18" s="25">
        <v>2990.51</v>
      </c>
    </row>
    <row r="19" spans="3:4">
      <c r="C19" s="3" t="s">
        <v>5</v>
      </c>
      <c r="D19" s="25">
        <v>2485.09</v>
      </c>
    </row>
    <row r="20" spans="3:4">
      <c r="C20" s="3" t="s">
        <v>6</v>
      </c>
      <c r="D20" s="25">
        <v>42.28</v>
      </c>
    </row>
    <row r="21" spans="3:4">
      <c r="C21" s="3" t="s">
        <v>1</v>
      </c>
      <c r="D21" s="25">
        <v>1061.46</v>
      </c>
    </row>
    <row r="22" spans="3:4">
      <c r="C22" s="3" t="s">
        <v>4</v>
      </c>
      <c r="D22" s="25">
        <v>415.83</v>
      </c>
    </row>
    <row r="23" spans="3:4">
      <c r="C23" s="3" t="s">
        <v>5</v>
      </c>
      <c r="D23" s="25">
        <v>153.9</v>
      </c>
    </row>
    <row r="24" spans="3:4">
      <c r="C24" s="3" t="s">
        <v>106</v>
      </c>
      <c r="D24" s="25">
        <v>47071.58</v>
      </c>
    </row>
    <row r="25" spans="3:4">
      <c r="C25" s="3" t="s">
        <v>6</v>
      </c>
      <c r="D25" s="25">
        <v>37.17</v>
      </c>
    </row>
    <row r="26" spans="3:4">
      <c r="C26" s="3" t="s">
        <v>1</v>
      </c>
      <c r="D26" s="25">
        <v>152.72999999999999</v>
      </c>
    </row>
    <row r="27" spans="3:4">
      <c r="C27" s="3" t="s">
        <v>7</v>
      </c>
      <c r="D27" s="25">
        <v>575.19000000000005</v>
      </c>
    </row>
    <row r="28" spans="3:4">
      <c r="C28" s="3" t="s">
        <v>8</v>
      </c>
      <c r="D28" s="25">
        <v>958.11</v>
      </c>
    </row>
    <row r="29" spans="3:4">
      <c r="C29" s="3" t="s">
        <v>9</v>
      </c>
      <c r="D29" s="25">
        <v>538.24</v>
      </c>
    </row>
    <row r="30" spans="3:4">
      <c r="C30" s="3" t="s">
        <v>10</v>
      </c>
      <c r="D30" s="25">
        <v>2449.4</v>
      </c>
    </row>
    <row r="31" spans="3:4">
      <c r="C31" s="3" t="s">
        <v>11</v>
      </c>
      <c r="D31" s="25">
        <v>52.26</v>
      </c>
    </row>
    <row r="32" spans="3:4">
      <c r="C32" s="4" t="s">
        <v>21</v>
      </c>
      <c r="D32" s="12">
        <f>SUM(D16:D31)</f>
        <v>170704.64000000001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118300.23000000001</v>
      </c>
    </row>
    <row r="37" spans="2:4">
      <c r="C37" s="3" t="s">
        <v>43</v>
      </c>
      <c r="D37" s="12">
        <f>SUM(D22:D26)</f>
        <v>47831.210000000006</v>
      </c>
    </row>
    <row r="38" spans="2:4">
      <c r="C38" s="3" t="s">
        <v>13</v>
      </c>
      <c r="D38" s="12">
        <f>SUM(D27:D31)</f>
        <v>4573.2000000000007</v>
      </c>
    </row>
    <row r="39" spans="2:4">
      <c r="C39" s="6" t="s">
        <v>21</v>
      </c>
      <c r="D39" s="12">
        <f>SUM(D36:D38)</f>
        <v>170704.64000000001</v>
      </c>
    </row>
    <row r="42" spans="2:4">
      <c r="B42" s="1" t="s">
        <v>107</v>
      </c>
      <c r="C42" s="1"/>
      <c r="D42" s="1"/>
    </row>
    <row r="43" spans="2:4">
      <c r="B43" s="2" t="s">
        <v>14</v>
      </c>
      <c r="C43" s="24" t="s">
        <v>135</v>
      </c>
      <c r="D43" s="24" t="s">
        <v>136</v>
      </c>
    </row>
    <row r="44" spans="2:4">
      <c r="B44" s="3" t="s">
        <v>75</v>
      </c>
      <c r="C44" s="21">
        <f t="shared" ref="C44:C64" si="0">+G69</f>
        <v>753.64</v>
      </c>
      <c r="D44" s="21">
        <f t="shared" ref="D44:D64" si="1">+I69</f>
        <v>76.22</v>
      </c>
    </row>
    <row r="45" spans="2:4">
      <c r="B45" s="3" t="s">
        <v>76</v>
      </c>
      <c r="C45" s="21">
        <f t="shared" si="0"/>
        <v>2129.5899999999997</v>
      </c>
      <c r="D45" s="21">
        <f t="shared" si="1"/>
        <v>336.78</v>
      </c>
    </row>
    <row r="46" spans="2:4">
      <c r="B46" s="3" t="s">
        <v>77</v>
      </c>
      <c r="C46" s="21">
        <f t="shared" si="0"/>
        <v>1483.3600000000001</v>
      </c>
      <c r="D46" s="21">
        <f t="shared" si="1"/>
        <v>765.11999999999989</v>
      </c>
    </row>
    <row r="47" spans="2:4">
      <c r="B47" s="3" t="s">
        <v>78</v>
      </c>
      <c r="C47" s="21">
        <f t="shared" si="0"/>
        <v>831.48000000000013</v>
      </c>
      <c r="D47" s="21">
        <f t="shared" si="1"/>
        <v>1463.7600000000002</v>
      </c>
    </row>
    <row r="48" spans="2:4">
      <c r="B48" s="3" t="s">
        <v>79</v>
      </c>
      <c r="C48" s="21">
        <f t="shared" si="0"/>
        <v>685.5</v>
      </c>
      <c r="D48" s="21">
        <f t="shared" si="1"/>
        <v>1137.27</v>
      </c>
    </row>
    <row r="49" spans="2:4">
      <c r="B49" s="3" t="s">
        <v>80</v>
      </c>
      <c r="C49" s="21">
        <f t="shared" si="0"/>
        <v>619.16000000000008</v>
      </c>
      <c r="D49" s="21">
        <f t="shared" si="1"/>
        <v>1481.21</v>
      </c>
    </row>
    <row r="50" spans="2:4">
      <c r="B50" s="3" t="s">
        <v>81</v>
      </c>
      <c r="C50" s="21">
        <f t="shared" si="0"/>
        <v>791.44</v>
      </c>
      <c r="D50" s="21">
        <f t="shared" si="1"/>
        <v>2108.8399999999997</v>
      </c>
    </row>
    <row r="51" spans="2:4">
      <c r="B51" s="3" t="s">
        <v>82</v>
      </c>
      <c r="C51" s="21">
        <f t="shared" si="0"/>
        <v>1928.7400000000002</v>
      </c>
      <c r="D51" s="21">
        <f t="shared" si="1"/>
        <v>2433.36</v>
      </c>
    </row>
    <row r="52" spans="2:4">
      <c r="B52" s="3" t="s">
        <v>83</v>
      </c>
      <c r="C52" s="21">
        <f t="shared" si="0"/>
        <v>4746.6200000000008</v>
      </c>
      <c r="D52" s="21">
        <f t="shared" si="1"/>
        <v>5839.69</v>
      </c>
    </row>
    <row r="53" spans="2:4">
      <c r="B53" s="3" t="s">
        <v>84</v>
      </c>
      <c r="C53" s="21">
        <f t="shared" si="0"/>
        <v>5770.71</v>
      </c>
      <c r="D53" s="21">
        <f t="shared" si="1"/>
        <v>10000.879999999999</v>
      </c>
    </row>
    <row r="54" spans="2:4">
      <c r="B54" s="3" t="s">
        <v>85</v>
      </c>
      <c r="C54" s="21">
        <f t="shared" si="0"/>
        <v>9226.0299999999988</v>
      </c>
      <c r="D54" s="21">
        <f t="shared" si="1"/>
        <v>10597.789999999999</v>
      </c>
    </row>
    <row r="55" spans="2:4">
      <c r="B55" s="3" t="s">
        <v>86</v>
      </c>
      <c r="C55" s="21">
        <f t="shared" si="0"/>
        <v>10086.5</v>
      </c>
      <c r="D55" s="21">
        <f t="shared" si="1"/>
        <v>6859.9600000000009</v>
      </c>
    </row>
    <row r="56" spans="2:4">
      <c r="B56" s="3" t="s">
        <v>87</v>
      </c>
      <c r="C56" s="21">
        <f t="shared" si="0"/>
        <v>10132.029999999999</v>
      </c>
      <c r="D56" s="21">
        <f t="shared" si="1"/>
        <v>5035.08</v>
      </c>
    </row>
    <row r="57" spans="2:4">
      <c r="B57" s="3" t="s">
        <v>88</v>
      </c>
      <c r="C57" s="21">
        <f t="shared" si="0"/>
        <v>5506.45</v>
      </c>
      <c r="D57" s="21">
        <f t="shared" si="1"/>
        <v>1975.51</v>
      </c>
    </row>
    <row r="58" spans="2:4">
      <c r="B58" s="3" t="s">
        <v>15</v>
      </c>
      <c r="C58" s="21">
        <f t="shared" si="0"/>
        <v>2329.83</v>
      </c>
      <c r="D58" s="21">
        <f t="shared" si="1"/>
        <v>702.85</v>
      </c>
    </row>
    <row r="59" spans="2:4">
      <c r="B59" s="3" t="s">
        <v>16</v>
      </c>
      <c r="C59" s="21">
        <f t="shared" si="0"/>
        <v>1062.6799999999998</v>
      </c>
      <c r="D59" s="21">
        <f t="shared" si="1"/>
        <v>456.41999999999996</v>
      </c>
    </row>
    <row r="60" spans="2:4">
      <c r="B60" s="3" t="s">
        <v>17</v>
      </c>
      <c r="C60" s="21">
        <f t="shared" si="0"/>
        <v>552.66000000000008</v>
      </c>
      <c r="D60" s="21">
        <f t="shared" si="1"/>
        <v>310.21000000000004</v>
      </c>
    </row>
    <row r="61" spans="2:4">
      <c r="B61" s="3" t="s">
        <v>18</v>
      </c>
      <c r="C61" s="21">
        <f t="shared" si="0"/>
        <v>321.77999999999997</v>
      </c>
      <c r="D61" s="21">
        <f t="shared" si="1"/>
        <v>274.14</v>
      </c>
    </row>
    <row r="62" spans="2:4">
      <c r="B62" s="3" t="s">
        <v>19</v>
      </c>
      <c r="C62" s="21">
        <f t="shared" si="0"/>
        <v>257.55</v>
      </c>
      <c r="D62" s="21">
        <f t="shared" si="1"/>
        <v>152.88</v>
      </c>
    </row>
    <row r="63" spans="2:4">
      <c r="B63" s="3" t="s">
        <v>20</v>
      </c>
      <c r="C63" s="21">
        <f t="shared" si="0"/>
        <v>301.43999999999994</v>
      </c>
      <c r="D63" s="21">
        <f t="shared" si="1"/>
        <v>195.73000000000002</v>
      </c>
    </row>
    <row r="64" spans="2:4">
      <c r="B64" s="4" t="s">
        <v>21</v>
      </c>
      <c r="C64" s="21">
        <f t="shared" si="0"/>
        <v>59517.19000000001</v>
      </c>
      <c r="D64" s="21">
        <f t="shared" si="1"/>
        <v>52203.7</v>
      </c>
    </row>
    <row r="67" spans="2:10">
      <c r="B67" s="5" t="s">
        <v>23</v>
      </c>
      <c r="C67" s="1"/>
      <c r="D67" s="1"/>
      <c r="G67" s="73" t="s">
        <v>112</v>
      </c>
      <c r="H67" s="74"/>
      <c r="I67" s="73" t="s">
        <v>113</v>
      </c>
      <c r="J67" s="74"/>
    </row>
    <row r="68" spans="2:10" ht="15.75">
      <c r="B68" s="2" t="s">
        <v>14</v>
      </c>
      <c r="C68" s="24" t="s">
        <v>137</v>
      </c>
      <c r="D68" s="24" t="s">
        <v>138</v>
      </c>
      <c r="G68" s="13" t="s">
        <v>110</v>
      </c>
      <c r="H68" s="14" t="s">
        <v>111</v>
      </c>
      <c r="I68" s="13" t="s">
        <v>110</v>
      </c>
      <c r="J68" s="14" t="s">
        <v>111</v>
      </c>
    </row>
    <row r="69" spans="2:10">
      <c r="B69" s="3" t="s">
        <v>75</v>
      </c>
      <c r="C69" s="10">
        <f t="shared" ref="C69:D84" si="2">C93/1000</f>
        <v>0</v>
      </c>
      <c r="D69" s="10">
        <f t="shared" si="2"/>
        <v>0</v>
      </c>
      <c r="G69" s="15">
        <v>753.64</v>
      </c>
      <c r="H69" s="16">
        <v>0</v>
      </c>
      <c r="I69" s="15">
        <v>76.22</v>
      </c>
      <c r="J69" s="16">
        <v>0</v>
      </c>
    </row>
    <row r="70" spans="2:10">
      <c r="B70" s="3" t="s">
        <v>76</v>
      </c>
      <c r="C70" s="10">
        <f t="shared" si="2"/>
        <v>0</v>
      </c>
      <c r="D70" s="10">
        <f t="shared" si="2"/>
        <v>0</v>
      </c>
      <c r="G70" s="17">
        <v>2129.5899999999997</v>
      </c>
      <c r="H70" s="18">
        <v>0</v>
      </c>
      <c r="I70" s="17">
        <v>336.78</v>
      </c>
      <c r="J70" s="18">
        <v>0</v>
      </c>
    </row>
    <row r="71" spans="2:10">
      <c r="B71" s="3" t="s">
        <v>77</v>
      </c>
      <c r="C71" s="10">
        <f t="shared" si="2"/>
        <v>63.405999999999999</v>
      </c>
      <c r="D71" s="10">
        <f t="shared" si="2"/>
        <v>33.478000000000002</v>
      </c>
      <c r="G71" s="15">
        <v>1483.3600000000001</v>
      </c>
      <c r="H71" s="16">
        <v>63406</v>
      </c>
      <c r="I71" s="15">
        <v>765.11999999999989</v>
      </c>
      <c r="J71" s="16">
        <v>33478</v>
      </c>
    </row>
    <row r="72" spans="2:10">
      <c r="B72" s="3" t="s">
        <v>78</v>
      </c>
      <c r="C72" s="10">
        <f t="shared" si="2"/>
        <v>72.156999999999996</v>
      </c>
      <c r="D72" s="10">
        <f t="shared" si="2"/>
        <v>115.363</v>
      </c>
      <c r="G72" s="17">
        <v>831.48000000000013</v>
      </c>
      <c r="H72" s="18">
        <v>72157</v>
      </c>
      <c r="I72" s="17">
        <v>1463.7600000000002</v>
      </c>
      <c r="J72" s="18">
        <v>115363</v>
      </c>
    </row>
    <row r="73" spans="2:10">
      <c r="B73" s="3" t="s">
        <v>79</v>
      </c>
      <c r="C73" s="10">
        <f t="shared" si="2"/>
        <v>96.804000000000002</v>
      </c>
      <c r="D73" s="10">
        <f t="shared" si="2"/>
        <v>141.77199999999999</v>
      </c>
      <c r="G73" s="17">
        <v>685.5</v>
      </c>
      <c r="H73" s="18">
        <v>96804</v>
      </c>
      <c r="I73" s="17">
        <v>1137.27</v>
      </c>
      <c r="J73" s="18">
        <v>141772</v>
      </c>
    </row>
    <row r="74" spans="2:10">
      <c r="B74" s="3" t="s">
        <v>80</v>
      </c>
      <c r="C74" s="10">
        <f t="shared" si="2"/>
        <v>128.62700000000001</v>
      </c>
      <c r="D74" s="10">
        <f t="shared" si="2"/>
        <v>283.24400000000003</v>
      </c>
      <c r="G74" s="17">
        <v>619.16000000000008</v>
      </c>
      <c r="H74" s="18">
        <v>128627</v>
      </c>
      <c r="I74" s="17">
        <v>1481.21</v>
      </c>
      <c r="J74" s="18">
        <v>283244</v>
      </c>
    </row>
    <row r="75" spans="2:10">
      <c r="B75" s="3" t="s">
        <v>81</v>
      </c>
      <c r="C75" s="10">
        <f t="shared" si="2"/>
        <v>231.703</v>
      </c>
      <c r="D75" s="10">
        <f t="shared" si="2"/>
        <v>537.36199999999997</v>
      </c>
      <c r="G75" s="17">
        <v>791.44</v>
      </c>
      <c r="H75" s="18">
        <v>231703</v>
      </c>
      <c r="I75" s="17">
        <v>2108.8399999999997</v>
      </c>
      <c r="J75" s="18">
        <v>537362</v>
      </c>
    </row>
    <row r="76" spans="2:10">
      <c r="B76" s="3" t="s">
        <v>82</v>
      </c>
      <c r="C76" s="10">
        <f t="shared" si="2"/>
        <v>708.41499999999996</v>
      </c>
      <c r="D76" s="10">
        <f t="shared" si="2"/>
        <v>799.00199999999995</v>
      </c>
      <c r="G76" s="17">
        <v>1928.7400000000002</v>
      </c>
      <c r="H76" s="18">
        <v>708415</v>
      </c>
      <c r="I76" s="17">
        <v>2433.36</v>
      </c>
      <c r="J76" s="18">
        <v>799002</v>
      </c>
    </row>
    <row r="77" spans="2:10">
      <c r="B77" s="3" t="s">
        <v>83</v>
      </c>
      <c r="C77" s="10">
        <f t="shared" si="2"/>
        <v>1982.42</v>
      </c>
      <c r="D77" s="10">
        <f t="shared" si="2"/>
        <v>2117.018</v>
      </c>
      <c r="G77" s="17">
        <v>4746.6200000000008</v>
      </c>
      <c r="H77" s="18">
        <v>1982420</v>
      </c>
      <c r="I77" s="17">
        <v>5839.69</v>
      </c>
      <c r="J77" s="18">
        <v>2117018</v>
      </c>
    </row>
    <row r="78" spans="2:10">
      <c r="B78" s="3" t="s">
        <v>84</v>
      </c>
      <c r="C78" s="10">
        <f t="shared" si="2"/>
        <v>2658.2890000000002</v>
      </c>
      <c r="D78" s="10">
        <f t="shared" si="2"/>
        <v>4095.7930000000001</v>
      </c>
      <c r="G78" s="17">
        <v>5770.71</v>
      </c>
      <c r="H78" s="18">
        <v>2658289</v>
      </c>
      <c r="I78" s="17">
        <v>10000.879999999999</v>
      </c>
      <c r="J78" s="18">
        <v>4095793</v>
      </c>
    </row>
    <row r="79" spans="2:10">
      <c r="B79" s="3" t="s">
        <v>85</v>
      </c>
      <c r="C79" s="10">
        <f t="shared" si="2"/>
        <v>4511.0569999999998</v>
      </c>
      <c r="D79" s="10">
        <f t="shared" si="2"/>
        <v>4709.1729999999998</v>
      </c>
      <c r="G79" s="17">
        <v>9226.0299999999988</v>
      </c>
      <c r="H79" s="18">
        <v>4511057</v>
      </c>
      <c r="I79" s="17">
        <v>10597.789999999999</v>
      </c>
      <c r="J79" s="18">
        <v>4709173</v>
      </c>
    </row>
    <row r="80" spans="2:10">
      <c r="B80" s="3" t="s">
        <v>86</v>
      </c>
      <c r="C80" s="10">
        <f t="shared" si="2"/>
        <v>5259.7610000000004</v>
      </c>
      <c r="D80" s="10">
        <f t="shared" si="2"/>
        <v>3334.7489999999998</v>
      </c>
      <c r="G80" s="17">
        <v>10086.5</v>
      </c>
      <c r="H80" s="18">
        <v>5259761</v>
      </c>
      <c r="I80" s="17">
        <v>6859.9600000000009</v>
      </c>
      <c r="J80" s="18">
        <v>3334749</v>
      </c>
    </row>
    <row r="81" spans="2:10">
      <c r="B81" s="3" t="s">
        <v>87</v>
      </c>
      <c r="C81" s="10">
        <f t="shared" si="2"/>
        <v>5496.1679999999997</v>
      </c>
      <c r="D81" s="10">
        <f t="shared" si="2"/>
        <v>2587.8820000000001</v>
      </c>
      <c r="G81" s="17">
        <v>10132.029999999999</v>
      </c>
      <c r="H81" s="18">
        <v>5496168</v>
      </c>
      <c r="I81" s="17">
        <v>5035.08</v>
      </c>
      <c r="J81" s="18">
        <v>2587882</v>
      </c>
    </row>
    <row r="82" spans="2:10">
      <c r="B82" s="3" t="s">
        <v>88</v>
      </c>
      <c r="C82" s="10">
        <f t="shared" si="2"/>
        <v>3121.4810000000002</v>
      </c>
      <c r="D82" s="10">
        <f t="shared" si="2"/>
        <v>1040.413</v>
      </c>
      <c r="G82" s="17">
        <v>5506.45</v>
      </c>
      <c r="H82" s="18">
        <v>3121481</v>
      </c>
      <c r="I82" s="17">
        <v>1975.51</v>
      </c>
      <c r="J82" s="18">
        <v>1040413</v>
      </c>
    </row>
    <row r="83" spans="2:10">
      <c r="B83" s="3" t="s">
        <v>15</v>
      </c>
      <c r="C83" s="10">
        <f t="shared" si="2"/>
        <v>1361.097</v>
      </c>
      <c r="D83" s="10">
        <f t="shared" si="2"/>
        <v>371.745</v>
      </c>
      <c r="G83" s="17">
        <v>2329.83</v>
      </c>
      <c r="H83" s="18">
        <v>1361097</v>
      </c>
      <c r="I83" s="17">
        <v>702.85</v>
      </c>
      <c r="J83" s="18">
        <v>371745</v>
      </c>
    </row>
    <row r="84" spans="2:10">
      <c r="B84" s="3" t="s">
        <v>16</v>
      </c>
      <c r="C84" s="10">
        <f t="shared" si="2"/>
        <v>639.02800000000002</v>
      </c>
      <c r="D84" s="10">
        <f t="shared" si="2"/>
        <v>238.93700000000001</v>
      </c>
      <c r="G84" s="17">
        <v>1062.6799999999998</v>
      </c>
      <c r="H84" s="18">
        <v>639028</v>
      </c>
      <c r="I84" s="17">
        <v>456.41999999999996</v>
      </c>
      <c r="J84" s="18">
        <v>238937</v>
      </c>
    </row>
    <row r="85" spans="2:10">
      <c r="B85" s="3" t="s">
        <v>17</v>
      </c>
      <c r="C85" s="10">
        <f t="shared" ref="C85:D88" si="3">C109/1000</f>
        <v>340.89299999999997</v>
      </c>
      <c r="D85" s="10">
        <f t="shared" si="3"/>
        <v>163.08199999999999</v>
      </c>
      <c r="G85" s="17">
        <v>552.66000000000008</v>
      </c>
      <c r="H85" s="18">
        <v>340893</v>
      </c>
      <c r="I85" s="17">
        <v>310.21000000000004</v>
      </c>
      <c r="J85" s="18">
        <v>163082</v>
      </c>
    </row>
    <row r="86" spans="2:10">
      <c r="B86" s="3" t="s">
        <v>18</v>
      </c>
      <c r="C86" s="10">
        <f t="shared" si="3"/>
        <v>198.441</v>
      </c>
      <c r="D86" s="10">
        <f t="shared" si="3"/>
        <v>154.52000000000001</v>
      </c>
      <c r="G86" s="17">
        <v>321.77999999999997</v>
      </c>
      <c r="H86" s="18">
        <v>198441</v>
      </c>
      <c r="I86" s="17">
        <v>274.14</v>
      </c>
      <c r="J86" s="18">
        <v>154520</v>
      </c>
    </row>
    <row r="87" spans="2:10">
      <c r="B87" s="3" t="s">
        <v>19</v>
      </c>
      <c r="C87" s="10">
        <f t="shared" si="3"/>
        <v>162.51499999999999</v>
      </c>
      <c r="D87" s="10">
        <f t="shared" si="3"/>
        <v>88.259</v>
      </c>
      <c r="G87" s="17">
        <v>257.55</v>
      </c>
      <c r="H87" s="18">
        <v>162515</v>
      </c>
      <c r="I87" s="17">
        <v>152.88</v>
      </c>
      <c r="J87" s="18">
        <v>88259</v>
      </c>
    </row>
    <row r="88" spans="2:10" ht="14.25" thickBot="1">
      <c r="B88" s="3" t="s">
        <v>20</v>
      </c>
      <c r="C88" s="10">
        <f t="shared" si="3"/>
        <v>188.923</v>
      </c>
      <c r="D88" s="10">
        <f t="shared" si="3"/>
        <v>110.753</v>
      </c>
      <c r="G88" s="19">
        <v>301.43999999999994</v>
      </c>
      <c r="H88" s="20">
        <v>188923</v>
      </c>
      <c r="I88" s="19">
        <v>195.73000000000002</v>
      </c>
      <c r="J88" s="20">
        <v>110753</v>
      </c>
    </row>
    <row r="89" spans="2:10" ht="15" thickTop="1" thickBot="1">
      <c r="B89" s="4" t="s">
        <v>21</v>
      </c>
      <c r="C89" s="11">
        <f>SUM(C69:C88)</f>
        <v>27221.184999999998</v>
      </c>
      <c r="D89" s="11">
        <f>SUM(D69:D88)</f>
        <v>20922.544999999998</v>
      </c>
      <c r="G89" s="34">
        <f>SUM(G69:G88)</f>
        <v>59517.19000000001</v>
      </c>
      <c r="H89" s="39">
        <f>SUM(H69:H88)</f>
        <v>27221185</v>
      </c>
      <c r="I89" s="47">
        <f>SUM(I69:I88)</f>
        <v>52203.7</v>
      </c>
      <c r="J89" s="39">
        <f>SUM(J69:J88)</f>
        <v>20922545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75</v>
      </c>
      <c r="C93" s="18">
        <f t="shared" ref="C93:C113" si="4">+H69</f>
        <v>0</v>
      </c>
      <c r="D93" s="18">
        <f t="shared" ref="D93:D113" si="5">+J69</f>
        <v>0</v>
      </c>
    </row>
    <row r="94" spans="2:10">
      <c r="B94" s="3" t="s">
        <v>76</v>
      </c>
      <c r="C94" s="18">
        <f t="shared" si="4"/>
        <v>0</v>
      </c>
      <c r="D94" s="18">
        <f t="shared" si="5"/>
        <v>0</v>
      </c>
    </row>
    <row r="95" spans="2:10">
      <c r="B95" s="3" t="s">
        <v>77</v>
      </c>
      <c r="C95" s="18">
        <f t="shared" si="4"/>
        <v>63406</v>
      </c>
      <c r="D95" s="18">
        <f t="shared" si="5"/>
        <v>33478</v>
      </c>
    </row>
    <row r="96" spans="2:10">
      <c r="B96" s="3" t="s">
        <v>78</v>
      </c>
      <c r="C96" s="18">
        <f t="shared" si="4"/>
        <v>72157</v>
      </c>
      <c r="D96" s="18">
        <f t="shared" si="5"/>
        <v>115363</v>
      </c>
    </row>
    <row r="97" spans="2:4">
      <c r="B97" s="3" t="s">
        <v>79</v>
      </c>
      <c r="C97" s="18">
        <f t="shared" si="4"/>
        <v>96804</v>
      </c>
      <c r="D97" s="18">
        <f t="shared" si="5"/>
        <v>141772</v>
      </c>
    </row>
    <row r="98" spans="2:4">
      <c r="B98" s="3" t="s">
        <v>80</v>
      </c>
      <c r="C98" s="18">
        <f t="shared" si="4"/>
        <v>128627</v>
      </c>
      <c r="D98" s="18">
        <f t="shared" si="5"/>
        <v>283244</v>
      </c>
    </row>
    <row r="99" spans="2:4">
      <c r="B99" s="3" t="s">
        <v>81</v>
      </c>
      <c r="C99" s="18">
        <f t="shared" si="4"/>
        <v>231703</v>
      </c>
      <c r="D99" s="18">
        <f t="shared" si="5"/>
        <v>537362</v>
      </c>
    </row>
    <row r="100" spans="2:4">
      <c r="B100" s="3" t="s">
        <v>82</v>
      </c>
      <c r="C100" s="18">
        <f t="shared" si="4"/>
        <v>708415</v>
      </c>
      <c r="D100" s="18">
        <f t="shared" si="5"/>
        <v>799002</v>
      </c>
    </row>
    <row r="101" spans="2:4">
      <c r="B101" s="3" t="s">
        <v>83</v>
      </c>
      <c r="C101" s="18">
        <f t="shared" si="4"/>
        <v>1982420</v>
      </c>
      <c r="D101" s="18">
        <f t="shared" si="5"/>
        <v>2117018</v>
      </c>
    </row>
    <row r="102" spans="2:4">
      <c r="B102" s="3" t="s">
        <v>84</v>
      </c>
      <c r="C102" s="18">
        <f t="shared" si="4"/>
        <v>2658289</v>
      </c>
      <c r="D102" s="18">
        <f t="shared" si="5"/>
        <v>4095793</v>
      </c>
    </row>
    <row r="103" spans="2:4">
      <c r="B103" s="3" t="s">
        <v>85</v>
      </c>
      <c r="C103" s="18">
        <f t="shared" si="4"/>
        <v>4511057</v>
      </c>
      <c r="D103" s="18">
        <f t="shared" si="5"/>
        <v>4709173</v>
      </c>
    </row>
    <row r="104" spans="2:4">
      <c r="B104" s="3" t="s">
        <v>86</v>
      </c>
      <c r="C104" s="18">
        <f t="shared" si="4"/>
        <v>5259761</v>
      </c>
      <c r="D104" s="18">
        <f t="shared" si="5"/>
        <v>3334749</v>
      </c>
    </row>
    <row r="105" spans="2:4">
      <c r="B105" s="3" t="s">
        <v>87</v>
      </c>
      <c r="C105" s="18">
        <f t="shared" si="4"/>
        <v>5496168</v>
      </c>
      <c r="D105" s="18">
        <f t="shared" si="5"/>
        <v>2587882</v>
      </c>
    </row>
    <row r="106" spans="2:4">
      <c r="B106" s="3" t="s">
        <v>88</v>
      </c>
      <c r="C106" s="18">
        <f t="shared" si="4"/>
        <v>3121481</v>
      </c>
      <c r="D106" s="18">
        <f t="shared" si="5"/>
        <v>1040413</v>
      </c>
    </row>
    <row r="107" spans="2:4">
      <c r="B107" s="3" t="s">
        <v>15</v>
      </c>
      <c r="C107" s="18">
        <f t="shared" si="4"/>
        <v>1361097</v>
      </c>
      <c r="D107" s="18">
        <f t="shared" si="5"/>
        <v>371745</v>
      </c>
    </row>
    <row r="108" spans="2:4">
      <c r="B108" s="3" t="s">
        <v>16</v>
      </c>
      <c r="C108" s="18">
        <f t="shared" si="4"/>
        <v>639028</v>
      </c>
      <c r="D108" s="18">
        <f t="shared" si="5"/>
        <v>238937</v>
      </c>
    </row>
    <row r="109" spans="2:4">
      <c r="B109" s="3" t="s">
        <v>17</v>
      </c>
      <c r="C109" s="18">
        <f t="shared" si="4"/>
        <v>340893</v>
      </c>
      <c r="D109" s="18">
        <f t="shared" si="5"/>
        <v>163082</v>
      </c>
    </row>
    <row r="110" spans="2:4">
      <c r="B110" s="3" t="s">
        <v>18</v>
      </c>
      <c r="C110" s="18">
        <f t="shared" si="4"/>
        <v>198441</v>
      </c>
      <c r="D110" s="18">
        <f t="shared" si="5"/>
        <v>154520</v>
      </c>
    </row>
    <row r="111" spans="2:4">
      <c r="B111" s="3" t="s">
        <v>19</v>
      </c>
      <c r="C111" s="18">
        <f t="shared" si="4"/>
        <v>162515</v>
      </c>
      <c r="D111" s="18">
        <f t="shared" si="5"/>
        <v>88259</v>
      </c>
    </row>
    <row r="112" spans="2:4">
      <c r="B112" s="3" t="s">
        <v>20</v>
      </c>
      <c r="C112" s="18">
        <f t="shared" si="4"/>
        <v>188923</v>
      </c>
      <c r="D112" s="18">
        <f t="shared" si="5"/>
        <v>110753</v>
      </c>
    </row>
    <row r="113" spans="2:4">
      <c r="B113" s="4" t="s">
        <v>21</v>
      </c>
      <c r="C113" s="18">
        <f t="shared" si="4"/>
        <v>27221185</v>
      </c>
      <c r="D113" s="18">
        <f t="shared" si="5"/>
        <v>20922545</v>
      </c>
    </row>
  </sheetData>
  <mergeCells count="2">
    <mergeCell ref="G67:H67"/>
    <mergeCell ref="I67:J67"/>
  </mergeCells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51" orientation="portrait" r:id="rId1"/>
  <headerFooter scaleWithDoc="0"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B1:O113"/>
  <sheetViews>
    <sheetView tabSelected="1" workbookViewId="0">
      <selection activeCell="E80" sqref="E80"/>
    </sheetView>
  </sheetViews>
  <sheetFormatPr defaultRowHeight="13.5"/>
  <cols>
    <col min="1" max="1" width="2.625" customWidth="1"/>
    <col min="2" max="2" width="6.875" customWidth="1"/>
    <col min="3" max="4" width="13.625" customWidth="1"/>
    <col min="6" max="6" width="1.625" customWidth="1"/>
    <col min="8" max="8" width="10.125" customWidth="1"/>
    <col min="10" max="10" width="9.375" customWidth="1"/>
    <col min="16" max="16" width="1.625" customWidth="1"/>
  </cols>
  <sheetData>
    <row r="1" spans="3:15">
      <c r="C1" s="62" t="s">
        <v>118</v>
      </c>
    </row>
    <row r="2" spans="3:15" ht="18.75">
      <c r="G2" s="7" t="s">
        <v>104</v>
      </c>
      <c r="H2" s="7"/>
      <c r="I2" s="7"/>
      <c r="J2" s="7"/>
      <c r="K2" s="7"/>
      <c r="L2" s="7"/>
      <c r="M2" s="7"/>
      <c r="N2" s="7"/>
      <c r="O2" s="7"/>
    </row>
    <row r="3" spans="3:15">
      <c r="C3" s="1"/>
      <c r="D3" s="1"/>
    </row>
    <row r="4" spans="3:15">
      <c r="C4" s="2" t="s">
        <v>0</v>
      </c>
      <c r="D4" s="2" t="s">
        <v>22</v>
      </c>
    </row>
    <row r="5" spans="3:15">
      <c r="C5" s="3" t="s">
        <v>2</v>
      </c>
      <c r="D5" s="12">
        <f>D16</f>
        <v>6115.36</v>
      </c>
    </row>
    <row r="6" spans="3:15">
      <c r="C6" s="3" t="s">
        <v>3</v>
      </c>
      <c r="D6" s="12">
        <f>D17</f>
        <v>16255.180000000002</v>
      </c>
    </row>
    <row r="7" spans="3:15">
      <c r="C7" s="3" t="s">
        <v>4</v>
      </c>
      <c r="D7" s="12">
        <f>SUM(D18,D22)</f>
        <v>1638.67</v>
      </c>
    </row>
    <row r="8" spans="3:15">
      <c r="C8" s="3" t="s">
        <v>5</v>
      </c>
      <c r="D8" s="12">
        <f>SUM(D19,D23)</f>
        <v>228.01999999999998</v>
      </c>
    </row>
    <row r="9" spans="3:15">
      <c r="C9" s="8" t="s">
        <v>105</v>
      </c>
      <c r="D9" s="12">
        <f>D24</f>
        <v>31521.56</v>
      </c>
    </row>
    <row r="10" spans="3:15">
      <c r="C10" s="3" t="s">
        <v>10</v>
      </c>
      <c r="D10" s="12">
        <f>D30</f>
        <v>364.04</v>
      </c>
    </row>
    <row r="11" spans="3:15">
      <c r="C11" s="3" t="s">
        <v>13</v>
      </c>
      <c r="D11" s="12">
        <f>SUM(D20:D21,D25:D29,D31)</f>
        <v>692.40000000000009</v>
      </c>
    </row>
    <row r="12" spans="3:15">
      <c r="C12" s="4" t="s">
        <v>21</v>
      </c>
      <c r="D12" s="12">
        <f>SUM(D5:D11)</f>
        <v>56815.23</v>
      </c>
      <c r="E12" s="51"/>
    </row>
    <row r="14" spans="3:15">
      <c r="C14" s="1"/>
      <c r="D14" s="1"/>
    </row>
    <row r="15" spans="3:15">
      <c r="C15" s="2" t="s">
        <v>0</v>
      </c>
      <c r="D15" s="2" t="s">
        <v>22</v>
      </c>
    </row>
    <row r="16" spans="3:15">
      <c r="C16" s="3" t="s">
        <v>2</v>
      </c>
      <c r="D16" s="61">
        <f>C64</f>
        <v>6115.36</v>
      </c>
    </row>
    <row r="17" spans="3:4">
      <c r="C17" s="3" t="s">
        <v>3</v>
      </c>
      <c r="D17" s="61">
        <f>D64</f>
        <v>16255.180000000002</v>
      </c>
    </row>
    <row r="18" spans="3:4">
      <c r="C18" s="3" t="s">
        <v>4</v>
      </c>
      <c r="D18" s="25">
        <v>388.67999999999995</v>
      </c>
    </row>
    <row r="19" spans="3:4">
      <c r="C19" s="3" t="s">
        <v>5</v>
      </c>
      <c r="D19" s="25">
        <v>203.01</v>
      </c>
    </row>
    <row r="20" spans="3:4">
      <c r="C20" s="3" t="s">
        <v>6</v>
      </c>
      <c r="D20" s="25">
        <v>0.71</v>
      </c>
    </row>
    <row r="21" spans="3:4">
      <c r="C21" s="3" t="s">
        <v>1</v>
      </c>
      <c r="D21" s="25">
        <v>98.89</v>
      </c>
    </row>
    <row r="22" spans="3:4">
      <c r="C22" s="3" t="s">
        <v>4</v>
      </c>
      <c r="D22" s="25">
        <v>1249.99</v>
      </c>
    </row>
    <row r="23" spans="3:4">
      <c r="C23" s="3" t="s">
        <v>5</v>
      </c>
      <c r="D23" s="25">
        <v>25.01</v>
      </c>
    </row>
    <row r="24" spans="3:4">
      <c r="C24" s="3" t="s">
        <v>106</v>
      </c>
      <c r="D24" s="25">
        <v>31521.56</v>
      </c>
    </row>
    <row r="25" spans="3:4">
      <c r="C25" s="3" t="s">
        <v>6</v>
      </c>
      <c r="D25" s="25">
        <v>0</v>
      </c>
    </row>
    <row r="26" spans="3:4">
      <c r="C26" s="3" t="s">
        <v>1</v>
      </c>
      <c r="D26" s="25">
        <v>1.35</v>
      </c>
    </row>
    <row r="27" spans="3:4">
      <c r="C27" s="3" t="s">
        <v>7</v>
      </c>
      <c r="D27" s="25">
        <v>17.43</v>
      </c>
    </row>
    <row r="28" spans="3:4">
      <c r="C28" s="3" t="s">
        <v>8</v>
      </c>
      <c r="D28" s="25">
        <v>330.88</v>
      </c>
    </row>
    <row r="29" spans="3:4">
      <c r="C29" s="3" t="s">
        <v>9</v>
      </c>
      <c r="D29" s="25">
        <v>85.45</v>
      </c>
    </row>
    <row r="30" spans="3:4">
      <c r="C30" s="3" t="s">
        <v>10</v>
      </c>
      <c r="D30" s="25">
        <v>364.04</v>
      </c>
    </row>
    <row r="31" spans="3:4">
      <c r="C31" s="3" t="s">
        <v>11</v>
      </c>
      <c r="D31" s="25">
        <v>157.69</v>
      </c>
    </row>
    <row r="32" spans="3:4">
      <c r="C32" s="4" t="s">
        <v>21</v>
      </c>
      <c r="D32" s="12">
        <f>SUM(D16:D31)</f>
        <v>56815.229999999996</v>
      </c>
    </row>
    <row r="35" spans="2:4">
      <c r="C35" s="2" t="s">
        <v>41</v>
      </c>
      <c r="D35" s="2" t="s">
        <v>22</v>
      </c>
    </row>
    <row r="36" spans="2:4">
      <c r="C36" s="3" t="s">
        <v>42</v>
      </c>
      <c r="D36" s="12">
        <f>SUM(D16:D21)</f>
        <v>23061.829999999998</v>
      </c>
    </row>
    <row r="37" spans="2:4">
      <c r="C37" s="3" t="s">
        <v>43</v>
      </c>
      <c r="D37" s="12">
        <f>SUM(D22:D26)</f>
        <v>32797.909999999996</v>
      </c>
    </row>
    <row r="38" spans="2:4">
      <c r="C38" s="3" t="s">
        <v>13</v>
      </c>
      <c r="D38" s="12">
        <f>SUM(D27:D31)</f>
        <v>955.49</v>
      </c>
    </row>
    <row r="39" spans="2:4">
      <c r="C39" s="6" t="s">
        <v>21</v>
      </c>
      <c r="D39" s="12">
        <f>SUM(D36:D38)</f>
        <v>56815.229999999989</v>
      </c>
    </row>
    <row r="42" spans="2:4">
      <c r="B42" s="1" t="s">
        <v>108</v>
      </c>
      <c r="C42" s="1"/>
      <c r="D42" s="1"/>
    </row>
    <row r="43" spans="2:4">
      <c r="B43" s="2" t="s">
        <v>14</v>
      </c>
      <c r="C43" s="24" t="s">
        <v>119</v>
      </c>
      <c r="D43" s="24" t="s">
        <v>139</v>
      </c>
    </row>
    <row r="44" spans="2:4">
      <c r="B44" s="3" t="s">
        <v>90</v>
      </c>
      <c r="C44" s="21">
        <f t="shared" ref="C44:C63" si="0">+G69</f>
        <v>4.53</v>
      </c>
      <c r="D44" s="21">
        <f t="shared" ref="D44:D64" si="1">+I69</f>
        <v>3.71</v>
      </c>
    </row>
    <row r="45" spans="2:4">
      <c r="B45" s="3" t="s">
        <v>91</v>
      </c>
      <c r="C45" s="21">
        <f t="shared" si="0"/>
        <v>0.8899999999999999</v>
      </c>
      <c r="D45" s="21">
        <f t="shared" si="1"/>
        <v>0.92</v>
      </c>
    </row>
    <row r="46" spans="2:4">
      <c r="B46" s="3" t="s">
        <v>92</v>
      </c>
      <c r="C46" s="21">
        <f t="shared" si="0"/>
        <v>2.21</v>
      </c>
      <c r="D46" s="21">
        <f t="shared" si="1"/>
        <v>7.91</v>
      </c>
    </row>
    <row r="47" spans="2:4">
      <c r="B47" s="3" t="s">
        <v>93</v>
      </c>
      <c r="C47" s="21">
        <f>+G72</f>
        <v>13.52</v>
      </c>
      <c r="D47" s="21">
        <f t="shared" si="1"/>
        <v>53.730000000000004</v>
      </c>
    </row>
    <row r="48" spans="2:4">
      <c r="B48" s="3" t="s">
        <v>94</v>
      </c>
      <c r="C48" s="21">
        <f t="shared" si="0"/>
        <v>16.97</v>
      </c>
      <c r="D48" s="21">
        <f t="shared" si="1"/>
        <v>46.29</v>
      </c>
    </row>
    <row r="49" spans="2:4">
      <c r="B49" s="3" t="s">
        <v>95</v>
      </c>
      <c r="C49" s="21">
        <f t="shared" si="0"/>
        <v>63.19</v>
      </c>
      <c r="D49" s="21">
        <f t="shared" si="1"/>
        <v>281.11</v>
      </c>
    </row>
    <row r="50" spans="2:4">
      <c r="B50" s="3" t="s">
        <v>96</v>
      </c>
      <c r="C50" s="21">
        <f t="shared" si="0"/>
        <v>126.57999999999998</v>
      </c>
      <c r="D50" s="21">
        <f t="shared" si="1"/>
        <v>480.29999999999995</v>
      </c>
    </row>
    <row r="51" spans="2:4">
      <c r="B51" s="3" t="s">
        <v>97</v>
      </c>
      <c r="C51" s="21">
        <f t="shared" si="0"/>
        <v>220.08</v>
      </c>
      <c r="D51" s="21">
        <f t="shared" si="1"/>
        <v>813.06000000000006</v>
      </c>
    </row>
    <row r="52" spans="2:4">
      <c r="B52" s="3" t="s">
        <v>98</v>
      </c>
      <c r="C52" s="21">
        <f t="shared" si="0"/>
        <v>414.76</v>
      </c>
      <c r="D52" s="21">
        <f t="shared" si="1"/>
        <v>2332.1</v>
      </c>
    </row>
    <row r="53" spans="2:4">
      <c r="B53" s="3" t="s">
        <v>99</v>
      </c>
      <c r="C53" s="21">
        <f t="shared" si="0"/>
        <v>563.91</v>
      </c>
      <c r="D53" s="21">
        <f t="shared" si="1"/>
        <v>3943.2400000000002</v>
      </c>
    </row>
    <row r="54" spans="2:4">
      <c r="B54" s="3" t="s">
        <v>100</v>
      </c>
      <c r="C54" s="21">
        <f t="shared" si="0"/>
        <v>808.14</v>
      </c>
      <c r="D54" s="21">
        <f t="shared" si="1"/>
        <v>3698.1500000000005</v>
      </c>
    </row>
    <row r="55" spans="2:4">
      <c r="B55" s="3" t="s">
        <v>101</v>
      </c>
      <c r="C55" s="21">
        <f t="shared" si="0"/>
        <v>1055.93</v>
      </c>
      <c r="D55" s="21">
        <f t="shared" si="1"/>
        <v>2256.9300000000003</v>
      </c>
    </row>
    <row r="56" spans="2:4">
      <c r="B56" s="3" t="s">
        <v>102</v>
      </c>
      <c r="C56" s="21">
        <f t="shared" si="0"/>
        <v>1190.71</v>
      </c>
      <c r="D56" s="21">
        <f t="shared" si="1"/>
        <v>1492.04</v>
      </c>
    </row>
    <row r="57" spans="2:4">
      <c r="B57" s="3" t="s">
        <v>103</v>
      </c>
      <c r="C57" s="21">
        <f t="shared" si="0"/>
        <v>659.83</v>
      </c>
      <c r="D57" s="21">
        <f t="shared" si="1"/>
        <v>489.41</v>
      </c>
    </row>
    <row r="58" spans="2:4">
      <c r="B58" s="3" t="s">
        <v>15</v>
      </c>
      <c r="C58" s="21">
        <f t="shared" si="0"/>
        <v>356.99</v>
      </c>
      <c r="D58" s="21">
        <f t="shared" si="1"/>
        <v>119.21</v>
      </c>
    </row>
    <row r="59" spans="2:4">
      <c r="B59" s="3" t="s">
        <v>16</v>
      </c>
      <c r="C59" s="21">
        <f t="shared" si="0"/>
        <v>213.23000000000002</v>
      </c>
      <c r="D59" s="21">
        <f t="shared" si="1"/>
        <v>71.59</v>
      </c>
    </row>
    <row r="60" spans="2:4">
      <c r="B60" s="3" t="s">
        <v>17</v>
      </c>
      <c r="C60" s="21">
        <f t="shared" si="0"/>
        <v>119.74</v>
      </c>
      <c r="D60" s="21">
        <f t="shared" si="1"/>
        <v>45.789999999999992</v>
      </c>
    </row>
    <row r="61" spans="2:4">
      <c r="B61" s="3" t="s">
        <v>18</v>
      </c>
      <c r="C61" s="21">
        <f t="shared" si="0"/>
        <v>100.16000000000001</v>
      </c>
      <c r="D61" s="21">
        <f t="shared" si="1"/>
        <v>42.03</v>
      </c>
    </row>
    <row r="62" spans="2:4">
      <c r="B62" s="3" t="s">
        <v>19</v>
      </c>
      <c r="C62" s="21">
        <f t="shared" si="0"/>
        <v>52.139999999999993</v>
      </c>
      <c r="D62" s="21">
        <f t="shared" si="1"/>
        <v>26.85</v>
      </c>
    </row>
    <row r="63" spans="2:4">
      <c r="B63" s="3" t="s">
        <v>20</v>
      </c>
      <c r="C63" s="21">
        <f t="shared" si="0"/>
        <v>131.85</v>
      </c>
      <c r="D63" s="21">
        <f t="shared" si="1"/>
        <v>50.81</v>
      </c>
    </row>
    <row r="64" spans="2:4">
      <c r="B64" s="4" t="s">
        <v>21</v>
      </c>
      <c r="C64" s="21">
        <f>+G89</f>
        <v>6115.36</v>
      </c>
      <c r="D64" s="21">
        <f t="shared" si="1"/>
        <v>16255.180000000002</v>
      </c>
    </row>
    <row r="67" spans="2:10">
      <c r="B67" s="5" t="s">
        <v>23</v>
      </c>
      <c r="C67" s="1"/>
      <c r="D67" s="1"/>
      <c r="G67" s="75" t="s">
        <v>116</v>
      </c>
      <c r="H67" s="76"/>
      <c r="I67" s="75" t="s">
        <v>117</v>
      </c>
      <c r="J67" s="76"/>
    </row>
    <row r="68" spans="2:10" ht="15.75">
      <c r="B68" s="2" t="s">
        <v>14</v>
      </c>
      <c r="C68" s="24" t="s">
        <v>140</v>
      </c>
      <c r="D68" s="24" t="s">
        <v>141</v>
      </c>
      <c r="G68" s="54" t="s">
        <v>110</v>
      </c>
      <c r="H68" s="48" t="s">
        <v>111</v>
      </c>
      <c r="I68" s="54" t="s">
        <v>110</v>
      </c>
      <c r="J68" s="48" t="s">
        <v>111</v>
      </c>
    </row>
    <row r="69" spans="2:10">
      <c r="B69" s="3" t="s">
        <v>90</v>
      </c>
      <c r="C69" s="10">
        <f t="shared" ref="C69:D84" si="2">C93/1000</f>
        <v>0</v>
      </c>
      <c r="D69" s="10">
        <f t="shared" si="2"/>
        <v>0</v>
      </c>
      <c r="F69">
        <v>1</v>
      </c>
      <c r="G69" s="55">
        <v>4.53</v>
      </c>
      <c r="H69" s="52">
        <v>0</v>
      </c>
      <c r="I69" s="55">
        <v>3.71</v>
      </c>
      <c r="J69" s="53">
        <v>0</v>
      </c>
    </row>
    <row r="70" spans="2:10">
      <c r="B70" s="3" t="s">
        <v>91</v>
      </c>
      <c r="C70" s="10">
        <f t="shared" si="2"/>
        <v>0</v>
      </c>
      <c r="D70" s="10">
        <f t="shared" si="2"/>
        <v>0</v>
      </c>
      <c r="F70">
        <v>2</v>
      </c>
      <c r="G70" s="58">
        <v>0.8899999999999999</v>
      </c>
      <c r="H70" s="59">
        <v>0</v>
      </c>
      <c r="I70" s="58">
        <v>0.92</v>
      </c>
      <c r="J70" s="60">
        <v>0</v>
      </c>
    </row>
    <row r="71" spans="2:10">
      <c r="B71" s="3" t="s">
        <v>92</v>
      </c>
      <c r="C71" s="10">
        <f t="shared" si="2"/>
        <v>7.8E-2</v>
      </c>
      <c r="D71" s="10">
        <f t="shared" si="2"/>
        <v>0.41099999999999998</v>
      </c>
      <c r="F71">
        <v>3</v>
      </c>
      <c r="G71" s="58">
        <v>2.21</v>
      </c>
      <c r="H71" s="59">
        <v>78</v>
      </c>
      <c r="I71" s="58">
        <v>7.91</v>
      </c>
      <c r="J71" s="60">
        <v>411</v>
      </c>
    </row>
    <row r="72" spans="2:10">
      <c r="B72" s="3" t="s">
        <v>93</v>
      </c>
      <c r="C72" s="10">
        <f t="shared" si="2"/>
        <v>1.002</v>
      </c>
      <c r="D72" s="10">
        <f t="shared" si="2"/>
        <v>5.6790000000000003</v>
      </c>
      <c r="F72">
        <v>4</v>
      </c>
      <c r="G72" s="58">
        <v>13.52</v>
      </c>
      <c r="H72" s="59">
        <v>1002</v>
      </c>
      <c r="I72" s="58">
        <v>53.730000000000004</v>
      </c>
      <c r="J72" s="60">
        <v>5679</v>
      </c>
    </row>
    <row r="73" spans="2:10">
      <c r="B73" s="3" t="s">
        <v>94</v>
      </c>
      <c r="C73" s="10">
        <f t="shared" si="2"/>
        <v>1.8959999999999999</v>
      </c>
      <c r="D73" s="10">
        <f t="shared" si="2"/>
        <v>5.9630000000000001</v>
      </c>
      <c r="F73">
        <v>5</v>
      </c>
      <c r="G73" s="58">
        <v>16.97</v>
      </c>
      <c r="H73" s="59">
        <v>1896</v>
      </c>
      <c r="I73" s="58">
        <v>46.29</v>
      </c>
      <c r="J73" s="60">
        <v>5963</v>
      </c>
    </row>
    <row r="74" spans="2:10">
      <c r="B74" s="3" t="s">
        <v>95</v>
      </c>
      <c r="C74" s="10">
        <f t="shared" si="2"/>
        <v>10.285</v>
      </c>
      <c r="D74" s="10">
        <f t="shared" si="2"/>
        <v>51.893999999999998</v>
      </c>
      <c r="F74">
        <v>6</v>
      </c>
      <c r="G74" s="58">
        <v>63.19</v>
      </c>
      <c r="H74" s="59">
        <v>10285</v>
      </c>
      <c r="I74" s="58">
        <v>281.11</v>
      </c>
      <c r="J74" s="60">
        <v>51894</v>
      </c>
    </row>
    <row r="75" spans="2:10">
      <c r="B75" s="3" t="s">
        <v>96</v>
      </c>
      <c r="C75" s="10">
        <f t="shared" si="2"/>
        <v>26.091000000000001</v>
      </c>
      <c r="D75" s="10">
        <f t="shared" si="2"/>
        <v>110.809</v>
      </c>
      <c r="F75">
        <v>7</v>
      </c>
      <c r="G75" s="58">
        <v>126.57999999999998</v>
      </c>
      <c r="H75" s="59">
        <v>26091</v>
      </c>
      <c r="I75" s="58">
        <v>480.29999999999995</v>
      </c>
      <c r="J75" s="60">
        <v>110809</v>
      </c>
    </row>
    <row r="76" spans="2:10">
      <c r="B76" s="3" t="s">
        <v>97</v>
      </c>
      <c r="C76" s="10">
        <f t="shared" si="2"/>
        <v>60.325000000000003</v>
      </c>
      <c r="D76" s="10">
        <f t="shared" si="2"/>
        <v>242.60300000000001</v>
      </c>
      <c r="F76">
        <v>8</v>
      </c>
      <c r="G76" s="58">
        <v>220.08</v>
      </c>
      <c r="H76" s="59">
        <v>60325</v>
      </c>
      <c r="I76" s="58">
        <v>813.06000000000006</v>
      </c>
      <c r="J76" s="60">
        <v>242603</v>
      </c>
    </row>
    <row r="77" spans="2:10">
      <c r="B77" s="3" t="s">
        <v>98</v>
      </c>
      <c r="C77" s="10">
        <f t="shared" si="2"/>
        <v>131.55799999999999</v>
      </c>
      <c r="D77" s="10">
        <f t="shared" si="2"/>
        <v>794.28599999999994</v>
      </c>
      <c r="F77">
        <v>9</v>
      </c>
      <c r="G77" s="58">
        <v>414.76</v>
      </c>
      <c r="H77" s="59">
        <v>131558</v>
      </c>
      <c r="I77" s="58">
        <v>2332.1</v>
      </c>
      <c r="J77" s="60">
        <v>794286</v>
      </c>
    </row>
    <row r="78" spans="2:10">
      <c r="B78" s="3" t="s">
        <v>99</v>
      </c>
      <c r="C78" s="10">
        <f t="shared" si="2"/>
        <v>200.64400000000001</v>
      </c>
      <c r="D78" s="10">
        <f t="shared" si="2"/>
        <v>1467.0139999999999</v>
      </c>
      <c r="F78" s="36">
        <v>10</v>
      </c>
      <c r="G78" s="58">
        <v>563.91</v>
      </c>
      <c r="H78" s="59">
        <v>200644</v>
      </c>
      <c r="I78" s="58">
        <v>3943.2400000000002</v>
      </c>
      <c r="J78" s="60">
        <v>1467014</v>
      </c>
    </row>
    <row r="79" spans="2:10">
      <c r="B79" s="3" t="s">
        <v>100</v>
      </c>
      <c r="C79" s="10">
        <f t="shared" si="2"/>
        <v>308.41399999999999</v>
      </c>
      <c r="D79" s="10">
        <f t="shared" si="2"/>
        <v>1465.875</v>
      </c>
      <c r="F79" s="36">
        <v>11</v>
      </c>
      <c r="G79" s="58">
        <v>808.14</v>
      </c>
      <c r="H79" s="59">
        <v>308414</v>
      </c>
      <c r="I79" s="58">
        <v>3698.1500000000005</v>
      </c>
      <c r="J79" s="60">
        <v>1465875</v>
      </c>
    </row>
    <row r="80" spans="2:10">
      <c r="B80" s="3" t="s">
        <v>101</v>
      </c>
      <c r="C80" s="10">
        <f t="shared" si="2"/>
        <v>427.05099999999999</v>
      </c>
      <c r="D80" s="10">
        <f>D104/1000</f>
        <v>948.91899999999998</v>
      </c>
      <c r="F80" s="36">
        <v>12</v>
      </c>
      <c r="G80" s="58">
        <v>1055.93</v>
      </c>
      <c r="H80" s="59">
        <v>427051</v>
      </c>
      <c r="I80" s="58">
        <v>2256.9300000000003</v>
      </c>
      <c r="J80" s="60">
        <v>948919</v>
      </c>
    </row>
    <row r="81" spans="2:10">
      <c r="B81" s="3" t="s">
        <v>102</v>
      </c>
      <c r="C81" s="10">
        <f t="shared" si="2"/>
        <v>505.85599999999999</v>
      </c>
      <c r="D81" s="10">
        <f t="shared" si="2"/>
        <v>655.63400000000001</v>
      </c>
      <c r="F81" s="36">
        <v>13</v>
      </c>
      <c r="G81" s="58">
        <v>1190.71</v>
      </c>
      <c r="H81" s="59">
        <v>505856</v>
      </c>
      <c r="I81" s="58">
        <v>1492.04</v>
      </c>
      <c r="J81" s="60">
        <v>655634</v>
      </c>
    </row>
    <row r="82" spans="2:10">
      <c r="B82" s="3" t="s">
        <v>103</v>
      </c>
      <c r="C82" s="10">
        <f t="shared" si="2"/>
        <v>291.55500000000001</v>
      </c>
      <c r="D82" s="10">
        <f t="shared" si="2"/>
        <v>224.53399999999999</v>
      </c>
      <c r="F82" s="36">
        <v>14</v>
      </c>
      <c r="G82" s="58">
        <v>659.83</v>
      </c>
      <c r="H82" s="59">
        <v>291555</v>
      </c>
      <c r="I82" s="58">
        <v>489.41</v>
      </c>
      <c r="J82" s="60">
        <v>224534</v>
      </c>
    </row>
    <row r="83" spans="2:10">
      <c r="B83" s="3" t="s">
        <v>15</v>
      </c>
      <c r="C83" s="10">
        <f t="shared" si="2"/>
        <v>162.69300000000001</v>
      </c>
      <c r="D83" s="10">
        <f t="shared" si="2"/>
        <v>56.418999999999997</v>
      </c>
      <c r="F83" s="36">
        <v>15</v>
      </c>
      <c r="G83" s="58">
        <v>356.99</v>
      </c>
      <c r="H83" s="59">
        <v>162693</v>
      </c>
      <c r="I83" s="58">
        <v>119.21</v>
      </c>
      <c r="J83" s="60">
        <v>56419</v>
      </c>
    </row>
    <row r="84" spans="2:10">
      <c r="B84" s="3" t="s">
        <v>16</v>
      </c>
      <c r="C84" s="10">
        <f t="shared" si="2"/>
        <v>95.489000000000004</v>
      </c>
      <c r="D84" s="10">
        <f t="shared" si="2"/>
        <v>32.92</v>
      </c>
      <c r="F84" s="36">
        <v>16</v>
      </c>
      <c r="G84" s="58">
        <v>213.23000000000002</v>
      </c>
      <c r="H84" s="59">
        <v>95489</v>
      </c>
      <c r="I84" s="58">
        <v>71.59</v>
      </c>
      <c r="J84" s="60">
        <v>32920</v>
      </c>
    </row>
    <row r="85" spans="2:10">
      <c r="B85" s="3" t="s">
        <v>17</v>
      </c>
      <c r="C85" s="10">
        <f t="shared" ref="C85:D88" si="3">C109/1000</f>
        <v>54.734999999999999</v>
      </c>
      <c r="D85" s="10">
        <f t="shared" si="3"/>
        <v>21.556999999999999</v>
      </c>
      <c r="F85" s="36">
        <v>17</v>
      </c>
      <c r="G85" s="58">
        <v>119.74</v>
      </c>
      <c r="H85" s="59">
        <v>54735</v>
      </c>
      <c r="I85" s="58">
        <v>45.789999999999992</v>
      </c>
      <c r="J85" s="60">
        <v>21557</v>
      </c>
    </row>
    <row r="86" spans="2:10">
      <c r="B86" s="3" t="s">
        <v>18</v>
      </c>
      <c r="C86" s="10">
        <f t="shared" si="3"/>
        <v>46.110999999999997</v>
      </c>
      <c r="D86" s="10">
        <f t="shared" si="3"/>
        <v>20.684000000000001</v>
      </c>
      <c r="F86" s="36">
        <v>18</v>
      </c>
      <c r="G86" s="58">
        <v>100.16000000000001</v>
      </c>
      <c r="H86" s="59">
        <v>46111</v>
      </c>
      <c r="I86" s="58">
        <v>42.03</v>
      </c>
      <c r="J86" s="60">
        <v>20684</v>
      </c>
    </row>
    <row r="87" spans="2:10">
      <c r="B87" s="3" t="s">
        <v>19</v>
      </c>
      <c r="C87" s="10">
        <f t="shared" si="3"/>
        <v>24.536999999999999</v>
      </c>
      <c r="D87" s="10">
        <f t="shared" si="3"/>
        <v>13.365</v>
      </c>
      <c r="F87" s="36">
        <v>19</v>
      </c>
      <c r="G87" s="58">
        <v>52.139999999999993</v>
      </c>
      <c r="H87" s="59">
        <v>24537</v>
      </c>
      <c r="I87" s="58">
        <v>26.85</v>
      </c>
      <c r="J87" s="60">
        <v>13365</v>
      </c>
    </row>
    <row r="88" spans="2:10" ht="14.25" thickBot="1">
      <c r="B88" s="3" t="s">
        <v>20</v>
      </c>
      <c r="C88" s="10">
        <f t="shared" si="3"/>
        <v>61.786000000000001</v>
      </c>
      <c r="D88" s="10">
        <f t="shared" si="3"/>
        <v>25.492000000000001</v>
      </c>
      <c r="F88" s="36">
        <v>20</v>
      </c>
      <c r="G88" s="55">
        <v>131.85</v>
      </c>
      <c r="H88" s="52">
        <v>61786</v>
      </c>
      <c r="I88" s="55">
        <v>50.81</v>
      </c>
      <c r="J88" s="53">
        <v>25492</v>
      </c>
    </row>
    <row r="89" spans="2:10" ht="14.25" thickTop="1">
      <c r="B89" s="4" t="s">
        <v>21</v>
      </c>
      <c r="C89" s="11">
        <f>SUM(C69:C88)</f>
        <v>2410.1060000000002</v>
      </c>
      <c r="D89" s="11">
        <f>SUM(D69:D88)</f>
        <v>6144.0579999999991</v>
      </c>
      <c r="G89" s="56">
        <f>SUM(G69:G88)</f>
        <v>6115.36</v>
      </c>
      <c r="H89" s="57">
        <f>SUM(H69:H88)</f>
        <v>2410106</v>
      </c>
      <c r="I89" s="56">
        <f>SUM(I69:I88)</f>
        <v>16255.180000000002</v>
      </c>
      <c r="J89" s="57">
        <f>SUM(J69:J88)</f>
        <v>6144058</v>
      </c>
    </row>
    <row r="90" spans="2:10">
      <c r="B90" s="1"/>
      <c r="C90" s="1"/>
      <c r="D90" s="1"/>
    </row>
    <row r="91" spans="2:10">
      <c r="B91" s="5" t="s">
        <v>24</v>
      </c>
      <c r="C91" s="1"/>
      <c r="D91" s="1"/>
    </row>
    <row r="92" spans="2:10">
      <c r="B92" s="2" t="s">
        <v>14</v>
      </c>
      <c r="C92" s="2" t="s">
        <v>25</v>
      </c>
      <c r="D92" s="2" t="s">
        <v>26</v>
      </c>
    </row>
    <row r="93" spans="2:10">
      <c r="B93" s="3" t="s">
        <v>90</v>
      </c>
      <c r="C93" s="37">
        <f t="shared" ref="C93:C113" si="4">+H69</f>
        <v>0</v>
      </c>
      <c r="D93" s="37">
        <f t="shared" ref="D93:D113" si="5">+J69</f>
        <v>0</v>
      </c>
    </row>
    <row r="94" spans="2:10">
      <c r="B94" s="3" t="s">
        <v>91</v>
      </c>
      <c r="C94" s="37">
        <f t="shared" si="4"/>
        <v>0</v>
      </c>
      <c r="D94" s="37">
        <f t="shared" si="5"/>
        <v>0</v>
      </c>
    </row>
    <row r="95" spans="2:10">
      <c r="B95" s="3" t="s">
        <v>92</v>
      </c>
      <c r="C95" s="37">
        <f t="shared" si="4"/>
        <v>78</v>
      </c>
      <c r="D95" s="37">
        <f t="shared" si="5"/>
        <v>411</v>
      </c>
    </row>
    <row r="96" spans="2:10">
      <c r="B96" s="3" t="s">
        <v>93</v>
      </c>
      <c r="C96" s="37">
        <f t="shared" si="4"/>
        <v>1002</v>
      </c>
      <c r="D96" s="37">
        <f t="shared" si="5"/>
        <v>5679</v>
      </c>
    </row>
    <row r="97" spans="2:4">
      <c r="B97" s="3" t="s">
        <v>94</v>
      </c>
      <c r="C97" s="37">
        <f t="shared" si="4"/>
        <v>1896</v>
      </c>
      <c r="D97" s="37">
        <f t="shared" si="5"/>
        <v>5963</v>
      </c>
    </row>
    <row r="98" spans="2:4">
      <c r="B98" s="3" t="s">
        <v>95</v>
      </c>
      <c r="C98" s="37">
        <f t="shared" si="4"/>
        <v>10285</v>
      </c>
      <c r="D98" s="37">
        <f t="shared" si="5"/>
        <v>51894</v>
      </c>
    </row>
    <row r="99" spans="2:4">
      <c r="B99" s="3" t="s">
        <v>96</v>
      </c>
      <c r="C99" s="37">
        <f t="shared" si="4"/>
        <v>26091</v>
      </c>
      <c r="D99" s="37">
        <f t="shared" si="5"/>
        <v>110809</v>
      </c>
    </row>
    <row r="100" spans="2:4">
      <c r="B100" s="3" t="s">
        <v>97</v>
      </c>
      <c r="C100" s="37">
        <f t="shared" si="4"/>
        <v>60325</v>
      </c>
      <c r="D100" s="37">
        <f t="shared" si="5"/>
        <v>242603</v>
      </c>
    </row>
    <row r="101" spans="2:4">
      <c r="B101" s="3" t="s">
        <v>98</v>
      </c>
      <c r="C101" s="37">
        <f t="shared" si="4"/>
        <v>131558</v>
      </c>
      <c r="D101" s="37">
        <f t="shared" si="5"/>
        <v>794286</v>
      </c>
    </row>
    <row r="102" spans="2:4">
      <c r="B102" s="3" t="s">
        <v>99</v>
      </c>
      <c r="C102" s="37">
        <f t="shared" si="4"/>
        <v>200644</v>
      </c>
      <c r="D102" s="37">
        <f>+J78</f>
        <v>1467014</v>
      </c>
    </row>
    <row r="103" spans="2:4">
      <c r="B103" s="3" t="s">
        <v>100</v>
      </c>
      <c r="C103" s="37">
        <f t="shared" si="4"/>
        <v>308414</v>
      </c>
      <c r="D103" s="37">
        <f t="shared" si="5"/>
        <v>1465875</v>
      </c>
    </row>
    <row r="104" spans="2:4">
      <c r="B104" s="3" t="s">
        <v>101</v>
      </c>
      <c r="C104" s="37">
        <f t="shared" si="4"/>
        <v>427051</v>
      </c>
      <c r="D104" s="37">
        <f t="shared" si="5"/>
        <v>948919</v>
      </c>
    </row>
    <row r="105" spans="2:4">
      <c r="B105" s="3" t="s">
        <v>102</v>
      </c>
      <c r="C105" s="37">
        <f t="shared" si="4"/>
        <v>505856</v>
      </c>
      <c r="D105" s="37">
        <f t="shared" si="5"/>
        <v>655634</v>
      </c>
    </row>
    <row r="106" spans="2:4">
      <c r="B106" s="3" t="s">
        <v>103</v>
      </c>
      <c r="C106" s="37">
        <f t="shared" si="4"/>
        <v>291555</v>
      </c>
      <c r="D106" s="37">
        <f t="shared" si="5"/>
        <v>224534</v>
      </c>
    </row>
    <row r="107" spans="2:4">
      <c r="B107" s="3" t="s">
        <v>15</v>
      </c>
      <c r="C107" s="37">
        <f t="shared" si="4"/>
        <v>162693</v>
      </c>
      <c r="D107" s="37">
        <f t="shared" si="5"/>
        <v>56419</v>
      </c>
    </row>
    <row r="108" spans="2:4">
      <c r="B108" s="3" t="s">
        <v>16</v>
      </c>
      <c r="C108" s="37">
        <f t="shared" si="4"/>
        <v>95489</v>
      </c>
      <c r="D108" s="37">
        <f t="shared" si="5"/>
        <v>32920</v>
      </c>
    </row>
    <row r="109" spans="2:4">
      <c r="B109" s="3" t="s">
        <v>17</v>
      </c>
      <c r="C109" s="37">
        <f t="shared" si="4"/>
        <v>54735</v>
      </c>
      <c r="D109" s="37">
        <f t="shared" si="5"/>
        <v>21557</v>
      </c>
    </row>
    <row r="110" spans="2:4">
      <c r="B110" s="3" t="s">
        <v>18</v>
      </c>
      <c r="C110" s="37">
        <f t="shared" si="4"/>
        <v>46111</v>
      </c>
      <c r="D110" s="37">
        <f t="shared" si="5"/>
        <v>20684</v>
      </c>
    </row>
    <row r="111" spans="2:4">
      <c r="B111" s="3" t="s">
        <v>19</v>
      </c>
      <c r="C111" s="37">
        <f t="shared" si="4"/>
        <v>24537</v>
      </c>
      <c r="D111" s="37">
        <f t="shared" si="5"/>
        <v>13365</v>
      </c>
    </row>
    <row r="112" spans="2:4">
      <c r="B112" s="3" t="s">
        <v>20</v>
      </c>
      <c r="C112" s="37">
        <f t="shared" si="4"/>
        <v>61786</v>
      </c>
      <c r="D112" s="37">
        <f t="shared" si="5"/>
        <v>25492</v>
      </c>
    </row>
    <row r="113" spans="2:4">
      <c r="B113" s="4" t="s">
        <v>21</v>
      </c>
      <c r="C113" s="37">
        <f t="shared" si="4"/>
        <v>2410106</v>
      </c>
      <c r="D113" s="37">
        <f t="shared" si="5"/>
        <v>6144058</v>
      </c>
    </row>
  </sheetData>
  <mergeCells count="2">
    <mergeCell ref="G67:H67"/>
    <mergeCell ref="I67:J67"/>
  </mergeCells>
  <phoneticPr fontId="2"/>
  <printOptions horizontalCentered="1"/>
  <pageMargins left="0.78740157480314965" right="0.78740157480314965" top="0.78740157480314965" bottom="0.98425196850393704" header="0.51181102362204722" footer="0.51181102362204722"/>
  <pageSetup paperSize="9" scale="94" firstPageNumber="73" orientation="portrait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全県(P7)</vt:lpstr>
      <vt:lpstr>白川・菊池川(P11)</vt:lpstr>
      <vt:lpstr>緑川(P39)</vt:lpstr>
      <vt:lpstr>球磨川(P51)</vt:lpstr>
      <vt:lpstr>天草(P73)</vt:lpstr>
      <vt:lpstr>'球磨川(P51)'!Print_Area</vt:lpstr>
      <vt:lpstr>'全県(P7)'!Print_Area</vt:lpstr>
      <vt:lpstr>'天草(P73)'!Print_Area</vt:lpstr>
      <vt:lpstr>'白川・菊池川(P11)'!Print_Area</vt:lpstr>
      <vt:lpstr>'緑川(P39)'!Print_Area</vt:lpstr>
    </vt:vector>
  </TitlesOfParts>
  <Company>熊本県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情報企画課</dc:creator>
  <cp:lastModifiedBy>kumamoto</cp:lastModifiedBy>
  <cp:lastPrinted>2020-01-06T02:42:29Z</cp:lastPrinted>
  <dcterms:created xsi:type="dcterms:W3CDTF">2002-12-08T14:05:43Z</dcterms:created>
  <dcterms:modified xsi:type="dcterms:W3CDTF">2021-01-07T08:19:05Z</dcterms:modified>
</cp:coreProperties>
</file>