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A620501E-EDA2-4363-8FF2-205DB00D04D2}" xr6:coauthVersionLast="36" xr6:coauthVersionMax="36" xr10:uidLastSave="{00000000-0000-0000-0000-000000000000}"/>
  <bookViews>
    <workbookView xWindow="0" yWindow="0" windowWidth="14380" windowHeight="4110" tabRatio="894" firstSheet="8"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BG34" i="10" l="1"/>
  <c r="BG33" i="10"/>
  <c r="BG32"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U34" i="10"/>
  <c r="BW33" i="10"/>
  <c r="U33" i="10"/>
  <c r="C32" i="10"/>
  <c r="C33" i="10" s="1"/>
  <c r="C34" i="10" l="1"/>
  <c r="C35" i="10" s="1"/>
  <c r="C36" i="10" s="1"/>
  <c r="C37" i="10" s="1"/>
  <c r="C38" i="10" s="1"/>
  <c r="C39" i="10" s="1"/>
  <c r="C40" i="10" s="1"/>
  <c r="C41" i="10" s="1"/>
  <c r="U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AM36" i="10" s="1"/>
  <c r="BE32" i="10" l="1"/>
  <c r="BE33" i="10" l="1"/>
  <c r="BE34" i="10" s="1"/>
  <c r="BW32" i="10"/>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<sst xmlns="http://schemas.openxmlformats.org/spreadsheetml/2006/main" count="1161" uniqueCount="627">
  <si>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</si>
  <si>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</si>
  <si>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</si>
  <si>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</si>
  <si>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</si>
  <si>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</si>
  <si>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</si>
  <si>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</si>
  <si>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</si>
  <si>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</si>
  <si>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</si>
  <si>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</si>
  <si>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</si>
  <si>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</si>
  <si>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</si>
  <si>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</si>
  <si>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</si>
  <si>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</si>
  <si>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</si>
  <si>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</si>
  <si>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</si>
  <si>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</si>
  <si>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</si>
  <si>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</si>
  <si>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</si>
  <si>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</si>
  <si>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</si>
  <si>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</si>
  <si>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</si>
  <si>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</si>
  <si>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</si>
  <si>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</si>
  <si>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</si>
  <si>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</si>
  <si>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</si>
  <si>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</si>
  <si>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</si>
  <si>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</si>
  <si>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</si>
  <si>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</si>
  <si>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</si>
  <si>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</si>
  <si>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</si>
  <si>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</si>
  <si>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</si>
  <si>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</si>
  <si>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</si>
  <si>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</si>
  <si>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</si>
  <si>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</si>
  <si>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</si>
  <si>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</si>
  <si>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</si>
  <si>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</si>
  <si>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</si>
  <si>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</si>
  <si>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</si>
  <si>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</si>
  <si>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</si>
  <si>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</si>
  <si>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</si>
  <si>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</si>
  <si>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</si>
  <si>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</si>
  <si>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</si>
  <si>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</si>
  <si>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</si>
  <si>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</si>
  <si>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</si>
  <si>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</si>
  <si>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</si>
  <si>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</si>
  <si>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</si>
  <si>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</si>
  <si>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</si>
  <si>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</si>
  <si>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</si>
  <si>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</si>
  <si>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</si>
  <si>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</si>
  <si>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</si>
  <si>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</si>
  <si>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</si>
  <si>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</si>
  <si>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熊本県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</si>
  <si>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</si>
  <si>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</si>
  <si>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</si>
  <si>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</si>
  <si>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</si>
  <si>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</si>
  <si>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</si>
  <si>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</si>
  <si>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</si>
  <si>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</si>
  <si>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</si>
  <si>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</si>
  <si>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</si>
  <si>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</si>
  <si>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</si>
  <si>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</si>
  <si>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</si>
  <si>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</si>
  <si>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</si>
  <si>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</si>
  <si>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</si>
  <si>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</si>
  <si>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</si>
  <si>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</si>
  <si>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</si>
  <si>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</si>
  <si>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</si>
  <si>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</si>
  <si>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</si>
  <si>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</si>
  <si>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</si>
  <si>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</si>
  <si>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</si>
  <si>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</si>
  <si>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</si>
  <si>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</si>
  <si>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</si>
  <si>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</si>
  <si>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</si>
  <si>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</si>
  <si>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</si>
  <si>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</si>
  <si>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</si>
  <si>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</si>
  <si>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</si>
  <si>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</si>
  <si>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</si>
  <si>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</si>
  <si>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</si>
  <si>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</si>
  <si>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</si>
  <si>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</si>
  <si>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</si>
  <si>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</si>
  <si>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</si>
  <si>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</si>
  <si>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</si>
  <si>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</si>
  <si>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</si>
  <si>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</si>
  <si>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</si>
  <si>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</si>
  <si>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</si>
  <si>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</si>
  <si>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</si>
  <si>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</si>
  <si>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</si>
  <si>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</si>
  <si>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</si>
  <si>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</si>
  <si>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</si>
  <si>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</si>
  <si>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</si>
  <si>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</si>
  <si>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</si>
  <si>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</si>
  <si>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</si>
  <si>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</si>
  <si>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</si>
  <si>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</si>
  <si>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</si>
  <si>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</si>
  <si>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</si>
  <si>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</si>
  <si>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</si>
  <si>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</si>
  <si>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</si>
  <si>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</si>
  <si>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</si>
  <si>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</si>
  <si>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</si>
  <si>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</si>
  <si>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</si>
  <si>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</si>
  <si>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</si>
  <si>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</si>
  <si>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</si>
  <si>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</si>
  <si>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</si>
  <si>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</si>
  <si>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</si>
  <si>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</si>
  <si>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</si>
  <si>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</si>
  <si>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</si>
  <si>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</si>
  <si>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熊本県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</si>
  <si>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</si>
  <si>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</si>
  <si>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</si>
  <si>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</si>
  <si>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</si>
  <si>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</si>
  <si>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</si>
  <si>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</si>
  <si>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</si>
  <si>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</si>
  <si>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</si>
  <si>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</si>
  <si>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</si>
  <si>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</si>
  <si>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</si>
  <si>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</si>
  <si>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</si>
  <si>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</si>
  <si>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</si>
  <si>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</si>
  <si>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</si>
  <si>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</si>
  <si>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</si>
  <si>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</si>
  <si>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</si>
  <si>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</si>
  <si>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</si>
  <si>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</si>
  <si>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</si>
  <si>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</si>
  <si>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</si>
  <si>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</si>
  <si>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</si>
  <si>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</si>
  <si>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</si>
  <si>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</si>
  <si>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</si>
  <si>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</si>
  <si>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</si>
  <si>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</si>
  <si>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</si>
  <si>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</si>
  <si>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</si>
  <si>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</si>
  <si>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</si>
  <si>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</si>
  <si>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</si>
  <si>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</si>
  <si>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</si>
  <si>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</si>
  <si>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</si>
  <si>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</si>
  <si>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</si>
  <si>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</si>
  <si>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</si>
  <si>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</si>
  <si>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</si>
  <si>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</si>
  <si>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</si>
  <si>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</si>
  <si>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</si>
  <si>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</si>
  <si>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</si>
  <si>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</si>
  <si>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</si>
  <si>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</si>
  <si>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</si>
  <si>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</si>
  <si>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</si>
  <si>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</si>
  <si>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</si>
  <si>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</si>
  <si>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</si>
  <si>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</si>
  <si>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</si>
  <si>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</si>
  <si>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</si>
  <si>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</si>
  <si>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</si>
  <si>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</si>
  <si>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</si>
  <si>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</si>
  <si>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</si>
  <si>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</si>
  <si>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</si>
  <si>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</si>
  <si>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</si>
  <si>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</si>
  <si>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</si>
  <si>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</si>
  <si>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</si>
  <si>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</si>
  <si>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</si>
  <si>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</si>
  <si>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</si>
  <si>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</si>
  <si>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</si>
  <si>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</si>
  <si>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</si>
  <si>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</si>
  <si>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</si>
  <si>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</si>
  <si>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</si>
  <si>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</si>
  <si>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</si>
  <si>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</si>
  <si>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</si>
  <si>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</si>
  <si>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</si>
  <si>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</si>
  <si>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</si>
  <si>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</si>
  <si>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</si>
  <si>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</si>
  <si>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</si>
  <si>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</si>
  <si>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</si>
  <si>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</si>
  <si>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</si>
  <si>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</si>
  <si>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</si>
  <si>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</si>
  <si>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</si>
  <si>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</si>
  <si>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</si>
  <si>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</si>
  <si>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</si>
  <si>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</si>
  <si>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</si>
  <si>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</si>
  <si>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</si>
  <si>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</si>
  <si>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</si>
  <si>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</si>
  <si>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</si>
  <si>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</si>
  <si>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</si>
  <si>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</si>
  <si>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</si>
  <si>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</si>
  <si>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</si>
  <si>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</si>
  <si>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</si>
  <si>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</si>
  <si>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</si>
  <si>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</si>
  <si>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</si>
  <si>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</si>
  <si>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</si>
  <si>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</si>
  <si>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</si>
  <si>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</si>
  <si>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</si>
  <si>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</si>
  <si>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熊本県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</si>
  <si>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</si>
  <si>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</si>
  <si>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</si>
  <si>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</si>
  <si>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</si>
  <si>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</si>
  <si>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</si>
  <si>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</si>
  <si>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</si>
  <si>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</si>
  <si>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</si>
  <si>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</si>
  <si>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</si>
  <si>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</si>
  <si>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</si>
  <si>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</si>
  <si>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</si>
  <si>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</si>
  <si>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</si>
  <si>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</si>
  <si>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中小企業振興資金特別会計</t>
    <phoneticPr fontId="3"/>
  </si>
  <si>
    <t>-</t>
    <phoneticPr fontId="3"/>
  </si>
  <si>
    <t>母子父子寡婦福祉資金特別会計</t>
    <phoneticPr fontId="3"/>
  </si>
  <si>
    <t>-</t>
    <phoneticPr fontId="3"/>
  </si>
  <si>
    <t>収入証紙特別会計</t>
    <phoneticPr fontId="3"/>
  </si>
  <si>
    <t>県立高等学校実習資金特別会計</t>
    <phoneticPr fontId="3"/>
  </si>
  <si>
    <t>育英資金等貸与特別会計</t>
    <phoneticPr fontId="3"/>
  </si>
  <si>
    <t>林業改善資金特別会計</t>
    <phoneticPr fontId="3"/>
  </si>
  <si>
    <t>-</t>
    <phoneticPr fontId="3"/>
  </si>
  <si>
    <t>沿岸漁業改善資金特別会計</t>
    <phoneticPr fontId="3"/>
  </si>
  <si>
    <t>市町村振興資金貸付事業特別会計</t>
    <phoneticPr fontId="3"/>
  </si>
  <si>
    <t>チッソ県債償還等特別会計</t>
    <phoneticPr fontId="3"/>
  </si>
  <si>
    <t>公債管理特別会計</t>
    <phoneticPr fontId="3"/>
  </si>
  <si>
    <t>用地先行取得事業特別会計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</si>
  <si>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</si>
  <si>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</si>
  <si>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</si>
  <si>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</si>
  <si>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</si>
  <si>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</si>
  <si>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</si>
  <si>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</si>
  <si>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</si>
  <si>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</si>
  <si>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</si>
  <si>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</si>
  <si>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</si>
  <si>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</si>
  <si>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</si>
  <si>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電気事業会計</t>
    <phoneticPr fontId="3"/>
  </si>
  <si>
    <t>法適用企業</t>
    <phoneticPr fontId="3"/>
  </si>
  <si>
    <t>工業用水道事業会計</t>
    <phoneticPr fontId="3"/>
  </si>
  <si>
    <t>法適用企業</t>
    <phoneticPr fontId="3"/>
  </si>
  <si>
    <t>有料駐車場事業会計</t>
    <phoneticPr fontId="3"/>
  </si>
  <si>
    <t>病院事業会計</t>
    <phoneticPr fontId="3"/>
  </si>
  <si>
    <t>法適用企業</t>
    <phoneticPr fontId="3"/>
  </si>
  <si>
    <t>流域下水道事業会計</t>
    <phoneticPr fontId="3"/>
  </si>
  <si>
    <t>港湾整備事業特別会計</t>
    <phoneticPr fontId="3"/>
  </si>
  <si>
    <t>法非適用企業</t>
    <phoneticPr fontId="3"/>
  </si>
  <si>
    <t>臨海工業用地造成事業特別会計</t>
    <phoneticPr fontId="3"/>
  </si>
  <si>
    <t>法非適用企業</t>
    <phoneticPr fontId="3"/>
  </si>
  <si>
    <t>高度技術研究開発基盤整備事業等特別会計</t>
    <phoneticPr fontId="3"/>
  </si>
  <si>
    <t>-</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</si>
  <si>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</si>
  <si>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</si>
  <si>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</si>
  <si>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</si>
  <si>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</si>
  <si>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</si>
  <si>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</si>
  <si>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</si>
  <si>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</si>
  <si>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</si>
  <si>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</si>
  <si>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</si>
  <si>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</si>
  <si>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</si>
  <si>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</si>
  <si>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</si>
  <si>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</si>
  <si>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</si>
  <si>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</si>
  <si>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</si>
  <si>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</si>
  <si>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</si>
  <si>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</si>
  <si>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</si>
  <si>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</si>
  <si>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</si>
  <si>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</si>
  <si>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</si>
  <si>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</si>
  <si>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</si>
  <si>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</si>
  <si>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</si>
  <si>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</si>
  <si>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</si>
  <si>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</si>
  <si>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</si>
  <si>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</si>
  <si>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</si>
  <si>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</si>
  <si>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</si>
  <si>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</si>
  <si>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</si>
  <si>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</si>
  <si>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</si>
  <si>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</si>
  <si>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</si>
  <si>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t>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</si>
  <si>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</si>
  <si>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</si>
  <si>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</si>
  <si>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</si>
  <si>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</si>
  <si>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</si>
  <si>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</si>
  <si>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</si>
  <si>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</si>
  <si>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</si>
  <si>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</si>
  <si>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</si>
  <si>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</si>
  <si>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港湾整備事業特別会計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</si>
  <si>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</si>
  <si>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</si>
  <si>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</si>
  <si>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</si>
  <si>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3"/>
  </si>
  <si>
    <t>(Ｆ)</t>
    <phoneticPr fontId="3"/>
  </si>
  <si>
    <t>病院事業会計</t>
    <phoneticPr fontId="3"/>
  </si>
  <si>
    <t>将来負担比率（(Ｅ)－(Ｆ)）／（(Ｃ)－(Ｄ)）×１００</t>
    <rPh sb="0" eb="2">
      <t>ショウライ</t>
    </rPh>
    <rPh sb="2" eb="4">
      <t>フタン</t>
    </rPh>
    <rPh sb="4" eb="6">
      <t>ヒリツ</t>
    </rPh>
    <phoneticPr fontId="3"/>
  </si>
  <si>
    <t>その他の会計</t>
    <phoneticPr fontId="3"/>
  </si>
  <si>
    <t>-</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</si>
  <si>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</si>
  <si>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</si>
  <si>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</si>
  <si>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</si>
  <si>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t>
    <phoneticPr fontId="3"/>
  </si>
  <si>
    <t>-</t>
    <phoneticPr fontId="3"/>
  </si>
  <si>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</si>
  <si>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</si>
  <si>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3"/>
  </si>
  <si>
    <t>-</t>
    <phoneticPr fontId="3"/>
  </si>
  <si>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</si>
  <si>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</si>
  <si>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</si>
  <si>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</si>
  <si>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</si>
  <si>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</si>
  <si>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</si>
  <si>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</si>
  <si>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</si>
  <si>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</si>
  <si>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</si>
  <si>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</si>
  <si>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</si>
  <si>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</si>
  <si>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</si>
  <si>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</si>
  <si>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</si>
  <si>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</si>
  <si>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</si>
  <si>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</si>
  <si>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</si>
  <si>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</si>
  <si>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</si>
  <si>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</si>
  <si>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</si>
  <si>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</si>
  <si>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</si>
  <si>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</si>
  <si>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</si>
  <si>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</si>
  <si>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</si>
  <si>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</si>
  <si>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</si>
  <si>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</si>
  <si>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</si>
  <si>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</si>
  <si>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</si>
  <si>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</si>
  <si>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</si>
  <si>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</si>
  <si>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</si>
  <si>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</si>
  <si>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</si>
  <si>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</si>
  <si>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</si>
  <si>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</si>
  <si>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</si>
  <si>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</si>
  <si>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</si>
  <si>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</si>
  <si>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</si>
  <si>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</si>
  <si>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</si>
  <si>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</si>
  <si>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</si>
  <si>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</si>
  <si>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</si>
  <si>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</si>
  <si>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</si>
  <si>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</si>
  <si>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</si>
  <si>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</si>
  <si>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</si>
  <si>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</si>
  <si>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</si>
  <si>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</si>
  <si>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</si>
  <si>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</si>
  <si>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</si>
  <si>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</si>
  <si>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</si>
  <si>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</si>
  <si>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</si>
  <si>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</si>
  <si>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</si>
  <si>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</si>
  <si>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0.59</t>
  </si>
  <si>
    <t>▲ 0.45</t>
  </si>
  <si>
    <t>▲ 0.76</t>
  </si>
  <si>
    <t>一般会計</t>
  </si>
  <si>
    <t>国民健康保険事業特別会計</t>
  </si>
  <si>
    <t>電気事業会計</t>
  </si>
  <si>
    <t>病院事業会計</t>
  </si>
  <si>
    <t>臨海工業用地造成事業特別会計</t>
  </si>
  <si>
    <t>工業用水道事業会計</t>
  </si>
  <si>
    <t>市町村振興資金貸付事業特別会計</t>
  </si>
  <si>
    <t>有料駐車場事業会計</t>
  </si>
  <si>
    <t>その他会計（赤字）</t>
  </si>
  <si>
    <t>その他会計（黒字）</t>
  </si>
  <si>
    <t>（百万円）</t>
    <phoneticPr fontId="2"/>
  </si>
  <si>
    <t>H30</t>
    <phoneticPr fontId="2"/>
  </si>
  <si>
    <t>R01</t>
    <phoneticPr fontId="2"/>
  </si>
  <si>
    <t>R02</t>
    <phoneticPr fontId="2"/>
  </si>
  <si>
    <t>R03</t>
    <phoneticPr fontId="2"/>
  </si>
  <si>
    <t>R04</t>
    <phoneticPr fontId="2"/>
  </si>
  <si>
    <t>有明海自動車航送船組合</t>
    <rPh sb="0" eb="2">
      <t>アリアケ</t>
    </rPh>
    <rPh sb="2" eb="3">
      <t>ウミ</t>
    </rPh>
    <rPh sb="3" eb="6">
      <t>ジドウシャ</t>
    </rPh>
    <rPh sb="6" eb="8">
      <t>コウソウ</t>
    </rPh>
    <rPh sb="8" eb="9">
      <t>セン</t>
    </rPh>
    <rPh sb="9" eb="11">
      <t>クミアイ</t>
    </rPh>
    <phoneticPr fontId="2"/>
  </si>
  <si>
    <t>法適用</t>
  </si>
  <si>
    <t>熊本県立劇場</t>
    <rPh sb="0" eb="2">
      <t>クマモト</t>
    </rPh>
    <rPh sb="2" eb="4">
      <t>ケンリツ</t>
    </rPh>
    <rPh sb="4" eb="6">
      <t>ゲキジョウ</t>
    </rPh>
    <phoneticPr fontId="2"/>
  </si>
  <si>
    <t>天草エアライン</t>
    <rPh sb="0" eb="2">
      <t>アマクサ</t>
    </rPh>
    <phoneticPr fontId="2"/>
  </si>
  <si>
    <t>肥薩おれんじ鉄道</t>
    <rPh sb="0" eb="2">
      <t>ヒサツ</t>
    </rPh>
    <rPh sb="6" eb="8">
      <t>テツドウ</t>
    </rPh>
    <phoneticPr fontId="2"/>
  </si>
  <si>
    <t>豊肥本線高速鉄道保有</t>
    <rPh sb="0" eb="2">
      <t>ホウヒ</t>
    </rPh>
    <rPh sb="2" eb="4">
      <t>ホンセン</t>
    </rPh>
    <rPh sb="4" eb="6">
      <t>コウソク</t>
    </rPh>
    <rPh sb="6" eb="8">
      <t>テツドウ</t>
    </rPh>
    <rPh sb="8" eb="10">
      <t>ホユウ</t>
    </rPh>
    <phoneticPr fontId="2"/>
  </si>
  <si>
    <t>熊本県移植医療推進財団</t>
    <rPh sb="0" eb="3">
      <t>クマモトケン</t>
    </rPh>
    <rPh sb="3" eb="5">
      <t>イショク</t>
    </rPh>
    <rPh sb="5" eb="7">
      <t>イリョウ</t>
    </rPh>
    <rPh sb="7" eb="9">
      <t>スイシン</t>
    </rPh>
    <rPh sb="9" eb="11">
      <t>ザイダン</t>
    </rPh>
    <phoneticPr fontId="2"/>
  </si>
  <si>
    <t>熊本県総合保健センター</t>
    <rPh sb="0" eb="3">
      <t>クマモトケン</t>
    </rPh>
    <rPh sb="3" eb="5">
      <t>ソウゴウ</t>
    </rPh>
    <rPh sb="5" eb="7">
      <t>ホケン</t>
    </rPh>
    <phoneticPr fontId="2"/>
  </si>
  <si>
    <t>熊本さわやか長寿財団</t>
    <rPh sb="0" eb="2">
      <t>クマモト</t>
    </rPh>
    <rPh sb="6" eb="8">
      <t>チョウジュ</t>
    </rPh>
    <rPh sb="8" eb="10">
      <t>ザイダン</t>
    </rPh>
    <phoneticPr fontId="2"/>
  </si>
  <si>
    <t>熊本県生活衛生営業指導センター</t>
    <rPh sb="0" eb="3">
      <t>クマモトケン</t>
    </rPh>
    <rPh sb="3" eb="5">
      <t>セイカツ</t>
    </rPh>
    <rPh sb="5" eb="7">
      <t>エイセイ</t>
    </rPh>
    <rPh sb="7" eb="9">
      <t>エイギョウ</t>
    </rPh>
    <rPh sb="9" eb="11">
      <t>シドウ</t>
    </rPh>
    <phoneticPr fontId="2"/>
  </si>
  <si>
    <t>水俣・芦北地域振興財団</t>
    <rPh sb="0" eb="2">
      <t>ミナマタ</t>
    </rPh>
    <rPh sb="3" eb="5">
      <t>アシキタ</t>
    </rPh>
    <rPh sb="5" eb="7">
      <t>チイキ</t>
    </rPh>
    <rPh sb="7" eb="9">
      <t>シンコウ</t>
    </rPh>
    <rPh sb="9" eb="11">
      <t>ザイダン</t>
    </rPh>
    <phoneticPr fontId="2"/>
  </si>
  <si>
    <t>熊本県伝統工芸館</t>
    <rPh sb="0" eb="3">
      <t>クマモトケン</t>
    </rPh>
    <rPh sb="3" eb="5">
      <t>デントウ</t>
    </rPh>
    <rPh sb="5" eb="7">
      <t>コウゲイ</t>
    </rPh>
    <rPh sb="7" eb="8">
      <t>カン</t>
    </rPh>
    <phoneticPr fontId="2"/>
  </si>
  <si>
    <t>くまもと産業支援財団</t>
    <rPh sb="4" eb="6">
      <t>サンギョウ</t>
    </rPh>
    <rPh sb="6" eb="8">
      <t>シエン</t>
    </rPh>
    <rPh sb="8" eb="10">
      <t>ザイダン</t>
    </rPh>
    <phoneticPr fontId="2"/>
  </si>
  <si>
    <t>テクノインキュベーションセンター</t>
  </si>
  <si>
    <t>熊本県起業化支援センター</t>
    <rPh sb="0" eb="3">
      <t>クマモトケン</t>
    </rPh>
    <rPh sb="3" eb="5">
      <t>キギョウ</t>
    </rPh>
    <rPh sb="5" eb="6">
      <t>カ</t>
    </rPh>
    <rPh sb="6" eb="8">
      <t>シエン</t>
    </rPh>
    <phoneticPr fontId="2"/>
  </si>
  <si>
    <t>熊本テルサ</t>
    <rPh sb="0" eb="2">
      <t>クマモト</t>
    </rPh>
    <phoneticPr fontId="2"/>
  </si>
  <si>
    <t>熊本県雇用環境整備協会</t>
    <rPh sb="0" eb="3">
      <t>クマモトケン</t>
    </rPh>
    <rPh sb="3" eb="5">
      <t>コヨウ</t>
    </rPh>
    <rPh sb="5" eb="7">
      <t>カンキョウ</t>
    </rPh>
    <rPh sb="7" eb="9">
      <t>セイビ</t>
    </rPh>
    <rPh sb="9" eb="11">
      <t>キョウカイ</t>
    </rPh>
    <phoneticPr fontId="2"/>
  </si>
  <si>
    <t>希望の里ホンダ</t>
    <rPh sb="0" eb="2">
      <t>キボウ</t>
    </rPh>
    <rPh sb="3" eb="4">
      <t>サト</t>
    </rPh>
    <phoneticPr fontId="2"/>
  </si>
  <si>
    <t>熊本県野菜価格安定資金協会</t>
    <rPh sb="0" eb="3">
      <t>クマモトケン</t>
    </rPh>
    <rPh sb="3" eb="5">
      <t>ヤサイ</t>
    </rPh>
    <rPh sb="5" eb="7">
      <t>カカク</t>
    </rPh>
    <rPh sb="7" eb="9">
      <t>アンテイ</t>
    </rPh>
    <rPh sb="9" eb="11">
      <t>シキン</t>
    </rPh>
    <rPh sb="11" eb="13">
      <t>キョウカイ</t>
    </rPh>
    <phoneticPr fontId="2"/>
  </si>
  <si>
    <t>熊本県果実生産出荷安定基金協会</t>
    <rPh sb="0" eb="3">
      <t>クマモトケン</t>
    </rPh>
    <rPh sb="3" eb="5">
      <t>カジツ</t>
    </rPh>
    <rPh sb="5" eb="7">
      <t>セイサン</t>
    </rPh>
    <rPh sb="7" eb="9">
      <t>シュッカ</t>
    </rPh>
    <rPh sb="9" eb="11">
      <t>アンテイ</t>
    </rPh>
    <rPh sb="11" eb="13">
      <t>キキン</t>
    </rPh>
    <rPh sb="13" eb="15">
      <t>キョウカイ</t>
    </rPh>
    <phoneticPr fontId="2"/>
  </si>
  <si>
    <t>熊本県林業公社（林業公社）</t>
    <rPh sb="0" eb="3">
      <t>クマモトケン</t>
    </rPh>
    <rPh sb="3" eb="5">
      <t>リンギョウ</t>
    </rPh>
    <rPh sb="5" eb="7">
      <t>コウシャ</t>
    </rPh>
    <rPh sb="8" eb="10">
      <t>リンギョウ</t>
    </rPh>
    <rPh sb="10" eb="12">
      <t>コウシャ</t>
    </rPh>
    <phoneticPr fontId="2"/>
  </si>
  <si>
    <t>熊本県林業従事者育成基金</t>
    <rPh sb="0" eb="3">
      <t>クマモトケン</t>
    </rPh>
    <rPh sb="3" eb="5">
      <t>リンギョウ</t>
    </rPh>
    <rPh sb="5" eb="8">
      <t>ジュウジシャ</t>
    </rPh>
    <rPh sb="8" eb="10">
      <t>イクセイ</t>
    </rPh>
    <rPh sb="10" eb="12">
      <t>キキン</t>
    </rPh>
    <phoneticPr fontId="2"/>
  </si>
  <si>
    <t>くまもと里海づくり協会</t>
    <rPh sb="4" eb="5">
      <t>サト</t>
    </rPh>
    <rPh sb="5" eb="6">
      <t>ウミ</t>
    </rPh>
    <rPh sb="9" eb="11">
      <t>キョウカイ</t>
    </rPh>
    <phoneticPr fontId="2"/>
  </si>
  <si>
    <t>熊本県道路公社</t>
    <rPh sb="0" eb="3">
      <t>クマモトケン</t>
    </rPh>
    <rPh sb="3" eb="5">
      <t>ドウロ</t>
    </rPh>
    <rPh sb="5" eb="7">
      <t>コウシャ</t>
    </rPh>
    <phoneticPr fontId="2"/>
  </si>
  <si>
    <t>熊本県建築住宅センター</t>
    <rPh sb="0" eb="3">
      <t>クマモトケン</t>
    </rPh>
    <rPh sb="3" eb="5">
      <t>ケンチク</t>
    </rPh>
    <rPh sb="5" eb="7">
      <t>ジュウタク</t>
    </rPh>
    <phoneticPr fontId="2"/>
  </si>
  <si>
    <t>白川水源地域対策基金</t>
    <rPh sb="0" eb="2">
      <t>シラカワ</t>
    </rPh>
    <rPh sb="2" eb="4">
      <t>スイゲン</t>
    </rPh>
    <rPh sb="4" eb="6">
      <t>チイキ</t>
    </rPh>
    <rPh sb="6" eb="8">
      <t>タイサク</t>
    </rPh>
    <rPh sb="8" eb="10">
      <t>キキン</t>
    </rPh>
    <phoneticPr fontId="2"/>
  </si>
  <si>
    <t>熊本県武道振興会</t>
    <rPh sb="0" eb="3">
      <t>クマモトケン</t>
    </rPh>
    <rPh sb="3" eb="5">
      <t>ブドウ</t>
    </rPh>
    <rPh sb="5" eb="8">
      <t>シンコウカイ</t>
    </rPh>
    <phoneticPr fontId="2"/>
  </si>
  <si>
    <t>公立大学法人熊本県立大学</t>
    <rPh sb="0" eb="2">
      <t>コウリツ</t>
    </rPh>
    <rPh sb="2" eb="4">
      <t>ダイガク</t>
    </rPh>
    <rPh sb="4" eb="6">
      <t>ホウジン</t>
    </rPh>
    <rPh sb="6" eb="8">
      <t>クマモト</t>
    </rPh>
    <rPh sb="8" eb="10">
      <t>ケンリツ</t>
    </rPh>
    <rPh sb="10" eb="11">
      <t>ダイ</t>
    </rPh>
    <rPh sb="11" eb="12">
      <t>ガク</t>
    </rPh>
    <phoneticPr fontId="2"/>
  </si>
  <si>
    <t>熊本県畜産協会</t>
    <rPh sb="0" eb="3">
      <t>クマモトケン</t>
    </rPh>
    <rPh sb="3" eb="5">
      <t>チクサン</t>
    </rPh>
    <rPh sb="5" eb="7">
      <t>キョウカイ</t>
    </rPh>
    <phoneticPr fontId="2"/>
  </si>
  <si>
    <t>熊本県農業公社</t>
    <rPh sb="0" eb="3">
      <t>クマモトケン</t>
    </rPh>
    <rPh sb="3" eb="5">
      <t>ノウギョウ</t>
    </rPh>
    <rPh sb="5" eb="7">
      <t>コウシャ</t>
    </rPh>
    <phoneticPr fontId="2"/>
  </si>
  <si>
    <t>熊本県環境整備事業団</t>
    <rPh sb="0" eb="3">
      <t>クマモトケン</t>
    </rPh>
    <rPh sb="3" eb="5">
      <t>カンキョウ</t>
    </rPh>
    <rPh sb="5" eb="7">
      <t>セイビ</t>
    </rPh>
    <rPh sb="7" eb="10">
      <t>ジギョウダン</t>
    </rPh>
    <phoneticPr fontId="2"/>
  </si>
  <si>
    <t>熊本県暴力追放運動推進センター</t>
    <rPh sb="0" eb="3">
      <t>クマモトケン</t>
    </rPh>
    <rPh sb="3" eb="5">
      <t>ボウリョク</t>
    </rPh>
    <rPh sb="5" eb="7">
      <t>ツイホウ</t>
    </rPh>
    <rPh sb="7" eb="9">
      <t>ウンドウ</t>
    </rPh>
    <rPh sb="9" eb="11">
      <t>スイシン</t>
    </rPh>
    <phoneticPr fontId="2"/>
  </si>
  <si>
    <t>○</t>
  </si>
  <si>
    <t>▲4</t>
  </si>
  <si>
    <t>-</t>
    <phoneticPr fontId="2"/>
  </si>
  <si>
    <t>-</t>
    <phoneticPr fontId="2"/>
  </si>
  <si>
    <t>平成28年熊本地震復興基金</t>
    <rPh sb="0" eb="2">
      <t>ヘイセイ</t>
    </rPh>
    <rPh sb="4" eb="5">
      <t>ネン</t>
    </rPh>
    <rPh sb="5" eb="9">
      <t>クマモトジシン</t>
    </rPh>
    <rPh sb="9" eb="13">
      <t>フッコウキキン</t>
    </rPh>
    <phoneticPr fontId="3"/>
  </si>
  <si>
    <t>地域医療介護総合確保基金</t>
    <phoneticPr fontId="3"/>
  </si>
  <si>
    <t>後期高齢者医療財政安定化基金</t>
    <phoneticPr fontId="3"/>
  </si>
  <si>
    <t>新型コロナウイルス感染症対応金融支援基金</t>
    <phoneticPr fontId="3"/>
  </si>
  <si>
    <t>介護保険財政安定化基金</t>
    <rPh sb="0" eb="2">
      <t>カイゴ</t>
    </rPh>
    <rPh sb="2" eb="4">
      <t>ホケン</t>
    </rPh>
    <rPh sb="4" eb="6">
      <t>ザイセイ</t>
    </rPh>
    <rPh sb="6" eb="9">
      <t>アンテイカ</t>
    </rPh>
    <rPh sb="9" eb="11">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</si>
</sst>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115991</c:v>
                </c:pt>
              </c:numCache>
            </c:numRef>
          </c:val>
          <c:smooth val="0"/>
          <c:extLst>
            <c:ext xmlns:c16="http://schemas.microsoft.com/office/drawing/2014/chart" uri="{C3380CC4-5D6E-409C-BE32-E72D297353CC}">
              <c16:uniqueId val="{00000000-0DD8-430C-B650-902A6F8F5B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97011</c:v>
                </c:pt>
                <c:pt idx="1">
                  <c:v>89552</c:v>
                </c:pt>
                <c:pt idx="2">
                  <c:v>90296</c:v>
                </c:pt>
                <c:pt idx="3">
                  <c:v>99212</c:v>
                </c:pt>
                <c:pt idx="4">
                  <c:v>98916</c:v>
                </c:pt>
              </c:numCache>
            </c:numRef>
          </c:val>
          <c:smooth val="0"/>
          <c:extLst>
            <c:ext xmlns:c16="http://schemas.microsoft.com/office/drawing/2014/chart" uri="{C3380CC4-5D6E-409C-BE32-E72D297353CC}">
              <c16:uniqueId val="{00000001-0DD8-430C-B650-902A6F8F5B4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3.49</c:v>
                </c:pt>
                <c:pt idx="1">
                  <c:v>3.03</c:v>
                </c:pt>
                <c:pt idx="2">
                  <c:v>5.63</c:v>
                </c:pt>
                <c:pt idx="3">
                  <c:v>4.66</c:v>
                </c:pt>
                <c:pt idx="4">
                  <c:v>5.66</c:v>
                </c:pt>
              </c:numCache>
            </c:numRef>
          </c:val>
          <c:extLst>
            <c:ext xmlns:c16="http://schemas.microsoft.com/office/drawing/2014/chart" uri="{C3380CC4-5D6E-409C-BE32-E72D297353CC}">
              <c16:uniqueId val="{00000000-D136-4571-BC64-7BA56B75FD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0.42</c:v>
                </c:pt>
                <c:pt idx="1">
                  <c:v>0.42</c:v>
                </c:pt>
                <c:pt idx="2">
                  <c:v>0.42</c:v>
                </c:pt>
                <c:pt idx="3">
                  <c:v>0.4</c:v>
                </c:pt>
                <c:pt idx="4">
                  <c:v>0.41</c:v>
                </c:pt>
              </c:numCache>
            </c:numRef>
          </c:val>
          <c:extLst>
            <c:ext xmlns:c16="http://schemas.microsoft.com/office/drawing/2014/chart" uri="{C3380CC4-5D6E-409C-BE32-E72D297353CC}">
              <c16:uniqueId val="{00000001-D136-4571-BC64-7BA56B75FD0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-0.59</c:v>
                </c:pt>
                <c:pt idx="1">
                  <c:v>-0.45</c:v>
                </c:pt>
                <c:pt idx="2">
                  <c:v>2.66</c:v>
                </c:pt>
                <c:pt idx="3">
                  <c:v>-0.76</c:v>
                </c:pt>
                <c:pt idx="4">
                  <c:v>0.93</c:v>
                </c:pt>
              </c:numCache>
            </c:numRef>
          </c:val>
          <c:smooth val="0"/>
          <c:extLst>
            <c:ext xmlns:c16="http://schemas.microsoft.com/office/drawing/2014/chart" uri="{C3380CC4-5D6E-409C-BE32-E72D297353CC}">
              <c16:uniqueId val="{00000002-D136-4571-BC64-7BA56B75FD0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0.28000000000000003</c:v>
                </c:pt>
                <c:pt idx="2">
                  <c:v>#N/A</c:v>
                </c:pt>
                <c:pt idx="3">
                  <c:v>0.43</c:v>
                </c:pt>
                <c:pt idx="4">
                  <c:v>#N/A</c:v>
                </c:pt>
                <c:pt idx="5">
                  <c:v>0.32</c:v>
                </c:pt>
                <c:pt idx="6">
                  <c:v>#N/A</c:v>
                </c:pt>
                <c:pt idx="7">
                  <c:v>0.22</c:v>
                </c:pt>
                <c:pt idx="8">
                  <c:v>#N/A</c:v>
                </c:pt>
                <c:pt idx="9">
                  <c:v>0.3</c:v>
                </c:pt>
              </c:numCache>
            </c:numRef>
          </c:val>
          <c:extLst>
            <c:ext xmlns:c16="http://schemas.microsoft.com/office/drawing/2014/chart" uri="{C3380CC4-5D6E-409C-BE32-E72D297353CC}">
              <c16:uniqueId val="{00000000-BBD9-483C-9D28-5F097CC6C3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D9-483C-9D28-5F097CC6C3A8}"/>
            </c:ext>
          </c:extLst>
        </c:ser>
        <c:ser>
          <c:idx val="2"/>
          <c:order val="2"/>
          <c:tx>
            <c:strRef>
              <c:f>データシート!$A$29</c:f>
              <c:strCache>
                <c:ptCount val="1"/>
                <c:pt idx="0">
                  <c:v>有料駐車場事業会計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0.26</c:v>
                </c:pt>
                <c:pt idx="2">
                  <c:v>#N/A</c:v>
                </c:pt>
                <c:pt idx="3">
                  <c:v>0.23</c:v>
                </c:pt>
                <c:pt idx="4">
                  <c:v>#N/A</c:v>
                </c:pt>
                <c:pt idx="5">
                  <c:v>0.2</c:v>
                </c:pt>
                <c:pt idx="6">
                  <c:v>#N/A</c:v>
                </c:pt>
                <c:pt idx="7">
                  <c:v>0.16</c:v>
                </c:pt>
                <c:pt idx="8">
                  <c:v>#N/A</c:v>
                </c:pt>
                <c:pt idx="9">
                  <c:v>0.17</c:v>
                </c:pt>
              </c:numCache>
            </c:numRef>
          </c:val>
          <c:extLst>
            <c:ext xmlns:c16="http://schemas.microsoft.com/office/drawing/2014/chart" uri="{C3380CC4-5D6E-409C-BE32-E72D297353CC}">
              <c16:uniqueId val="{00000002-BBD9-483C-9D28-5F097CC6C3A8}"/>
            </c:ext>
          </c:extLst>
        </c:ser>
        <c:ser>
          <c:idx val="3"/>
          <c:order val="3"/>
          <c:tx>
            <c:strRef>
              <c:f>データシート!$A$30</c:f>
              <c:strCache>
                <c:ptCount val="1"/>
                <c:pt idx="0">
                  <c:v>市町村振興資金貸付事業特別会計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0.51</c:v>
                </c:pt>
                <c:pt idx="2">
                  <c:v>#N/A</c:v>
                </c:pt>
                <c:pt idx="3">
                  <c:v>0.51</c:v>
                </c:pt>
                <c:pt idx="4">
                  <c:v>#N/A</c:v>
                </c:pt>
                <c:pt idx="5">
                  <c:v>0.47</c:v>
                </c:pt>
                <c:pt idx="6">
                  <c:v>#N/A</c:v>
                </c:pt>
                <c:pt idx="7">
                  <c:v>0.28999999999999998</c:v>
                </c:pt>
                <c:pt idx="8">
                  <c:v>#N/A</c:v>
                </c:pt>
                <c:pt idx="9">
                  <c:v>0.2</c:v>
                </c:pt>
              </c:numCache>
            </c:numRef>
          </c:val>
          <c:extLst>
            <c:ext xmlns:c16="http://schemas.microsoft.com/office/drawing/2014/chart" uri="{C3380CC4-5D6E-409C-BE32-E72D297353CC}">
              <c16:uniqueId val="{00000003-BBD9-483C-9D28-5F097CC6C3A8}"/>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0.3</c:v>
                </c:pt>
                <c:pt idx="4">
                  <c:v>#N/A</c:v>
                </c:pt>
                <c:pt idx="5">
                  <c:v>0.32</c:v>
                </c:pt>
                <c:pt idx="6">
                  <c:v>#N/A</c:v>
                </c:pt>
                <c:pt idx="7">
                  <c:v>0.3</c:v>
                </c:pt>
                <c:pt idx="8">
                  <c:v>#N/A</c:v>
                </c:pt>
                <c:pt idx="9">
                  <c:v>0.3</c:v>
                </c:pt>
              </c:numCache>
            </c:numRef>
          </c:val>
          <c:extLst>
            <c:ext xmlns:c16="http://schemas.microsoft.com/office/drawing/2014/chart" uri="{C3380CC4-5D6E-409C-BE32-E72D297353CC}">
              <c16:uniqueId val="{00000004-BBD9-483C-9D28-5F097CC6C3A8}"/>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0.47</c:v>
                </c:pt>
                <c:pt idx="2">
                  <c:v>#N/A</c:v>
                </c:pt>
                <c:pt idx="3">
                  <c:v>0.44</c:v>
                </c:pt>
                <c:pt idx="4">
                  <c:v>#N/A</c:v>
                </c:pt>
                <c:pt idx="5">
                  <c:v>0.42</c:v>
                </c:pt>
                <c:pt idx="6">
                  <c:v>#N/A</c:v>
                </c:pt>
                <c:pt idx="7">
                  <c:v>0.37</c:v>
                </c:pt>
                <c:pt idx="8">
                  <c:v>#N/A</c:v>
                </c:pt>
                <c:pt idx="9">
                  <c:v>0.36</c:v>
                </c:pt>
              </c:numCache>
            </c:numRef>
          </c:val>
          <c:extLst>
            <c:ext xmlns:c16="http://schemas.microsoft.com/office/drawing/2014/chart" uri="{C3380CC4-5D6E-409C-BE32-E72D297353CC}">
              <c16:uniqueId val="{00000005-BBD9-483C-9D28-5F097CC6C3A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0.39</c:v>
                </c:pt>
                <c:pt idx="2">
                  <c:v>#N/A</c:v>
                </c:pt>
                <c:pt idx="3">
                  <c:v>0.36</c:v>
                </c:pt>
                <c:pt idx="4">
                  <c:v>#N/A</c:v>
                </c:pt>
                <c:pt idx="5">
                  <c:v>0.34</c:v>
                </c:pt>
                <c:pt idx="6">
                  <c:v>#N/A</c:v>
                </c:pt>
                <c:pt idx="7">
                  <c:v>0.44</c:v>
                </c:pt>
                <c:pt idx="8">
                  <c:v>#N/A</c:v>
                </c:pt>
                <c:pt idx="9">
                  <c:v>0.56000000000000005</c:v>
                </c:pt>
              </c:numCache>
            </c:numRef>
          </c:val>
          <c:extLst>
            <c:ext xmlns:c16="http://schemas.microsoft.com/office/drawing/2014/chart" uri="{C3380CC4-5D6E-409C-BE32-E72D297353CC}">
              <c16:uniqueId val="{00000006-BBD9-483C-9D28-5F097CC6C3A8}"/>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1.1499999999999999</c:v>
                </c:pt>
                <c:pt idx="4">
                  <c:v>#N/A</c:v>
                </c:pt>
                <c:pt idx="5">
                  <c:v>0.79</c:v>
                </c:pt>
                <c:pt idx="6">
                  <c:v>#N/A</c:v>
                </c:pt>
                <c:pt idx="7">
                  <c:v>0.62</c:v>
                </c:pt>
                <c:pt idx="8">
                  <c:v>#N/A</c:v>
                </c:pt>
                <c:pt idx="9">
                  <c:v>0.57999999999999996</c:v>
                </c:pt>
              </c:numCache>
            </c:numRef>
          </c:val>
          <c:extLst>
            <c:ext xmlns:c16="http://schemas.microsoft.com/office/drawing/2014/chart" uri="{C3380CC4-5D6E-409C-BE32-E72D297353CC}">
              <c16:uniqueId val="{00000007-BBD9-483C-9D28-5F097CC6C3A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0.72</c:v>
                </c:pt>
                <c:pt idx="2">
                  <c:v>#N/A</c:v>
                </c:pt>
                <c:pt idx="3">
                  <c:v>0.81</c:v>
                </c:pt>
                <c:pt idx="4">
                  <c:v>#N/A</c:v>
                </c:pt>
                <c:pt idx="5">
                  <c:v>1.34</c:v>
                </c:pt>
                <c:pt idx="6">
                  <c:v>#N/A</c:v>
                </c:pt>
                <c:pt idx="7">
                  <c:v>1.47</c:v>
                </c:pt>
                <c:pt idx="8">
                  <c:v>#N/A</c:v>
                </c:pt>
                <c:pt idx="9">
                  <c:v>1.36</c:v>
                </c:pt>
              </c:numCache>
            </c:numRef>
          </c:val>
          <c:extLst>
            <c:ext xmlns:c16="http://schemas.microsoft.com/office/drawing/2014/chart" uri="{C3380CC4-5D6E-409C-BE32-E72D297353CC}">
              <c16:uniqueId val="{00000008-BBD9-483C-9D28-5F097CC6C3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2.94</c:v>
                </c:pt>
                <c:pt idx="2">
                  <c:v>#N/A</c:v>
                </c:pt>
                <c:pt idx="3">
                  <c:v>2.5099999999999998</c:v>
                </c:pt>
                <c:pt idx="4">
                  <c:v>#N/A</c:v>
                </c:pt>
                <c:pt idx="5">
                  <c:v>5</c:v>
                </c:pt>
                <c:pt idx="6">
                  <c:v>#N/A</c:v>
                </c:pt>
                <c:pt idx="7">
                  <c:v>4.33</c:v>
                </c:pt>
                <c:pt idx="8">
                  <c:v>#N/A</c:v>
                </c:pt>
                <c:pt idx="9">
                  <c:v>4.57</c:v>
                </c:pt>
              </c:numCache>
            </c:numRef>
          </c:val>
          <c:extLst>
            <c:ext xmlns:c16="http://schemas.microsoft.com/office/drawing/2014/chart" uri="{C3380CC4-5D6E-409C-BE32-E72D297353CC}">
              <c16:uniqueId val="{00000009-BBD9-483C-9D28-5F097CC6C3A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81606</c:v>
                </c:pt>
                <c:pt idx="5">
                  <c:v>77671</c:v>
                </c:pt>
                <c:pt idx="8">
                  <c:v>74436</c:v>
                </c:pt>
                <c:pt idx="11">
                  <c:v>74072</c:v>
                </c:pt>
                <c:pt idx="14">
                  <c:v>72948</c:v>
                </c:pt>
              </c:numCache>
            </c:numRef>
          </c:val>
          <c:extLst>
            <c:ext xmlns:c16="http://schemas.microsoft.com/office/drawing/2014/chart" uri="{C3380CC4-5D6E-409C-BE32-E72D297353CC}">
              <c16:uniqueId val="{00000000-AF6C-4C81-8DCA-A097172A69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1-AF6C-4C81-8DCA-A097172A69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1308</c:v>
                </c:pt>
                <c:pt idx="3">
                  <c:v>723</c:v>
                </c:pt>
                <c:pt idx="6">
                  <c:v>690</c:v>
                </c:pt>
                <c:pt idx="9">
                  <c:v>2317</c:v>
                </c:pt>
                <c:pt idx="12">
                  <c:v>2221</c:v>
                </c:pt>
              </c:numCache>
            </c:numRef>
          </c:val>
          <c:extLst>
            <c:ext xmlns:c16="http://schemas.microsoft.com/office/drawing/2014/chart" uri="{C3380CC4-5D6E-409C-BE32-E72D297353CC}">
              <c16:uniqueId val="{00000002-AF6C-4C81-8DCA-A097172A69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6C-4C81-8DCA-A097172A69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1567</c:v>
                </c:pt>
                <c:pt idx="3">
                  <c:v>1538</c:v>
                </c:pt>
                <c:pt idx="6">
                  <c:v>1382</c:v>
                </c:pt>
                <c:pt idx="9">
                  <c:v>1246</c:v>
                </c:pt>
                <c:pt idx="12">
                  <c:v>1381</c:v>
                </c:pt>
              </c:numCache>
            </c:numRef>
          </c:val>
          <c:extLst>
            <c:ext xmlns:c16="http://schemas.microsoft.com/office/drawing/2014/chart" uri="{C3380CC4-5D6E-409C-BE32-E72D297353CC}">
              <c16:uniqueId val="{00000004-AF6C-4C81-8DCA-A097172A69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21387</c:v>
                </c:pt>
                <c:pt idx="3">
                  <c:v>20709</c:v>
                </c:pt>
                <c:pt idx="6">
                  <c:v>20303</c:v>
                </c:pt>
                <c:pt idx="9">
                  <c:v>19992</c:v>
                </c:pt>
                <c:pt idx="12">
                  <c:v>20197</c:v>
                </c:pt>
              </c:numCache>
            </c:numRef>
          </c:val>
          <c:extLst>
            <c:ext xmlns:c16="http://schemas.microsoft.com/office/drawing/2014/chart" uri="{C3380CC4-5D6E-409C-BE32-E72D297353CC}">
              <c16:uniqueId val="{00000005-AF6C-4C81-8DCA-A097172A69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6C-4C81-8DCA-A097172A69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86354</c:v>
                </c:pt>
                <c:pt idx="3">
                  <c:v>81389</c:v>
                </c:pt>
                <c:pt idx="6">
                  <c:v>77355</c:v>
                </c:pt>
                <c:pt idx="9">
                  <c:v>77121</c:v>
                </c:pt>
                <c:pt idx="12">
                  <c:v>83347</c:v>
                </c:pt>
              </c:numCache>
            </c:numRef>
          </c:val>
          <c:extLst>
            <c:ext xmlns:c16="http://schemas.microsoft.com/office/drawing/2014/chart" uri="{C3380CC4-5D6E-409C-BE32-E72D297353CC}">
              <c16:uniqueId val="{00000007-AF6C-4C81-8DCA-A097172A691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29011</c:v>
                </c:pt>
                <c:pt idx="2">
                  <c:v>#N/A</c:v>
                </c:pt>
                <c:pt idx="3">
                  <c:v>#N/A</c:v>
                </c:pt>
                <c:pt idx="4">
                  <c:v>26689</c:v>
                </c:pt>
                <c:pt idx="5">
                  <c:v>#N/A</c:v>
                </c:pt>
                <c:pt idx="6">
                  <c:v>#N/A</c:v>
                </c:pt>
                <c:pt idx="7">
                  <c:v>25294</c:v>
                </c:pt>
                <c:pt idx="8">
                  <c:v>#N/A</c:v>
                </c:pt>
                <c:pt idx="9">
                  <c:v>#N/A</c:v>
                </c:pt>
                <c:pt idx="10">
                  <c:v>26605</c:v>
                </c:pt>
                <c:pt idx="11">
                  <c:v>#N/A</c:v>
                </c:pt>
                <c:pt idx="12">
                  <c:v>#N/A</c:v>
                </c:pt>
                <c:pt idx="13">
                  <c:v>34198</c:v>
                </c:pt>
                <c:pt idx="14">
                  <c:v>#N/A</c:v>
                </c:pt>
              </c:numCache>
            </c:numRef>
          </c:val>
          <c:smooth val="0"/>
          <c:extLst>
            <c:ext xmlns:c16="http://schemas.microsoft.com/office/drawing/2014/chart" uri="{C3380CC4-5D6E-409C-BE32-E72D297353CC}">
              <c16:uniqueId val="{00000008-AF6C-4C81-8DCA-A097172A691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911586</c:v>
                </c:pt>
                <c:pt idx="5">
                  <c:v>907080</c:v>
                </c:pt>
                <c:pt idx="8">
                  <c:v>914301</c:v>
                </c:pt>
                <c:pt idx="11">
                  <c:v>924155</c:v>
                </c:pt>
                <c:pt idx="14">
                  <c:v>899465</c:v>
                </c:pt>
              </c:numCache>
            </c:numRef>
          </c:val>
          <c:extLst>
            <c:ext xmlns:c16="http://schemas.microsoft.com/office/drawing/2014/chart" uri="{C3380CC4-5D6E-409C-BE32-E72D297353CC}">
              <c16:uniqueId val="{00000000-6CDE-4443-BA9D-8426AFAAF6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66383</c:v>
                </c:pt>
                <c:pt idx="5">
                  <c:v>68306</c:v>
                </c:pt>
                <c:pt idx="8">
                  <c:v>65256</c:v>
                </c:pt>
                <c:pt idx="11">
                  <c:v>62677</c:v>
                </c:pt>
                <c:pt idx="14">
                  <c:v>59825</c:v>
                </c:pt>
              </c:numCache>
            </c:numRef>
          </c:val>
          <c:extLst>
            <c:ext xmlns:c16="http://schemas.microsoft.com/office/drawing/2014/chart" uri="{C3380CC4-5D6E-409C-BE32-E72D297353CC}">
              <c16:uniqueId val="{00000001-6CDE-4443-BA9D-8426AFAAF6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177736</c:v>
                </c:pt>
                <c:pt idx="5">
                  <c:v>154714</c:v>
                </c:pt>
                <c:pt idx="8">
                  <c:v>144871</c:v>
                </c:pt>
                <c:pt idx="11">
                  <c:v>179270</c:v>
                </c:pt>
                <c:pt idx="14">
                  <c:v>179512</c:v>
                </c:pt>
              </c:numCache>
            </c:numRef>
          </c:val>
          <c:extLst>
            <c:ext xmlns:c16="http://schemas.microsoft.com/office/drawing/2014/chart" uri="{C3380CC4-5D6E-409C-BE32-E72D297353CC}">
              <c16:uniqueId val="{00000002-6CDE-4443-BA9D-8426AFAAF6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DE-4443-BA9D-8426AFAAF6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DE-4443-BA9D-8426AFAAF6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5881</c:v>
                </c:pt>
                <c:pt idx="3">
                  <c:v>6719</c:v>
                </c:pt>
                <c:pt idx="6">
                  <c:v>7451</c:v>
                </c:pt>
                <c:pt idx="9">
                  <c:v>5938</c:v>
                </c:pt>
                <c:pt idx="12">
                  <c:v>6183</c:v>
                </c:pt>
              </c:numCache>
            </c:numRef>
          </c:val>
          <c:extLst>
            <c:ext xmlns:c16="http://schemas.microsoft.com/office/drawing/2014/chart" uri="{C3380CC4-5D6E-409C-BE32-E72D297353CC}">
              <c16:uniqueId val="{00000005-6CDE-4443-BA9D-8426AFAAF6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144134</c:v>
                </c:pt>
                <c:pt idx="3">
                  <c:v>141433</c:v>
                </c:pt>
                <c:pt idx="6">
                  <c:v>139457</c:v>
                </c:pt>
                <c:pt idx="9">
                  <c:v>139702</c:v>
                </c:pt>
                <c:pt idx="12">
                  <c:v>137074</c:v>
                </c:pt>
              </c:numCache>
            </c:numRef>
          </c:val>
          <c:extLst>
            <c:ext xmlns:c16="http://schemas.microsoft.com/office/drawing/2014/chart" uri="{C3380CC4-5D6E-409C-BE32-E72D297353CC}">
              <c16:uniqueId val="{00000006-6CDE-4443-BA9D-8426AFAAF6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CDE-4443-BA9D-8426AFAAF6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15193</c:v>
                </c:pt>
                <c:pt idx="3">
                  <c:v>13972</c:v>
                </c:pt>
                <c:pt idx="6">
                  <c:v>13027</c:v>
                </c:pt>
                <c:pt idx="9">
                  <c:v>12165</c:v>
                </c:pt>
                <c:pt idx="12">
                  <c:v>12178</c:v>
                </c:pt>
              </c:numCache>
            </c:numRef>
          </c:val>
          <c:extLst>
            <c:ext xmlns:c16="http://schemas.microsoft.com/office/drawing/2014/chart" uri="{C3380CC4-5D6E-409C-BE32-E72D297353CC}">
              <c16:uniqueId val="{00000008-6CDE-4443-BA9D-8426AFAAF6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2161</c:v>
                </c:pt>
                <c:pt idx="3">
                  <c:v>1691</c:v>
                </c:pt>
                <c:pt idx="6">
                  <c:v>1341</c:v>
                </c:pt>
                <c:pt idx="9">
                  <c:v>1284</c:v>
                </c:pt>
                <c:pt idx="12">
                  <c:v>1185</c:v>
                </c:pt>
              </c:numCache>
            </c:numRef>
          </c:val>
          <c:extLst>
            <c:ext xmlns:c16="http://schemas.microsoft.com/office/drawing/2014/chart" uri="{C3380CC4-5D6E-409C-BE32-E72D297353CC}">
              <c16:uniqueId val="{00000009-6CDE-4443-BA9D-8426AFAAF6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1659835</c:v>
                </c:pt>
                <c:pt idx="3">
                  <c:v>1679119</c:v>
                </c:pt>
                <c:pt idx="6">
                  <c:v>1714341</c:v>
                </c:pt>
                <c:pt idx="9">
                  <c:v>1749529</c:v>
                </c:pt>
                <c:pt idx="12">
                  <c:v>1751758</c:v>
                </c:pt>
              </c:numCache>
            </c:numRef>
          </c:val>
          <c:extLst>
            <c:ext xmlns:c16="http://schemas.microsoft.com/office/drawing/2014/chart" uri="{C3380CC4-5D6E-409C-BE32-E72D297353CC}">
              <c16:uniqueId val="{0000000A-6CDE-4443-BA9D-8426AFAAF6E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671499</c:v>
                </c:pt>
                <c:pt idx="2">
                  <c:v>#N/A</c:v>
                </c:pt>
                <c:pt idx="3">
                  <c:v>#N/A</c:v>
                </c:pt>
                <c:pt idx="4">
                  <c:v>712833</c:v>
                </c:pt>
                <c:pt idx="5">
                  <c:v>#N/A</c:v>
                </c:pt>
                <c:pt idx="6">
                  <c:v>#N/A</c:v>
                </c:pt>
                <c:pt idx="7">
                  <c:v>751189</c:v>
                </c:pt>
                <c:pt idx="8">
                  <c:v>#N/A</c:v>
                </c:pt>
                <c:pt idx="9">
                  <c:v>#N/A</c:v>
                </c:pt>
                <c:pt idx="10">
                  <c:v>742516</c:v>
                </c:pt>
                <c:pt idx="11">
                  <c:v>#N/A</c:v>
                </c:pt>
                <c:pt idx="12">
                  <c:v>#N/A</c:v>
                </c:pt>
                <c:pt idx="13">
                  <c:v>769578</c:v>
                </c:pt>
                <c:pt idx="14">
                  <c:v>#N/A</c:v>
                </c:pt>
              </c:numCache>
            </c:numRef>
          </c:val>
          <c:smooth val="0"/>
          <c:extLst>
            <c:ext xmlns:c16="http://schemas.microsoft.com/office/drawing/2014/chart" uri="{C3380CC4-5D6E-409C-BE32-E72D297353CC}">
              <c16:uniqueId val="{0000000B-6CDE-4443-BA9D-8426AFAAF6E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1770</c:v>
                </c:pt>
                <c:pt idx="1">
                  <c:v>1778</c:v>
                </c:pt>
                <c:pt idx="2">
                  <c:v>1786</c:v>
                </c:pt>
              </c:numCache>
            </c:numRef>
          </c:val>
          <c:extLst>
            <c:ext xmlns:c16="http://schemas.microsoft.com/office/drawing/2014/chart" uri="{C3380CC4-5D6E-409C-BE32-E72D297353CC}">
              <c16:uniqueId val="{00000000-9B35-477F-9D00-0B2241C041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26296</c:v>
                </c:pt>
                <c:pt idx="1">
                  <c:v>62171</c:v>
                </c:pt>
                <c:pt idx="2">
                  <c:v>62102</c:v>
                </c:pt>
              </c:numCache>
            </c:numRef>
          </c:val>
          <c:extLst>
            <c:ext xmlns:c16="http://schemas.microsoft.com/office/drawing/2014/chart" uri="{C3380CC4-5D6E-409C-BE32-E72D297353CC}">
              <c16:uniqueId val="{00000001-9B35-477F-9D00-0B2241C041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53425</c:v>
                </c:pt>
                <c:pt idx="1">
                  <c:v>48630</c:v>
                </c:pt>
                <c:pt idx="2">
                  <c:v>44703</c:v>
                </c:pt>
              </c:numCache>
            </c:numRef>
          </c:val>
          <c:extLst>
            <c:ext xmlns:c16="http://schemas.microsoft.com/office/drawing/2014/chart" uri="{C3380CC4-5D6E-409C-BE32-E72D297353CC}">
              <c16:uniqueId val="{00000002-9B35-477F-9D00-0B2241C041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元利償還金等は、通常債の償還は減ったものの、平成２８年熊本地震や令和２年７月豪雨災害に係る償還が本格化しつつあることなどから、６４億円余の増となった。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一方、算入公債費等については、災害復旧等に係る基準財政需要額のうち財源対策債償還費が公共事業等債事業の減により減少したことなどから、１２億円余の減となった。</a:t>
          </a:r>
        </a:p>
        <a:p>
          <a:r>
            <a:rPr kumimoji="1" lang="ja-JP" altLang="en-US" sz="1050">
              <a:latin typeface="ＭＳ ゴシック" pitchFamily="49" charset="-128"/>
              <a:ea typeface="ＭＳ ゴシック" pitchFamily="49" charset="-128"/>
            </a:rPr>
            <a:t>　以上により、Ｒ４年度の単年度における実質公債費比率の分子は増加している。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満期一括償還地方債の償還のための減債基金は、適切に積み立てている。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係る地方債の現在高について、臨時財政対策債等の現在高が減少したものの、平成２８年熊本地震や令和２年７月豪雨災害からの復旧・復興に加え、国土強靱化への取組みにより増加した一方、退職手当負担見込額について、定年退職等で支給見込み職員数が減になったことにより、将来負担額は２億円余の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充当可能財源等は、基準財政需要額算入見込額が国税収入の増加による令和４年度の臨時財政対策債発行可能額の大幅な減などにより、２７４億円余の減となった。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以上により、将来負担比率の分子は増加している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・熊本地震関連事業実施のため平成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億円の減となり、基金全体としても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・財政調整基金や後期高齢者医療財政安定化基金等の将来の財政リスクに備えた基金は、現在の水準の維持に努める。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年熊本地震による災害からの早期復興を図る事業の推進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・新型コロナウイルス感染症対応金融支援基金：新型コロナウイルス感染症の影響を受けた中小企業者及び農林漁業者の資金繰りを支援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・介護保険財政安定化基金：市町村介護保険の財政の安定化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年熊本地震復興基金：事業実施に伴い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億円を積み立てる一方、事業実施に伴い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・新型コロナウイルス感染症対応金融支援基金：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億円を積み立てる一方、事業実施に伴い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年熊本地震復興基金は、発災後概ね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年で復興事業に活用する。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・その他の特定目的基金についても事業の進捗に伴い、段階的に残高は減少していく見込み。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億円を積み立てた。一方、財政調整のために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CC87072-2160-4B90-824F-EDE799A67280}"/>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8F23B76-C32E-43A4-B1C7-4A90BE4D368F}"/>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5410B8E-E015-4060-A6B9-D9B4DB9B4D26}"/>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81384F8-27B6-48E1-806D-FC80A52D735C}"/>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C4AF92B-3942-485D-AE04-883228141A39}"/>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73875CF-2AA3-48C9-B528-D9DD1119219D}"/>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3CFD545-52F5-4287-B027-0565F210BA17}"/>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AC9408F-30A7-4DA0-9548-697CC6EFAE37}"/>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3EF25C4-B618-44F8-A2F5-2BCED8F9EA79}"/>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A10DEA6-76ED-4785-BB03-6CBB2C4EEC41}"/>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1,737,946
1,717,716
7,409.18
1,028,620,307
978,345,151
24,627,696
435,111,278
1,664,929,258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C7B51C3-50E5-4309-A1D4-0B0585CC8D5B}"/>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241CE09-5BCF-4FCD-9169-3D570B6CE0ED}"/>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579C695-C6D9-43BA-9466-4B55D44E8BE7}"/>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4B42877-73FB-495E-8F74-03A8DED325B7}"/>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44423F6-F1A8-443A-AE21-93502F3DAFF2}"/>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EB81C3F-5226-4CCB-B93C-7859C8245E4D}"/>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C503D90-18FD-4A88-9629-E6CF2A09F1C7}"/>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6D2BB18-C738-4D9C-8C66-3BAE397CBF22}"/>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19643DB-88B5-4769-9A74-518A102DD745}"/>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A4DE7F1-6363-45BE-B07B-B13CC8BA2D5F}"/>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A25A4CF-D990-4E93-AA73-DC86911FDB85}"/>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00066DD-57F3-4124-8A17-30F335189ED7}"/>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A13065F-4891-4365-B94E-DDFE247DCA47}"/>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ACF7B4E-8510-4049-9047-E7E7C5B4A8C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ECD9A5E-7380-4933-84A6-78DB6E774AEB}"/>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3AC320-CBF2-48D1-85A9-186E4571137E}"/>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BC8CA5C-C70D-4A84-B9D7-8ED6C436637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ED38346A-1048-42D3-96DE-C2C2A64D97CC}"/>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2D3485B5-691F-403E-B3DC-7A354AFCEC98}"/>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8C613956-3076-4606-9C5A-1AD17312617B}"/>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32E38C84-AEAB-4B0C-90AA-AA9FB82893FF}"/>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BEE44D91-730E-4F97-BF81-3C33818DF476}"/>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9D126872-47E8-4328-83BC-C6579F34CFFF}"/>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AD46DC94-0210-469A-B494-8B075D06261A}"/>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C181E79-FFD0-4F12-8546-1900F1674E64}"/>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911C6EF6-26B1-4836-82BD-CC885168FDFF}"/>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4A66E8CF-C9FC-491A-A2A1-E84FF9353388}"/>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BEFD228-FAE8-48B3-B97E-6401DF88A2A2}"/>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34DF5BE-6684-40C2-B4F8-B7A2F6D4FB02}"/>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F8C2F58-44E5-4EEA-B531-7480E530B7BB}"/>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F5416CD-75EE-499E-B77A-8E9FC25395C6}"/>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89EF39F1-40BB-496C-9FCC-071086AA1A6C}"/>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50144E59-ABD1-4534-958B-CB86E1FD78D8}"/>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733367B4-1CE5-41B6-B206-DE1574BD1126}"/>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84568FD1-6E8F-4DF5-B3B6-CE194D4467F4}"/>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世界同時不況以降の基準財政収入額（県税収入等）の落ち込みにより、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ポイントまで下落。その後、景気回復に伴う県税収入の増等により上昇基調に転じた。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年度までは上昇基調であったが、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年度は基準財政収入額の減等により減少、</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年度は横ばいという結果になった。</a:t>
          </a:r>
        </a:p>
        <a:p>
          <a:r>
            <a:rPr kumimoji="1" lang="ja-JP" altLang="en-US" sz="1300">
              <a:latin typeface="ＭＳ Ｐゴシック" panose="020B0600070205080204" pitchFamily="50" charset="-128"/>
              <a:ea typeface="ＭＳ Ｐゴシック" panose="020B0600070205080204" pitchFamily="50" charset="-128"/>
            </a:rPr>
            <a:t>　熊本地震と令和２年７月豪雨災害からの創造的復興に引き続き取り組むとともに、</a:t>
          </a:r>
          <a:r>
            <a:rPr kumimoji="1" lang="en-US" altLang="ja-JP" sz="1300">
              <a:latin typeface="ＭＳ Ｐゴシック" panose="020B0600070205080204" pitchFamily="50" charset="-128"/>
              <a:ea typeface="ＭＳ Ｐゴシック" panose="020B0600070205080204" pitchFamily="50" charset="-128"/>
            </a:rPr>
            <a:t>TSMC</a:t>
          </a:r>
          <a:r>
            <a:rPr kumimoji="1" lang="ja-JP" altLang="en-US" sz="1300">
              <a:latin typeface="ＭＳ Ｐゴシック" panose="020B0600070205080204" pitchFamily="50" charset="-128"/>
              <a:ea typeface="ＭＳ Ｐゴシック" panose="020B0600070205080204" pitchFamily="50" charset="-128"/>
            </a:rPr>
            <a:t>の進出を契機とした半導体関連産業の更なる集積等を進めることで、税収増につなげ、当該比率の改善を図る。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868FF160-049D-4503-89C0-37290D7D559B}"/>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D05C49B8-43CE-4BA4-B8F3-333877AA05D3}"/>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DF0BBBFA-26E4-48A1-84AB-7B866BBBEA70}"/>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90506948-9402-4027-8B84-288F75653422}"/>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EA5BF377-5C43-4ABD-8A28-29F74F56849C}"/>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47B9A033-4ABA-41DD-824E-5E745F448A79}"/>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3EEA99C6-3FAE-4A0E-88AD-050A55F2A0C0}"/>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BFCD53C0-C07F-4D7E-A944-926805013373}"/>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D3CAD13A-9EB7-4811-BAF4-357A4B9A5439}"/>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FCB516CD-D277-4DC5-BA45-78618D2B9229}"/>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919EAC48-75F2-4A0D-B732-826488C2863F}"/>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C318DDD2-D5F9-4BFF-A869-E25576CE322A}"/>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DDD2EC13-1A1A-4B52-87A5-4966F28F18E4}"/>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F41DEC4-DC00-4D79-9F67-955BF3BC6CA8}"/>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6CF2590-D758-45E7-AB9F-3B64FFE041C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BB715B4-FB9C-4280-9933-112966376B40}"/>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8CAF090-45C8-4EB6-9BA3-9342F53C14C1}"/>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39</xdr:row>
      <xdr:rowOff>11188</xdr:rowOff>
    </xdr:from>
    <xdr:to>
      <xdr:col>23</xdr:col>
      <xdr:colOff>133350</xdr:colOff>
      <xdr:row>45</xdr:row>
      <xdr:rowOff>16631</xdr:rowOff>
    </xdr:to>
    <xdr:cxnSp macro="">
      <xdr:nvCxnSpPr>
        <xdr:cNvPr id="64" name="直線コネクタ 63">
          <a:extLst>
            <a:ext uri="{FF2B5EF4-FFF2-40B4-BE49-F238E27FC236}">
              <a16:creationId xmlns:a16="http://schemas.microsoft.com/office/drawing/2014/main" id="{BD2515CE-C9DA-422B-B2EB-645B599D4A60}"/>
            </a:ext>
          </a:extLst>
        </xdr:cNvPr>
        <xdr:cNvCxnSpPr/>
      </xdr:nvCxnSpPr>
      <xdr:spPr>
        <a:xfrm flipV="1">
          <a:off x="4514850" y="6323088"/>
          <a:ext cx="0" cy="980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160158</xdr:rowOff>
    </xdr:from>
    <xdr:ext cx="762000" cy="259045"/>
    <xdr:sp macro="" textlink="">
      <xdr:nvSpPr>
        <xdr:cNvPr id="65" name="財政力最小値テキスト">
          <a:extLst>
            <a:ext uri="{FF2B5EF4-FFF2-40B4-BE49-F238E27FC236}">
              <a16:creationId xmlns:a16="http://schemas.microsoft.com/office/drawing/2014/main" id="{6D86A209-46E0-4E7E-8460-E5CCCAE822DF}"/>
            </a:ext>
          </a:extLst>
        </xdr:cNvPr>
        <xdr:cNvSpPr txBox="1"/>
      </xdr:nvSpPr>
      <xdr:spPr>
        <a:xfrm>
          <a:off x="4581525" y="728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16631</xdr:rowOff>
    </xdr:from>
    <xdr:to>
      <xdr:col>24</xdr:col>
      <xdr:colOff>12700</xdr:colOff>
      <xdr:row>45</xdr:row>
      <xdr:rowOff>16631</xdr:rowOff>
    </xdr:to>
    <xdr:cxnSp macro="">
      <xdr:nvCxnSpPr>
        <xdr:cNvPr id="66" name="直線コネクタ 65">
          <a:extLst>
            <a:ext uri="{FF2B5EF4-FFF2-40B4-BE49-F238E27FC236}">
              <a16:creationId xmlns:a16="http://schemas.microsoft.com/office/drawing/2014/main" id="{6D01E0B9-3D44-4DAE-9C46-A799179F0DDD}"/>
            </a:ext>
          </a:extLst>
        </xdr:cNvPr>
        <xdr:cNvCxnSpPr/>
      </xdr:nvCxnSpPr>
      <xdr:spPr>
        <a:xfrm>
          <a:off x="4429125" y="73032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97565</xdr:rowOff>
    </xdr:from>
    <xdr:ext cx="762000" cy="259045"/>
    <xdr:sp macro="" textlink="">
      <xdr:nvSpPr>
        <xdr:cNvPr id="67" name="財政力最大値テキスト">
          <a:extLst>
            <a:ext uri="{FF2B5EF4-FFF2-40B4-BE49-F238E27FC236}">
              <a16:creationId xmlns:a16="http://schemas.microsoft.com/office/drawing/2014/main" id="{2222BBEA-0963-4E05-9874-EBF5F7441E53}"/>
            </a:ext>
          </a:extLst>
        </xdr:cNvPr>
        <xdr:cNvSpPr txBox="1"/>
      </xdr:nvSpPr>
      <xdr:spPr>
        <a:xfrm>
          <a:off x="4581525" y="60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39</xdr:row>
      <xdr:rowOff>11188</xdr:rowOff>
    </xdr:from>
    <xdr:to>
      <xdr:col>24</xdr:col>
      <xdr:colOff>12700</xdr:colOff>
      <xdr:row>39</xdr:row>
      <xdr:rowOff>11188</xdr:rowOff>
    </xdr:to>
    <xdr:cxnSp macro="">
      <xdr:nvCxnSpPr>
        <xdr:cNvPr id="68" name="直線コネクタ 67">
          <a:extLst>
            <a:ext uri="{FF2B5EF4-FFF2-40B4-BE49-F238E27FC236}">
              <a16:creationId xmlns:a16="http://schemas.microsoft.com/office/drawing/2014/main" id="{7EC7B13E-663E-4145-B5C3-E3156B7A282F}"/>
            </a:ext>
          </a:extLst>
        </xdr:cNvPr>
        <xdr:cNvCxnSpPr/>
      </xdr:nvCxnSpPr>
      <xdr:spPr>
        <a:xfrm>
          <a:off x="4429125" y="63230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11188</xdr:rowOff>
    </xdr:from>
    <xdr:to>
      <xdr:col>23</xdr:col>
      <xdr:colOff>133350</xdr:colOff>
      <xdr:row>39</xdr:row>
      <xdr:rowOff>11188</xdr:rowOff>
    </xdr:to>
    <xdr:cxnSp macro="">
      <xdr:nvCxnSpPr>
        <xdr:cNvPr id="69" name="直線コネクタ 68">
          <a:extLst>
            <a:ext uri="{FF2B5EF4-FFF2-40B4-BE49-F238E27FC236}">
              <a16:creationId xmlns:a16="http://schemas.microsoft.com/office/drawing/2014/main" id="{F50B59C7-3F89-44AF-B95A-92AA3AA68349}"/>
            </a:ext>
          </a:extLst>
        </xdr:cNvPr>
        <xdr:cNvCxnSpPr/>
      </xdr:nvCxnSpPr>
      <xdr:spPr>
        <a:xfrm>
          <a:off x="3752850" y="632308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164089</xdr:rowOff>
    </xdr:from>
    <xdr:ext cx="762000" cy="259045"/>
    <xdr:sp macro="" textlink="">
      <xdr:nvSpPr>
        <xdr:cNvPr id="70" name="財政力平均値テキスト">
          <a:extLst>
            <a:ext uri="{FF2B5EF4-FFF2-40B4-BE49-F238E27FC236}">
              <a16:creationId xmlns:a16="http://schemas.microsoft.com/office/drawing/2014/main" id="{B53696F9-8291-4A4F-843A-5B893C83F83C}"/>
            </a:ext>
          </a:extLst>
        </xdr:cNvPr>
        <xdr:cNvSpPr txBox="1"/>
      </xdr:nvSpPr>
      <xdr:spPr>
        <a:xfrm>
          <a:off x="4581525" y="679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71" name="フローチャート: 判断 70">
          <a:extLst>
            <a:ext uri="{FF2B5EF4-FFF2-40B4-BE49-F238E27FC236}">
              <a16:creationId xmlns:a16="http://schemas.microsoft.com/office/drawing/2014/main" id="{768C0A8A-F733-4F83-946C-41F47FF712B6}"/>
            </a:ext>
          </a:extLst>
        </xdr:cNvPr>
        <xdr:cNvSpPr/>
      </xdr:nvSpPr>
      <xdr:spPr>
        <a:xfrm>
          <a:off x="4467225" y="682141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9374</xdr:rowOff>
    </xdr:from>
    <xdr:to>
      <xdr:col>19</xdr:col>
      <xdr:colOff>133350</xdr:colOff>
      <xdr:row>39</xdr:row>
      <xdr:rowOff>11188</xdr:rowOff>
    </xdr:to>
    <xdr:cxnSp macro="">
      <xdr:nvCxnSpPr>
        <xdr:cNvPr id="72" name="直線コネクタ 71">
          <a:extLst>
            <a:ext uri="{FF2B5EF4-FFF2-40B4-BE49-F238E27FC236}">
              <a16:creationId xmlns:a16="http://schemas.microsoft.com/office/drawing/2014/main" id="{CC33E4B6-2070-4C17-B2C4-CBD27C2B4B0C}"/>
            </a:ext>
          </a:extLst>
        </xdr:cNvPr>
        <xdr:cNvCxnSpPr/>
      </xdr:nvCxnSpPr>
      <xdr:spPr>
        <a:xfrm>
          <a:off x="2943225" y="6003774"/>
          <a:ext cx="809625" cy="31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36</xdr:row>
      <xdr:rowOff>15119</xdr:rowOff>
    </xdr:from>
    <xdr:to>
      <xdr:col>19</xdr:col>
      <xdr:colOff>184150</xdr:colOff>
      <xdr:row>36</xdr:row>
      <xdr:rowOff>116719</xdr:rowOff>
    </xdr:to>
    <xdr:sp macro="" textlink="">
      <xdr:nvSpPr>
        <xdr:cNvPr id="73" name="フローチャート: 判断 72">
          <a:extLst>
            <a:ext uri="{FF2B5EF4-FFF2-40B4-BE49-F238E27FC236}">
              <a16:creationId xmlns:a16="http://schemas.microsoft.com/office/drawing/2014/main" id="{F7E2C8C6-7787-4C1A-AF1C-AEC5431416E1}"/>
            </a:ext>
          </a:extLst>
        </xdr:cNvPr>
        <xdr:cNvSpPr/>
      </xdr:nvSpPr>
      <xdr:spPr>
        <a:xfrm>
          <a:off x="3705225" y="58412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126896</xdr:rowOff>
    </xdr:from>
    <xdr:ext cx="736600" cy="259045"/>
    <xdr:sp macro="" textlink="">
      <xdr:nvSpPr>
        <xdr:cNvPr id="74" name="テキスト ボックス 73">
          <a:extLst>
            <a:ext uri="{FF2B5EF4-FFF2-40B4-BE49-F238E27FC236}">
              <a16:creationId xmlns:a16="http://schemas.microsoft.com/office/drawing/2014/main" id="{D6E34465-3CFD-4456-9F23-2C0CBE1D14D9}"/>
            </a:ext>
          </a:extLst>
        </xdr:cNvPr>
        <xdr:cNvSpPr txBox="1"/>
      </xdr:nvSpPr>
      <xdr:spPr>
        <a:xfrm>
          <a:off x="3409950" y="562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9374</xdr:rowOff>
    </xdr:from>
    <xdr:to>
      <xdr:col>15</xdr:col>
      <xdr:colOff>82550</xdr:colOff>
      <xdr:row>37</xdr:row>
      <xdr:rowOff>124278</xdr:rowOff>
    </xdr:to>
    <xdr:cxnSp macro="">
      <xdr:nvCxnSpPr>
        <xdr:cNvPr id="75" name="直線コネクタ 74">
          <a:extLst>
            <a:ext uri="{FF2B5EF4-FFF2-40B4-BE49-F238E27FC236}">
              <a16:creationId xmlns:a16="http://schemas.microsoft.com/office/drawing/2014/main" id="{B41B6D2B-9848-427B-A004-9025FD48A6DA}"/>
            </a:ext>
          </a:extLst>
        </xdr:cNvPr>
        <xdr:cNvCxnSpPr/>
      </xdr:nvCxnSpPr>
      <xdr:spPr>
        <a:xfrm flipV="1">
          <a:off x="2124075" y="6003774"/>
          <a:ext cx="819150" cy="10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6" name="フローチャート: 判断 75">
          <a:extLst>
            <a:ext uri="{FF2B5EF4-FFF2-40B4-BE49-F238E27FC236}">
              <a16:creationId xmlns:a16="http://schemas.microsoft.com/office/drawing/2014/main" id="{A690D092-2D58-4E9B-A3C6-4D8B57476105}"/>
            </a:ext>
          </a:extLst>
        </xdr:cNvPr>
        <xdr:cNvSpPr/>
      </xdr:nvSpPr>
      <xdr:spPr>
        <a:xfrm>
          <a:off x="2886075" y="57358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7" name="テキスト ボックス 76">
          <a:extLst>
            <a:ext uri="{FF2B5EF4-FFF2-40B4-BE49-F238E27FC236}">
              <a16:creationId xmlns:a16="http://schemas.microsoft.com/office/drawing/2014/main" id="{A48243BC-D436-48AA-BC0B-9E508827237D}"/>
            </a:ext>
          </a:extLst>
        </xdr:cNvPr>
        <xdr:cNvSpPr txBox="1"/>
      </xdr:nvSpPr>
      <xdr:spPr>
        <a:xfrm>
          <a:off x="2600325" y="55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B726FC19-9B67-4AEA-A520-30A232B74CC0}"/>
            </a:ext>
          </a:extLst>
        </xdr:cNvPr>
        <xdr:cNvCxnSpPr/>
      </xdr:nvCxnSpPr>
      <xdr:spPr>
        <a:xfrm flipV="1">
          <a:off x="1333500" y="6112328"/>
          <a:ext cx="790575" cy="10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71664</xdr:rowOff>
    </xdr:from>
    <xdr:to>
      <xdr:col>11</xdr:col>
      <xdr:colOff>82550</xdr:colOff>
      <xdr:row>36</xdr:row>
      <xdr:rowOff>1814</xdr:rowOff>
    </xdr:to>
    <xdr:sp macro="" textlink="">
      <xdr:nvSpPr>
        <xdr:cNvPr id="79" name="フローチャート: 判断 78">
          <a:extLst>
            <a:ext uri="{FF2B5EF4-FFF2-40B4-BE49-F238E27FC236}">
              <a16:creationId xmlns:a16="http://schemas.microsoft.com/office/drawing/2014/main" id="{A02B1584-1E67-4320-8D6E-6A4512FFEC86}"/>
            </a:ext>
          </a:extLst>
        </xdr:cNvPr>
        <xdr:cNvSpPr/>
      </xdr:nvSpPr>
      <xdr:spPr>
        <a:xfrm>
          <a:off x="2095500" y="57358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80" name="テキスト ボックス 79">
          <a:extLst>
            <a:ext uri="{FF2B5EF4-FFF2-40B4-BE49-F238E27FC236}">
              <a16:creationId xmlns:a16="http://schemas.microsoft.com/office/drawing/2014/main" id="{9F22D4E2-B424-4A8E-875A-44651AC1535E}"/>
            </a:ext>
          </a:extLst>
        </xdr:cNvPr>
        <xdr:cNvSpPr txBox="1"/>
      </xdr:nvSpPr>
      <xdr:spPr>
        <a:xfrm>
          <a:off x="1781175" y="55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15119</xdr:rowOff>
    </xdr:from>
    <xdr:to>
      <xdr:col>7</xdr:col>
      <xdr:colOff>31750</xdr:colOff>
      <xdr:row>36</xdr:row>
      <xdr:rowOff>116719</xdr:rowOff>
    </xdr:to>
    <xdr:sp macro="" textlink="">
      <xdr:nvSpPr>
        <xdr:cNvPr id="81" name="フローチャート: 判断 80">
          <a:extLst>
            <a:ext uri="{FF2B5EF4-FFF2-40B4-BE49-F238E27FC236}">
              <a16:creationId xmlns:a16="http://schemas.microsoft.com/office/drawing/2014/main" id="{D7057CED-2CB3-48DF-8330-D853821727B2}"/>
            </a:ext>
          </a:extLst>
        </xdr:cNvPr>
        <xdr:cNvSpPr/>
      </xdr:nvSpPr>
      <xdr:spPr>
        <a:xfrm>
          <a:off x="1285875" y="584124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126896</xdr:rowOff>
    </xdr:from>
    <xdr:ext cx="762000" cy="259045"/>
    <xdr:sp macro="" textlink="">
      <xdr:nvSpPr>
        <xdr:cNvPr id="82" name="テキスト ボックス 81">
          <a:extLst>
            <a:ext uri="{FF2B5EF4-FFF2-40B4-BE49-F238E27FC236}">
              <a16:creationId xmlns:a16="http://schemas.microsoft.com/office/drawing/2014/main" id="{48FA2566-E2C3-4674-BD03-B7C1D3812B50}"/>
            </a:ext>
          </a:extLst>
        </xdr:cNvPr>
        <xdr:cNvSpPr txBox="1"/>
      </xdr:nvSpPr>
      <xdr:spPr>
        <a:xfrm>
          <a:off x="971550" y="562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7CC50D2-E463-428B-85BF-764152B11CCB}"/>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CF30040-8CF8-4903-9218-41FA7C386A4D}"/>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0F216F7-4EB7-4A7E-B913-65D5AA382D99}"/>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1121297-B03B-4774-A0CB-DA97FE921BDA}"/>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30D5BF5-B87E-458F-BECF-6A6E6CA34774}"/>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131838</xdr:rowOff>
    </xdr:from>
    <xdr:to>
      <xdr:col>23</xdr:col>
      <xdr:colOff>184150</xdr:colOff>
      <xdr:row>39</xdr:row>
      <xdr:rowOff>61988</xdr:rowOff>
    </xdr:to>
    <xdr:sp macro="" textlink="">
      <xdr:nvSpPr>
        <xdr:cNvPr id="88" name="楕円 87">
          <a:extLst>
            <a:ext uri="{FF2B5EF4-FFF2-40B4-BE49-F238E27FC236}">
              <a16:creationId xmlns:a16="http://schemas.microsoft.com/office/drawing/2014/main" id="{F9E36676-CB06-44FB-83C5-9967C109C189}"/>
            </a:ext>
          </a:extLst>
        </xdr:cNvPr>
        <xdr:cNvSpPr/>
      </xdr:nvSpPr>
      <xdr:spPr>
        <a:xfrm>
          <a:off x="4467225" y="62849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53115</xdr:rowOff>
    </xdr:from>
    <xdr:ext cx="762000" cy="259045"/>
    <xdr:sp macro="" textlink="">
      <xdr:nvSpPr>
        <xdr:cNvPr id="89" name="財政力該当値テキスト">
          <a:extLst>
            <a:ext uri="{FF2B5EF4-FFF2-40B4-BE49-F238E27FC236}">
              <a16:creationId xmlns:a16="http://schemas.microsoft.com/office/drawing/2014/main" id="{6457D250-3ADA-4CE0-B12C-A5595943C080}"/>
            </a:ext>
          </a:extLst>
        </xdr:cNvPr>
        <xdr:cNvSpPr txBox="1"/>
      </xdr:nvSpPr>
      <xdr:spPr>
        <a:xfrm>
          <a:off x="4581525" y="62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131838</xdr:rowOff>
    </xdr:from>
    <xdr:to>
      <xdr:col>19</xdr:col>
      <xdr:colOff>184150</xdr:colOff>
      <xdr:row>39</xdr:row>
      <xdr:rowOff>61988</xdr:rowOff>
    </xdr:to>
    <xdr:sp macro="" textlink="">
      <xdr:nvSpPr>
        <xdr:cNvPr id="90" name="楕円 89">
          <a:extLst>
            <a:ext uri="{FF2B5EF4-FFF2-40B4-BE49-F238E27FC236}">
              <a16:creationId xmlns:a16="http://schemas.microsoft.com/office/drawing/2014/main" id="{2844E911-791C-47AE-9004-188EB3195975}"/>
            </a:ext>
          </a:extLst>
        </xdr:cNvPr>
        <xdr:cNvSpPr/>
      </xdr:nvSpPr>
      <xdr:spPr>
        <a:xfrm>
          <a:off x="3705225" y="62849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46765</xdr:rowOff>
    </xdr:from>
    <xdr:ext cx="736600" cy="259045"/>
    <xdr:sp macro="" textlink="">
      <xdr:nvSpPr>
        <xdr:cNvPr id="91" name="テキスト ボックス 90">
          <a:extLst>
            <a:ext uri="{FF2B5EF4-FFF2-40B4-BE49-F238E27FC236}">
              <a16:creationId xmlns:a16="http://schemas.microsoft.com/office/drawing/2014/main" id="{EDF5F437-7116-48B6-A748-3EA476F276BF}"/>
            </a:ext>
          </a:extLst>
        </xdr:cNvPr>
        <xdr:cNvSpPr txBox="1"/>
      </xdr:nvSpPr>
      <xdr:spPr>
        <a:xfrm>
          <a:off x="3409950" y="636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130024</xdr:rowOff>
    </xdr:from>
    <xdr:to>
      <xdr:col>15</xdr:col>
      <xdr:colOff>133350</xdr:colOff>
      <xdr:row>37</xdr:row>
      <xdr:rowOff>60174</xdr:rowOff>
    </xdr:to>
    <xdr:sp macro="" textlink="">
      <xdr:nvSpPr>
        <xdr:cNvPr id="92" name="楕円 91">
          <a:extLst>
            <a:ext uri="{FF2B5EF4-FFF2-40B4-BE49-F238E27FC236}">
              <a16:creationId xmlns:a16="http://schemas.microsoft.com/office/drawing/2014/main" id="{248C0BB9-B30E-4C8A-BBE8-7043EEB6A930}"/>
            </a:ext>
          </a:extLst>
        </xdr:cNvPr>
        <xdr:cNvSpPr/>
      </xdr:nvSpPr>
      <xdr:spPr>
        <a:xfrm>
          <a:off x="2886075" y="59561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44951</xdr:rowOff>
    </xdr:from>
    <xdr:ext cx="762000" cy="259045"/>
    <xdr:sp macro="" textlink="">
      <xdr:nvSpPr>
        <xdr:cNvPr id="93" name="テキスト ボックス 92">
          <a:extLst>
            <a:ext uri="{FF2B5EF4-FFF2-40B4-BE49-F238E27FC236}">
              <a16:creationId xmlns:a16="http://schemas.microsoft.com/office/drawing/2014/main" id="{21619425-E67E-41FA-B3BB-2FC75D53E4FA}"/>
            </a:ext>
          </a:extLst>
        </xdr:cNvPr>
        <xdr:cNvSpPr txBox="1"/>
      </xdr:nvSpPr>
      <xdr:spPr>
        <a:xfrm>
          <a:off x="2600325" y="603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4" name="楕円 93">
          <a:extLst>
            <a:ext uri="{FF2B5EF4-FFF2-40B4-BE49-F238E27FC236}">
              <a16:creationId xmlns:a16="http://schemas.microsoft.com/office/drawing/2014/main" id="{ADF9CA70-7D46-4FD9-9E94-4217BD3F3624}"/>
            </a:ext>
          </a:extLst>
        </xdr:cNvPr>
        <xdr:cNvSpPr/>
      </xdr:nvSpPr>
      <xdr:spPr>
        <a:xfrm>
          <a:off x="2095500" y="60647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159855</xdr:rowOff>
    </xdr:from>
    <xdr:ext cx="762000" cy="259045"/>
    <xdr:sp macro="" textlink="">
      <xdr:nvSpPr>
        <xdr:cNvPr id="95" name="テキスト ボックス 94">
          <a:extLst>
            <a:ext uri="{FF2B5EF4-FFF2-40B4-BE49-F238E27FC236}">
              <a16:creationId xmlns:a16="http://schemas.microsoft.com/office/drawing/2014/main" id="{5EBCCC48-999B-467F-8E17-CC6D75D8AE76}"/>
            </a:ext>
          </a:extLst>
        </xdr:cNvPr>
        <xdr:cNvSpPr txBox="1"/>
      </xdr:nvSpPr>
      <xdr:spPr>
        <a:xfrm>
          <a:off x="1781175" y="615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E5366B4A-C185-429C-82EC-93A16A7FBEA2}"/>
            </a:ext>
          </a:extLst>
        </xdr:cNvPr>
        <xdr:cNvSpPr/>
      </xdr:nvSpPr>
      <xdr:spPr>
        <a:xfrm>
          <a:off x="1285875" y="617008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103310</xdr:rowOff>
    </xdr:from>
    <xdr:ext cx="762000" cy="259045"/>
    <xdr:sp macro="" textlink="">
      <xdr:nvSpPr>
        <xdr:cNvPr id="97" name="テキスト ボックス 96">
          <a:extLst>
            <a:ext uri="{FF2B5EF4-FFF2-40B4-BE49-F238E27FC236}">
              <a16:creationId xmlns:a16="http://schemas.microsoft.com/office/drawing/2014/main" id="{1F7CF4A1-CAB3-4D82-AA29-14029850DE8F}"/>
            </a:ext>
          </a:extLst>
        </xdr:cNvPr>
        <xdr:cNvSpPr txBox="1"/>
      </xdr:nvSpPr>
      <xdr:spPr>
        <a:xfrm>
          <a:off x="971550" y="625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2961087-03CF-4DB0-8041-D5C40E94E37B}"/>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8F1BD3E9-E08C-47A2-B5CC-D9BFD037DE18}"/>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D77D24AE-4267-4659-A557-0B31FE0CFFC2}"/>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BA73AF9-7971-4AC8-A0B0-5AD025CC377A}"/>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1CE37C4-74F0-46FC-ABA7-FD85A78EB214}"/>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1AE5DCE-7B9E-4633-9AF5-5D9F3A4858E6}"/>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EE1A50C-C377-431F-8A85-FA3056507A65}"/>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48C9F2CA-43F9-486C-9254-49C65190F4AE}"/>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7B647CAD-1E72-4C83-B1D3-06817CDB887D}"/>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5E829E38-AB42-4FAF-93D4-2A349CEC49DA}"/>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13A1D26-828F-4581-8B36-6740C8EFA20F}"/>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までは、社会保障関係経費の増等により悪化傾向となっていたが、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年度は公共事業等の県債償還費の減等により</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まで改善。その後、再び悪化傾向にあったが、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年度に反転し</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年度は大幅に改善。</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年度は、普通交付税や臨時財政対策等の減により、経常一般財源等が減少したことにより前年度から悪化し、</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引き続き、事業見直しによる経常経費の抑制等に努め、当該比率の維持を図る。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BB9CA75-D885-4407-BE46-93CC402028C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C27A29A6-F294-4553-8230-A2C3FECE1B5C}"/>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ACCFD710-0BA1-49BF-8023-C4EFD72487D9}"/>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213392A-1B03-4BAB-B172-F9B70F58FC98}"/>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A97FAAF6-6BF4-4031-9C68-16F39B80A239}"/>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6A3AE595-0E6A-4809-AFC2-BC6C54C434A4}"/>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3534D9BD-4992-4980-97C6-98D07812CFF5}"/>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522BBAD9-E77B-40B1-8ED8-E008B84EC037}"/>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9547FE2F-2121-4113-8C83-B5513466EFE4}"/>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85CE7697-76DB-4AAB-B6C8-87A91CFA750D}"/>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28655DC-D562-407B-AD33-1625B494BCDF}"/>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84EB7073-9794-45F5-BD32-04A77BC85289}"/>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3C05588B-06B8-45DA-AC1B-C62F78C3AD7E}"/>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2E680AA1-43B6-4384-AA84-D52E6211CD1E}"/>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3C71D5EB-CCEA-4FC6-9813-C4E089417E2C}"/>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A7F629E-C5AB-4EE2-8077-4651405A520D}"/>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0615E3F-0651-4599-9DA4-9634A43DB10A}"/>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7CBEC90-BDEB-413D-9F31-96BCB7D044DC}"/>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95250</xdr:rowOff>
    </xdr:from>
    <xdr:to>
      <xdr:col>23</xdr:col>
      <xdr:colOff>133350</xdr:colOff>
      <xdr:row>67</xdr:row>
      <xdr:rowOff>31750</xdr:rowOff>
    </xdr:to>
    <xdr:cxnSp macro="">
      <xdr:nvCxnSpPr>
        <xdr:cNvPr id="127" name="直線コネクタ 126">
          <a:extLst>
            <a:ext uri="{FF2B5EF4-FFF2-40B4-BE49-F238E27FC236}">
              <a16:creationId xmlns:a16="http://schemas.microsoft.com/office/drawing/2014/main" id="{29E9749A-EBD7-4424-BD1B-5135205D25AC}"/>
            </a:ext>
          </a:extLst>
        </xdr:cNvPr>
        <xdr:cNvCxnSpPr/>
      </xdr:nvCxnSpPr>
      <xdr:spPr>
        <a:xfrm flipV="1">
          <a:off x="4514850" y="9972675"/>
          <a:ext cx="0" cy="9048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8" name="財政構造の弾力性最小値テキスト">
          <a:extLst>
            <a:ext uri="{FF2B5EF4-FFF2-40B4-BE49-F238E27FC236}">
              <a16:creationId xmlns:a16="http://schemas.microsoft.com/office/drawing/2014/main" id="{2C0A6679-F8DD-48C6-B52B-F3366417AA03}"/>
            </a:ext>
          </a:extLst>
        </xdr:cNvPr>
        <xdr:cNvSpPr txBox="1"/>
      </xdr:nvSpPr>
      <xdr:spPr>
        <a:xfrm>
          <a:off x="4581525" y="1085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9" name="直線コネクタ 128">
          <a:extLst>
            <a:ext uri="{FF2B5EF4-FFF2-40B4-BE49-F238E27FC236}">
              <a16:creationId xmlns:a16="http://schemas.microsoft.com/office/drawing/2014/main" id="{381DD871-13DD-462E-B59A-5422F7CFC2ED}"/>
            </a:ext>
          </a:extLst>
        </xdr:cNvPr>
        <xdr:cNvCxnSpPr/>
      </xdr:nvCxnSpPr>
      <xdr:spPr>
        <a:xfrm>
          <a:off x="4429125" y="10877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10177</xdr:rowOff>
    </xdr:from>
    <xdr:ext cx="762000" cy="259045"/>
    <xdr:sp macro="" textlink="">
      <xdr:nvSpPr>
        <xdr:cNvPr id="130" name="財政構造の弾力性最大値テキスト">
          <a:extLst>
            <a:ext uri="{FF2B5EF4-FFF2-40B4-BE49-F238E27FC236}">
              <a16:creationId xmlns:a16="http://schemas.microsoft.com/office/drawing/2014/main" id="{C76309A0-668A-4D8F-804C-692EDCF50144}"/>
            </a:ext>
          </a:extLst>
        </xdr:cNvPr>
        <xdr:cNvSpPr txBox="1"/>
      </xdr:nvSpPr>
      <xdr:spPr>
        <a:xfrm>
          <a:off x="4581525"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95250</xdr:rowOff>
    </xdr:from>
    <xdr:to>
      <xdr:col>24</xdr:col>
      <xdr:colOff>12700</xdr:colOff>
      <xdr:row>61</xdr:row>
      <xdr:rowOff>95250</xdr:rowOff>
    </xdr:to>
    <xdr:cxnSp macro="">
      <xdr:nvCxnSpPr>
        <xdr:cNvPr id="131" name="直線コネクタ 130">
          <a:extLst>
            <a:ext uri="{FF2B5EF4-FFF2-40B4-BE49-F238E27FC236}">
              <a16:creationId xmlns:a16="http://schemas.microsoft.com/office/drawing/2014/main" id="{9FE2D621-DC35-4614-9E99-EA32C4D38218}"/>
            </a:ext>
          </a:extLst>
        </xdr:cNvPr>
        <xdr:cNvCxnSpPr/>
      </xdr:nvCxnSpPr>
      <xdr:spPr>
        <a:xfrm>
          <a:off x="4429125" y="9972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92528</xdr:rowOff>
    </xdr:from>
    <xdr:to>
      <xdr:col>23</xdr:col>
      <xdr:colOff>133350</xdr:colOff>
      <xdr:row>62</xdr:row>
      <xdr:rowOff>50195</xdr:rowOff>
    </xdr:to>
    <xdr:cxnSp macro="">
      <xdr:nvCxnSpPr>
        <xdr:cNvPr id="132" name="直線コネクタ 131">
          <a:extLst>
            <a:ext uri="{FF2B5EF4-FFF2-40B4-BE49-F238E27FC236}">
              <a16:creationId xmlns:a16="http://schemas.microsoft.com/office/drawing/2014/main" id="{B5EAC05F-B1F3-40E2-8F97-67DB72A66058}"/>
            </a:ext>
          </a:extLst>
        </xdr:cNvPr>
        <xdr:cNvCxnSpPr/>
      </xdr:nvCxnSpPr>
      <xdr:spPr>
        <a:xfrm>
          <a:off x="3752850" y="9484178"/>
          <a:ext cx="762000" cy="60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3" name="財政構造の弾力性平均値テキスト">
          <a:extLst>
            <a:ext uri="{FF2B5EF4-FFF2-40B4-BE49-F238E27FC236}">
              <a16:creationId xmlns:a16="http://schemas.microsoft.com/office/drawing/2014/main" id="{3CB0E3DB-89CC-46FD-BA10-58D6BBED3AFF}"/>
            </a:ext>
          </a:extLst>
        </xdr:cNvPr>
        <xdr:cNvSpPr txBox="1"/>
      </xdr:nvSpPr>
      <xdr:spPr>
        <a:xfrm>
          <a:off x="4581525" y="1030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4" name="フローチャート: 判断 133">
          <a:extLst>
            <a:ext uri="{FF2B5EF4-FFF2-40B4-BE49-F238E27FC236}">
              <a16:creationId xmlns:a16="http://schemas.microsoft.com/office/drawing/2014/main" id="{003CDC4D-E0A0-44FB-B9A7-A8AE23D2332E}"/>
            </a:ext>
          </a:extLst>
        </xdr:cNvPr>
        <xdr:cNvSpPr/>
      </xdr:nvSpPr>
      <xdr:spPr>
        <a:xfrm>
          <a:off x="4467225" y="103247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92528</xdr:rowOff>
    </xdr:from>
    <xdr:to>
      <xdr:col>19</xdr:col>
      <xdr:colOff>133350</xdr:colOff>
      <xdr:row>63</xdr:row>
      <xdr:rowOff>131535</xdr:rowOff>
    </xdr:to>
    <xdr:cxnSp macro="">
      <xdr:nvCxnSpPr>
        <xdr:cNvPr id="135" name="直線コネクタ 134">
          <a:extLst>
            <a:ext uri="{FF2B5EF4-FFF2-40B4-BE49-F238E27FC236}">
              <a16:creationId xmlns:a16="http://schemas.microsoft.com/office/drawing/2014/main" id="{B90D58F7-F0FF-4E36-A1CE-964F720B903A}"/>
            </a:ext>
          </a:extLst>
        </xdr:cNvPr>
        <xdr:cNvCxnSpPr/>
      </xdr:nvCxnSpPr>
      <xdr:spPr>
        <a:xfrm flipV="1">
          <a:off x="2943225" y="9484178"/>
          <a:ext cx="809625" cy="8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169938</xdr:rowOff>
    </xdr:from>
    <xdr:to>
      <xdr:col>19</xdr:col>
      <xdr:colOff>184150</xdr:colOff>
      <xdr:row>61</xdr:row>
      <xdr:rowOff>100088</xdr:rowOff>
    </xdr:to>
    <xdr:sp macro="" textlink="">
      <xdr:nvSpPr>
        <xdr:cNvPr id="136" name="フローチャート: 判断 135">
          <a:extLst>
            <a:ext uri="{FF2B5EF4-FFF2-40B4-BE49-F238E27FC236}">
              <a16:creationId xmlns:a16="http://schemas.microsoft.com/office/drawing/2014/main" id="{48435E70-78A0-4AE1-88E4-3BD1B0640525}"/>
            </a:ext>
          </a:extLst>
        </xdr:cNvPr>
        <xdr:cNvSpPr/>
      </xdr:nvSpPr>
      <xdr:spPr>
        <a:xfrm>
          <a:off x="3705225" y="98759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84865</xdr:rowOff>
    </xdr:from>
    <xdr:ext cx="736600" cy="259045"/>
    <xdr:sp macro="" textlink="">
      <xdr:nvSpPr>
        <xdr:cNvPr id="137" name="テキスト ボックス 136">
          <a:extLst>
            <a:ext uri="{FF2B5EF4-FFF2-40B4-BE49-F238E27FC236}">
              <a16:creationId xmlns:a16="http://schemas.microsoft.com/office/drawing/2014/main" id="{58148998-6B7B-452A-A6EF-8BE0DDA99996}"/>
            </a:ext>
          </a:extLst>
        </xdr:cNvPr>
        <xdr:cNvSpPr txBox="1"/>
      </xdr:nvSpPr>
      <xdr:spPr>
        <a:xfrm>
          <a:off x="3409950" y="996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131535</xdr:rowOff>
    </xdr:from>
    <xdr:to>
      <xdr:col>15</xdr:col>
      <xdr:colOff>82550</xdr:colOff>
      <xdr:row>64</xdr:row>
      <xdr:rowOff>132443</xdr:rowOff>
    </xdr:to>
    <xdr:cxnSp macro="">
      <xdr:nvCxnSpPr>
        <xdr:cNvPr id="138" name="直線コネクタ 137">
          <a:extLst>
            <a:ext uri="{FF2B5EF4-FFF2-40B4-BE49-F238E27FC236}">
              <a16:creationId xmlns:a16="http://schemas.microsoft.com/office/drawing/2014/main" id="{9977C742-5EC6-4AD8-9CEA-BC1EB49FAF1C}"/>
            </a:ext>
          </a:extLst>
        </xdr:cNvPr>
        <xdr:cNvCxnSpPr/>
      </xdr:nvCxnSpPr>
      <xdr:spPr>
        <a:xfrm flipV="1">
          <a:off x="2124075" y="10332810"/>
          <a:ext cx="819150" cy="1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39" name="フローチャート: 判断 138">
          <a:extLst>
            <a:ext uri="{FF2B5EF4-FFF2-40B4-BE49-F238E27FC236}">
              <a16:creationId xmlns:a16="http://schemas.microsoft.com/office/drawing/2014/main" id="{1EA73896-6933-4212-B89E-E2F5151CEB03}"/>
            </a:ext>
          </a:extLst>
        </xdr:cNvPr>
        <xdr:cNvSpPr/>
      </xdr:nvSpPr>
      <xdr:spPr>
        <a:xfrm>
          <a:off x="2886075" y="10513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40" name="テキスト ボックス 139">
          <a:extLst>
            <a:ext uri="{FF2B5EF4-FFF2-40B4-BE49-F238E27FC236}">
              <a16:creationId xmlns:a16="http://schemas.microsoft.com/office/drawing/2014/main" id="{C63C234E-C16C-4F4A-9384-DF5F0C08B7A2}"/>
            </a:ext>
          </a:extLst>
        </xdr:cNvPr>
        <xdr:cNvSpPr txBox="1"/>
      </xdr:nvSpPr>
      <xdr:spPr>
        <a:xfrm>
          <a:off x="2600325" y="1059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132443</xdr:rowOff>
    </xdr:to>
    <xdr:cxnSp macro="">
      <xdr:nvCxnSpPr>
        <xdr:cNvPr id="141" name="直線コネクタ 140">
          <a:extLst>
            <a:ext uri="{FF2B5EF4-FFF2-40B4-BE49-F238E27FC236}">
              <a16:creationId xmlns:a16="http://schemas.microsoft.com/office/drawing/2014/main" id="{AEAD33A3-4B39-41D7-936D-ABCE83C06ABB}"/>
            </a:ext>
          </a:extLst>
        </xdr:cNvPr>
        <xdr:cNvCxnSpPr/>
      </xdr:nvCxnSpPr>
      <xdr:spPr>
        <a:xfrm>
          <a:off x="1333500" y="10429875"/>
          <a:ext cx="790575"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94041</xdr:rowOff>
    </xdr:from>
    <xdr:to>
      <xdr:col>11</xdr:col>
      <xdr:colOff>82550</xdr:colOff>
      <xdr:row>66</xdr:row>
      <xdr:rowOff>24191</xdr:rowOff>
    </xdr:to>
    <xdr:sp macro="" textlink="">
      <xdr:nvSpPr>
        <xdr:cNvPr id="142" name="フローチャート: 判断 141">
          <a:extLst>
            <a:ext uri="{FF2B5EF4-FFF2-40B4-BE49-F238E27FC236}">
              <a16:creationId xmlns:a16="http://schemas.microsoft.com/office/drawing/2014/main" id="{1E9302F8-C6CD-4F77-A7D1-0024686F481F}"/>
            </a:ext>
          </a:extLst>
        </xdr:cNvPr>
        <xdr:cNvSpPr/>
      </xdr:nvSpPr>
      <xdr:spPr>
        <a:xfrm>
          <a:off x="2095500" y="106191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8968</xdr:rowOff>
    </xdr:from>
    <xdr:ext cx="762000" cy="259045"/>
    <xdr:sp macro="" textlink="">
      <xdr:nvSpPr>
        <xdr:cNvPr id="143" name="テキスト ボックス 142">
          <a:extLst>
            <a:ext uri="{FF2B5EF4-FFF2-40B4-BE49-F238E27FC236}">
              <a16:creationId xmlns:a16="http://schemas.microsoft.com/office/drawing/2014/main" id="{A3289ABB-C39F-4FCC-A853-B3F15FD6C2F8}"/>
            </a:ext>
          </a:extLst>
        </xdr:cNvPr>
        <xdr:cNvSpPr txBox="1"/>
      </xdr:nvSpPr>
      <xdr:spPr>
        <a:xfrm>
          <a:off x="1781175" y="106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36588</xdr:rowOff>
    </xdr:from>
    <xdr:to>
      <xdr:col>7</xdr:col>
      <xdr:colOff>31750</xdr:colOff>
      <xdr:row>65</xdr:row>
      <xdr:rowOff>138188</xdr:rowOff>
    </xdr:to>
    <xdr:sp macro="" textlink="">
      <xdr:nvSpPr>
        <xdr:cNvPr id="144" name="フローチャート: 判断 143">
          <a:extLst>
            <a:ext uri="{FF2B5EF4-FFF2-40B4-BE49-F238E27FC236}">
              <a16:creationId xmlns:a16="http://schemas.microsoft.com/office/drawing/2014/main" id="{14F710AA-9827-47F1-A0C9-7FF28CEFC8C4}"/>
            </a:ext>
          </a:extLst>
        </xdr:cNvPr>
        <xdr:cNvSpPr/>
      </xdr:nvSpPr>
      <xdr:spPr>
        <a:xfrm>
          <a:off x="1285875" y="10561713"/>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122965</xdr:rowOff>
    </xdr:from>
    <xdr:ext cx="762000" cy="259045"/>
    <xdr:sp macro="" textlink="">
      <xdr:nvSpPr>
        <xdr:cNvPr id="145" name="テキスト ボックス 144">
          <a:extLst>
            <a:ext uri="{FF2B5EF4-FFF2-40B4-BE49-F238E27FC236}">
              <a16:creationId xmlns:a16="http://schemas.microsoft.com/office/drawing/2014/main" id="{58006347-B6EF-4FDF-9EF5-E9CF84D082CD}"/>
            </a:ext>
          </a:extLst>
        </xdr:cNvPr>
        <xdr:cNvSpPr txBox="1"/>
      </xdr:nvSpPr>
      <xdr:spPr>
        <a:xfrm>
          <a:off x="971550" y="1065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C62FF61-3B09-407B-8435-9627819DD88B}"/>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130712C-4E99-448D-8A48-C9E81AA78852}"/>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B6C4449-A1BC-4F5F-BF68-96D5CA5F3B67}"/>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F19124D-AD84-446E-BEBA-96F32E18109C}"/>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FF5EBB0-F8EC-4E01-B9DF-F659DF4D7A7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170845</xdr:rowOff>
    </xdr:from>
    <xdr:to>
      <xdr:col>23</xdr:col>
      <xdr:colOff>184150</xdr:colOff>
      <xdr:row>62</xdr:row>
      <xdr:rowOff>100995</xdr:rowOff>
    </xdr:to>
    <xdr:sp macro="" textlink="">
      <xdr:nvSpPr>
        <xdr:cNvPr id="151" name="楕円 150">
          <a:extLst>
            <a:ext uri="{FF2B5EF4-FFF2-40B4-BE49-F238E27FC236}">
              <a16:creationId xmlns:a16="http://schemas.microsoft.com/office/drawing/2014/main" id="{C6BF88A3-8FDC-4CD2-8330-044EB11AD3C4}"/>
            </a:ext>
          </a:extLst>
        </xdr:cNvPr>
        <xdr:cNvSpPr/>
      </xdr:nvSpPr>
      <xdr:spPr>
        <a:xfrm>
          <a:off x="4467225" y="100387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92122</xdr:rowOff>
    </xdr:from>
    <xdr:ext cx="762000" cy="259045"/>
    <xdr:sp macro="" textlink="">
      <xdr:nvSpPr>
        <xdr:cNvPr id="152" name="財政構造の弾力性該当値テキスト">
          <a:extLst>
            <a:ext uri="{FF2B5EF4-FFF2-40B4-BE49-F238E27FC236}">
              <a16:creationId xmlns:a16="http://schemas.microsoft.com/office/drawing/2014/main" id="{2EB166B0-07D0-4BFE-88F5-8B3E2B56804F}"/>
            </a:ext>
          </a:extLst>
        </xdr:cNvPr>
        <xdr:cNvSpPr txBox="1"/>
      </xdr:nvSpPr>
      <xdr:spPr>
        <a:xfrm>
          <a:off x="4581525" y="996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41728</xdr:rowOff>
    </xdr:from>
    <xdr:to>
      <xdr:col>19</xdr:col>
      <xdr:colOff>184150</xdr:colOff>
      <xdr:row>58</xdr:row>
      <xdr:rowOff>143328</xdr:rowOff>
    </xdr:to>
    <xdr:sp macro="" textlink="">
      <xdr:nvSpPr>
        <xdr:cNvPr id="153" name="楕円 152">
          <a:extLst>
            <a:ext uri="{FF2B5EF4-FFF2-40B4-BE49-F238E27FC236}">
              <a16:creationId xmlns:a16="http://schemas.microsoft.com/office/drawing/2014/main" id="{8EB51E8A-D7B1-42FD-A6C5-63E294D84E84}"/>
            </a:ext>
          </a:extLst>
        </xdr:cNvPr>
        <xdr:cNvSpPr/>
      </xdr:nvSpPr>
      <xdr:spPr>
        <a:xfrm>
          <a:off x="3705225" y="94365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153505</xdr:rowOff>
    </xdr:from>
    <xdr:ext cx="736600" cy="259045"/>
    <xdr:sp macro="" textlink="">
      <xdr:nvSpPr>
        <xdr:cNvPr id="154" name="テキスト ボックス 153">
          <a:extLst>
            <a:ext uri="{FF2B5EF4-FFF2-40B4-BE49-F238E27FC236}">
              <a16:creationId xmlns:a16="http://schemas.microsoft.com/office/drawing/2014/main" id="{918D7790-E645-426F-8D27-51F77477E1EB}"/>
            </a:ext>
          </a:extLst>
        </xdr:cNvPr>
        <xdr:cNvSpPr txBox="1"/>
      </xdr:nvSpPr>
      <xdr:spPr>
        <a:xfrm>
          <a:off x="3409950" y="922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5" name="楕円 154">
          <a:extLst>
            <a:ext uri="{FF2B5EF4-FFF2-40B4-BE49-F238E27FC236}">
              <a16:creationId xmlns:a16="http://schemas.microsoft.com/office/drawing/2014/main" id="{5FA9C34A-9AB1-44F1-A28C-C2F792C9DAA6}"/>
            </a:ext>
          </a:extLst>
        </xdr:cNvPr>
        <xdr:cNvSpPr/>
      </xdr:nvSpPr>
      <xdr:spPr>
        <a:xfrm>
          <a:off x="2886075" y="102851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6" name="テキスト ボックス 155">
          <a:extLst>
            <a:ext uri="{FF2B5EF4-FFF2-40B4-BE49-F238E27FC236}">
              <a16:creationId xmlns:a16="http://schemas.microsoft.com/office/drawing/2014/main" id="{8E679F99-B826-4E68-9B58-278E8C489F63}"/>
            </a:ext>
          </a:extLst>
        </xdr:cNvPr>
        <xdr:cNvSpPr txBox="1"/>
      </xdr:nvSpPr>
      <xdr:spPr>
        <a:xfrm>
          <a:off x="2600325" y="100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57" name="楕円 156">
          <a:extLst>
            <a:ext uri="{FF2B5EF4-FFF2-40B4-BE49-F238E27FC236}">
              <a16:creationId xmlns:a16="http://schemas.microsoft.com/office/drawing/2014/main" id="{CFB43B16-4C7A-4601-A9F2-1229581CAE85}"/>
            </a:ext>
          </a:extLst>
        </xdr:cNvPr>
        <xdr:cNvSpPr/>
      </xdr:nvSpPr>
      <xdr:spPr>
        <a:xfrm>
          <a:off x="2095500" y="1044801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58" name="テキスト ボックス 157">
          <a:extLst>
            <a:ext uri="{FF2B5EF4-FFF2-40B4-BE49-F238E27FC236}">
              <a16:creationId xmlns:a16="http://schemas.microsoft.com/office/drawing/2014/main" id="{CDDFDB25-3362-4639-B5D8-B28CFD2E11C6}"/>
            </a:ext>
          </a:extLst>
        </xdr:cNvPr>
        <xdr:cNvSpPr txBox="1"/>
      </xdr:nvSpPr>
      <xdr:spPr>
        <a:xfrm>
          <a:off x="1781175" y="1022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2FBB0513-FB1F-4099-BB11-BD3528CCDD4D}"/>
            </a:ext>
          </a:extLst>
        </xdr:cNvPr>
        <xdr:cNvSpPr/>
      </xdr:nvSpPr>
      <xdr:spPr>
        <a:xfrm>
          <a:off x="1285875" y="103727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a:extLst>
            <a:ext uri="{FF2B5EF4-FFF2-40B4-BE49-F238E27FC236}">
              <a16:creationId xmlns:a16="http://schemas.microsoft.com/office/drawing/2014/main" id="{F2402431-EE87-44DD-A8B2-1A07C4E54E47}"/>
            </a:ext>
          </a:extLst>
        </xdr:cNvPr>
        <xdr:cNvSpPr txBox="1"/>
      </xdr:nvSpPr>
      <xdr:spPr>
        <a:xfrm>
          <a:off x="971550" y="101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9F15F77-3E11-4E8A-8EE2-CAFE2F65B79A}"/>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5E90B5F3-9000-45AA-B388-85D6FF8F7E23}"/>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5D302450-5FCF-454E-9751-3D5DEEA9E810}"/>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F8B8A8C-0C88-4E79-AEC6-B68065470FC3}"/>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15A60DB-CF1D-469F-A149-2F933B9CD326}"/>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5BBD333-308F-4A74-9310-A6DBA10B9E1E}"/>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064049C-D484-4CFA-8C9D-C91F6F53B3ED}"/>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2D9FED4-6B20-4187-B8D2-871ED343D430}"/>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A78796DD-19FA-4382-8AA0-FDB868AD47EE}"/>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1155B41-77FB-4150-B209-DC1C8AA3C587}"/>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872A2284-A031-4CC7-B0CF-56EAD6303957}"/>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年度に、熊本地震への対応に伴う災害救助事業に係る物件費が大幅に増加し、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年度以降は、義務教育諸学校の教職員に係る給与等の政令市への移行に伴う人件費の減少に加え、熊本地震への対応に係る物件費が減少したが、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から増加に転じている。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年度は、軽症者の宿泊療養支援などの新型コロナ関連事業の増等により、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46182E33-C654-4441-AADC-425354BB18D9}"/>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710C5DE4-CBA0-4A60-B2CA-CAF2B60019D7}"/>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4F799F66-3F49-49BF-8134-64B7539B33E5}"/>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82523ED5-A35B-40D9-B486-50E59BB640DB}"/>
            </a:ext>
          </a:extLst>
        </xdr:cNvPr>
        <xdr:cNvCxnSpPr/>
      </xdr:nvCxnSpPr>
      <xdr:spPr>
        <a:xfrm>
          <a:off x="704850"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E5421FB1-79F9-43BE-8EA9-A4E447F3748F}"/>
            </a:ext>
          </a:extLst>
        </xdr:cNvPr>
        <xdr:cNvSpPr txBox="1"/>
      </xdr:nvSpPr>
      <xdr:spPr>
        <a:xfrm>
          <a:off x="0"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A2FC9C7E-4526-4298-8614-C694EF379A5C}"/>
            </a:ext>
          </a:extLst>
        </xdr:cNvPr>
        <xdr:cNvCxnSpPr/>
      </xdr:nvCxnSpPr>
      <xdr:spPr>
        <a:xfrm>
          <a:off x="704850"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4ABE19B5-A7A7-4C21-904B-5544F47FBC21}"/>
            </a:ext>
          </a:extLst>
        </xdr:cNvPr>
        <xdr:cNvSpPr txBox="1"/>
      </xdr:nvSpPr>
      <xdr:spPr>
        <a:xfrm>
          <a:off x="0"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E2A82756-30B4-4F6B-9A3C-21A5CC4A7280}"/>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DB41F176-1462-4E66-9AE5-2555FBE30405}"/>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8D8FA498-C186-4F14-950D-C92354909D06}"/>
            </a:ext>
          </a:extLst>
        </xdr:cNvPr>
        <xdr:cNvCxnSpPr/>
      </xdr:nvCxnSpPr>
      <xdr:spPr>
        <a:xfrm>
          <a:off x="704850"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17FC9CD1-E38B-4043-8657-380A8FF1179F}"/>
            </a:ext>
          </a:extLst>
        </xdr:cNvPr>
        <xdr:cNvSpPr txBox="1"/>
      </xdr:nvSpPr>
      <xdr:spPr>
        <a:xfrm>
          <a:off x="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C35BD0D8-4124-4BFD-9C6F-A7E791A36EF1}"/>
            </a:ext>
          </a:extLst>
        </xdr:cNvPr>
        <xdr:cNvCxnSpPr/>
      </xdr:nvCxnSpPr>
      <xdr:spPr>
        <a:xfrm>
          <a:off x="704850"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E744ED-02D1-4052-B9DA-A4CC08060CB9}"/>
            </a:ext>
          </a:extLst>
        </xdr:cNvPr>
        <xdr:cNvSpPr txBox="1"/>
      </xdr:nvSpPr>
      <xdr:spPr>
        <a:xfrm>
          <a:off x="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DA40DC7D-C3F8-4E78-9573-140CBA9B302C}"/>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AC0877C-D39D-48DE-9B4C-AC6E32126ABD}"/>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2E1F323-BD89-40B4-8659-1C9573667CA0}"/>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170517</xdr:rowOff>
    </xdr:from>
    <xdr:to>
      <xdr:col>23</xdr:col>
      <xdr:colOff>133350</xdr:colOff>
      <xdr:row>90</xdr:row>
      <xdr:rowOff>9787</xdr:rowOff>
    </xdr:to>
    <xdr:cxnSp macro="">
      <xdr:nvCxnSpPr>
        <xdr:cNvPr id="188" name="直線コネクタ 187">
          <a:extLst>
            <a:ext uri="{FF2B5EF4-FFF2-40B4-BE49-F238E27FC236}">
              <a16:creationId xmlns:a16="http://schemas.microsoft.com/office/drawing/2014/main" id="{94E06563-1948-41FE-82D1-B38D5CF76F23}"/>
            </a:ext>
          </a:extLst>
        </xdr:cNvPr>
        <xdr:cNvCxnSpPr/>
      </xdr:nvCxnSpPr>
      <xdr:spPr>
        <a:xfrm flipV="1">
          <a:off x="4514850" y="13438842"/>
          <a:ext cx="0" cy="1141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153314</xdr:rowOff>
    </xdr:from>
    <xdr:ext cx="762000" cy="259045"/>
    <xdr:sp macro="" textlink="">
      <xdr:nvSpPr>
        <xdr:cNvPr id="189" name="人件費・物件費等の状況最小値テキスト">
          <a:extLst>
            <a:ext uri="{FF2B5EF4-FFF2-40B4-BE49-F238E27FC236}">
              <a16:creationId xmlns:a16="http://schemas.microsoft.com/office/drawing/2014/main" id="{EF8A9F5D-E046-4759-B8A5-47FBF5DBCC5F}"/>
            </a:ext>
          </a:extLst>
        </xdr:cNvPr>
        <xdr:cNvSpPr txBox="1"/>
      </xdr:nvSpPr>
      <xdr:spPr>
        <a:xfrm>
          <a:off x="4581525" y="145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9787</xdr:rowOff>
    </xdr:from>
    <xdr:to>
      <xdr:col>24</xdr:col>
      <xdr:colOff>12700</xdr:colOff>
      <xdr:row>90</xdr:row>
      <xdr:rowOff>9787</xdr:rowOff>
    </xdr:to>
    <xdr:cxnSp macro="">
      <xdr:nvCxnSpPr>
        <xdr:cNvPr id="190" name="直線コネクタ 189">
          <a:extLst>
            <a:ext uri="{FF2B5EF4-FFF2-40B4-BE49-F238E27FC236}">
              <a16:creationId xmlns:a16="http://schemas.microsoft.com/office/drawing/2014/main" id="{0A6D12A2-C057-4D9D-B9BA-9507E1B0FBA8}"/>
            </a:ext>
          </a:extLst>
        </xdr:cNvPr>
        <xdr:cNvCxnSpPr/>
      </xdr:nvCxnSpPr>
      <xdr:spPr>
        <a:xfrm>
          <a:off x="4429125" y="1457986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85444</xdr:rowOff>
    </xdr:from>
    <xdr:ext cx="762000" cy="259045"/>
    <xdr:sp macro="" textlink="">
      <xdr:nvSpPr>
        <xdr:cNvPr id="191" name="人件費・物件費等の状況最大値テキスト">
          <a:extLst>
            <a:ext uri="{FF2B5EF4-FFF2-40B4-BE49-F238E27FC236}">
              <a16:creationId xmlns:a16="http://schemas.microsoft.com/office/drawing/2014/main" id="{6F5EFF87-D07A-4D9F-9B0D-C47345606AA1}"/>
            </a:ext>
          </a:extLst>
        </xdr:cNvPr>
        <xdr:cNvSpPr txBox="1"/>
      </xdr:nvSpPr>
      <xdr:spPr>
        <a:xfrm>
          <a:off x="4581525" y="1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170517</xdr:rowOff>
    </xdr:from>
    <xdr:to>
      <xdr:col>24</xdr:col>
      <xdr:colOff>12700</xdr:colOff>
      <xdr:row>82</xdr:row>
      <xdr:rowOff>170517</xdr:rowOff>
    </xdr:to>
    <xdr:cxnSp macro="">
      <xdr:nvCxnSpPr>
        <xdr:cNvPr id="192" name="直線コネクタ 191">
          <a:extLst>
            <a:ext uri="{FF2B5EF4-FFF2-40B4-BE49-F238E27FC236}">
              <a16:creationId xmlns:a16="http://schemas.microsoft.com/office/drawing/2014/main" id="{3C1A3818-48EB-4F68-9362-5D98353ED07B}"/>
            </a:ext>
          </a:extLst>
        </xdr:cNvPr>
        <xdr:cNvCxnSpPr/>
      </xdr:nvCxnSpPr>
      <xdr:spPr>
        <a:xfrm>
          <a:off x="4429125" y="134388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121252</xdr:rowOff>
    </xdr:from>
    <xdr:to>
      <xdr:col>23</xdr:col>
      <xdr:colOff>133350</xdr:colOff>
      <xdr:row>82</xdr:row>
      <xdr:rowOff>170517</xdr:rowOff>
    </xdr:to>
    <xdr:cxnSp macro="">
      <xdr:nvCxnSpPr>
        <xdr:cNvPr id="193" name="直線コネクタ 192">
          <a:extLst>
            <a:ext uri="{FF2B5EF4-FFF2-40B4-BE49-F238E27FC236}">
              <a16:creationId xmlns:a16="http://schemas.microsoft.com/office/drawing/2014/main" id="{772F2D97-FAE8-4BB9-B288-A8C8E62D1B81}"/>
            </a:ext>
          </a:extLst>
        </xdr:cNvPr>
        <xdr:cNvCxnSpPr/>
      </xdr:nvCxnSpPr>
      <xdr:spPr>
        <a:xfrm>
          <a:off x="3752850" y="13402277"/>
          <a:ext cx="762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47449</xdr:rowOff>
    </xdr:from>
    <xdr:ext cx="762000" cy="259045"/>
    <xdr:sp macro="" textlink="">
      <xdr:nvSpPr>
        <xdr:cNvPr id="194" name="人件費・物件費等の状況平均値テキスト">
          <a:extLst>
            <a:ext uri="{FF2B5EF4-FFF2-40B4-BE49-F238E27FC236}">
              <a16:creationId xmlns:a16="http://schemas.microsoft.com/office/drawing/2014/main" id="{AFDAD877-93BE-481C-95ED-7C4C773415B0}"/>
            </a:ext>
          </a:extLst>
        </xdr:cNvPr>
        <xdr:cNvSpPr txBox="1"/>
      </xdr:nvSpPr>
      <xdr:spPr>
        <a:xfrm>
          <a:off x="4581525" y="13976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75372</xdr:rowOff>
    </xdr:from>
    <xdr:to>
      <xdr:col>23</xdr:col>
      <xdr:colOff>184150</xdr:colOff>
      <xdr:row>87</xdr:row>
      <xdr:rowOff>5522</xdr:rowOff>
    </xdr:to>
    <xdr:sp macro="" textlink="">
      <xdr:nvSpPr>
        <xdr:cNvPr id="195" name="フローチャート: 判断 194">
          <a:extLst>
            <a:ext uri="{FF2B5EF4-FFF2-40B4-BE49-F238E27FC236}">
              <a16:creationId xmlns:a16="http://schemas.microsoft.com/office/drawing/2014/main" id="{5D97E4E9-B31E-45BE-9062-2706EAFC0764}"/>
            </a:ext>
          </a:extLst>
        </xdr:cNvPr>
        <xdr:cNvSpPr/>
      </xdr:nvSpPr>
      <xdr:spPr>
        <a:xfrm>
          <a:off x="4467225" y="14000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67428</xdr:rowOff>
    </xdr:from>
    <xdr:to>
      <xdr:col>19</xdr:col>
      <xdr:colOff>133350</xdr:colOff>
      <xdr:row>82</xdr:row>
      <xdr:rowOff>121252</xdr:rowOff>
    </xdr:to>
    <xdr:cxnSp macro="">
      <xdr:nvCxnSpPr>
        <xdr:cNvPr id="196" name="直線コネクタ 195">
          <a:extLst>
            <a:ext uri="{FF2B5EF4-FFF2-40B4-BE49-F238E27FC236}">
              <a16:creationId xmlns:a16="http://schemas.microsoft.com/office/drawing/2014/main" id="{1A58C86B-C3B7-4248-9DAA-ED741D2AEC27}"/>
            </a:ext>
          </a:extLst>
        </xdr:cNvPr>
        <xdr:cNvCxnSpPr/>
      </xdr:nvCxnSpPr>
      <xdr:spPr>
        <a:xfrm>
          <a:off x="2943225" y="13342103"/>
          <a:ext cx="809625" cy="6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95044</xdr:rowOff>
    </xdr:from>
    <xdr:to>
      <xdr:col>19</xdr:col>
      <xdr:colOff>184150</xdr:colOff>
      <xdr:row>84</xdr:row>
      <xdr:rowOff>25194</xdr:rowOff>
    </xdr:to>
    <xdr:sp macro="" textlink="">
      <xdr:nvSpPr>
        <xdr:cNvPr id="197" name="フローチャート: 判断 196">
          <a:extLst>
            <a:ext uri="{FF2B5EF4-FFF2-40B4-BE49-F238E27FC236}">
              <a16:creationId xmlns:a16="http://schemas.microsoft.com/office/drawing/2014/main" id="{AA96E0D5-EC88-4579-A637-2AB8961568E1}"/>
            </a:ext>
          </a:extLst>
        </xdr:cNvPr>
        <xdr:cNvSpPr/>
      </xdr:nvSpPr>
      <xdr:spPr>
        <a:xfrm>
          <a:off x="3705225" y="13534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9971</xdr:rowOff>
    </xdr:from>
    <xdr:ext cx="736600" cy="259045"/>
    <xdr:sp macro="" textlink="">
      <xdr:nvSpPr>
        <xdr:cNvPr id="198" name="テキスト ボックス 197">
          <a:extLst>
            <a:ext uri="{FF2B5EF4-FFF2-40B4-BE49-F238E27FC236}">
              <a16:creationId xmlns:a16="http://schemas.microsoft.com/office/drawing/2014/main" id="{2E892F61-4396-4396-BE8A-F91A072CACC1}"/>
            </a:ext>
          </a:extLst>
        </xdr:cNvPr>
        <xdr:cNvSpPr txBox="1"/>
      </xdr:nvSpPr>
      <xdr:spPr>
        <a:xfrm>
          <a:off x="3409950" y="1360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170509</xdr:rowOff>
    </xdr:from>
    <xdr:to>
      <xdr:col>15</xdr:col>
      <xdr:colOff>82550</xdr:colOff>
      <xdr:row>82</xdr:row>
      <xdr:rowOff>67428</xdr:rowOff>
    </xdr:to>
    <xdr:cxnSp macro="">
      <xdr:nvCxnSpPr>
        <xdr:cNvPr id="199" name="直線コネクタ 198">
          <a:extLst>
            <a:ext uri="{FF2B5EF4-FFF2-40B4-BE49-F238E27FC236}">
              <a16:creationId xmlns:a16="http://schemas.microsoft.com/office/drawing/2014/main" id="{FB165BF9-825E-4544-B560-30FD8A1CF48F}"/>
            </a:ext>
          </a:extLst>
        </xdr:cNvPr>
        <xdr:cNvCxnSpPr/>
      </xdr:nvCxnSpPr>
      <xdr:spPr>
        <a:xfrm>
          <a:off x="2124075" y="13276909"/>
          <a:ext cx="81915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44210</xdr:rowOff>
    </xdr:from>
    <xdr:to>
      <xdr:col>15</xdr:col>
      <xdr:colOff>133350</xdr:colOff>
      <xdr:row>83</xdr:row>
      <xdr:rowOff>145810</xdr:rowOff>
    </xdr:to>
    <xdr:sp macro="" textlink="">
      <xdr:nvSpPr>
        <xdr:cNvPr id="200" name="フローチャート: 判断 199">
          <a:extLst>
            <a:ext uri="{FF2B5EF4-FFF2-40B4-BE49-F238E27FC236}">
              <a16:creationId xmlns:a16="http://schemas.microsoft.com/office/drawing/2014/main" id="{DD733750-16C8-4FF0-9EE8-EE3A0C3CF9FD}"/>
            </a:ext>
          </a:extLst>
        </xdr:cNvPr>
        <xdr:cNvSpPr/>
      </xdr:nvSpPr>
      <xdr:spPr>
        <a:xfrm>
          <a:off x="2886075" y="134871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130587</xdr:rowOff>
    </xdr:from>
    <xdr:ext cx="762000" cy="259045"/>
    <xdr:sp macro="" textlink="">
      <xdr:nvSpPr>
        <xdr:cNvPr id="201" name="テキスト ボックス 200">
          <a:extLst>
            <a:ext uri="{FF2B5EF4-FFF2-40B4-BE49-F238E27FC236}">
              <a16:creationId xmlns:a16="http://schemas.microsoft.com/office/drawing/2014/main" id="{500AA84A-66C3-47EE-9A3A-3C8F3E0BABA5}"/>
            </a:ext>
          </a:extLst>
        </xdr:cNvPr>
        <xdr:cNvSpPr txBox="1"/>
      </xdr:nvSpPr>
      <xdr:spPr>
        <a:xfrm>
          <a:off x="2600325" y="13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154195</xdr:rowOff>
    </xdr:from>
    <xdr:to>
      <xdr:col>11</xdr:col>
      <xdr:colOff>31750</xdr:colOff>
      <xdr:row>81</xdr:row>
      <xdr:rowOff>170509</xdr:rowOff>
    </xdr:to>
    <xdr:cxnSp macro="">
      <xdr:nvCxnSpPr>
        <xdr:cNvPr id="202" name="直線コネクタ 201">
          <a:extLst>
            <a:ext uri="{FF2B5EF4-FFF2-40B4-BE49-F238E27FC236}">
              <a16:creationId xmlns:a16="http://schemas.microsoft.com/office/drawing/2014/main" id="{A1D36423-DC76-40A2-8F44-166990D7FEEE}"/>
            </a:ext>
          </a:extLst>
        </xdr:cNvPr>
        <xdr:cNvCxnSpPr/>
      </xdr:nvCxnSpPr>
      <xdr:spPr>
        <a:xfrm>
          <a:off x="1333500" y="13270120"/>
          <a:ext cx="790575"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165711</xdr:rowOff>
    </xdr:from>
    <xdr:to>
      <xdr:col>11</xdr:col>
      <xdr:colOff>82550</xdr:colOff>
      <xdr:row>83</xdr:row>
      <xdr:rowOff>95861</xdr:rowOff>
    </xdr:to>
    <xdr:sp macro="" textlink="">
      <xdr:nvSpPr>
        <xdr:cNvPr id="203" name="フローチャート: 判断 202">
          <a:extLst>
            <a:ext uri="{FF2B5EF4-FFF2-40B4-BE49-F238E27FC236}">
              <a16:creationId xmlns:a16="http://schemas.microsoft.com/office/drawing/2014/main" id="{8C15474F-FDEA-4D0D-8B6C-1A8F0C01AA32}"/>
            </a:ext>
          </a:extLst>
        </xdr:cNvPr>
        <xdr:cNvSpPr/>
      </xdr:nvSpPr>
      <xdr:spPr>
        <a:xfrm>
          <a:off x="2095500" y="134403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80638</xdr:rowOff>
    </xdr:from>
    <xdr:ext cx="762000" cy="259045"/>
    <xdr:sp macro="" textlink="">
      <xdr:nvSpPr>
        <xdr:cNvPr id="204" name="テキスト ボックス 203">
          <a:extLst>
            <a:ext uri="{FF2B5EF4-FFF2-40B4-BE49-F238E27FC236}">
              <a16:creationId xmlns:a16="http://schemas.microsoft.com/office/drawing/2014/main" id="{6A7721C0-AAF4-472F-97D5-C7269D61F59D}"/>
            </a:ext>
          </a:extLst>
        </xdr:cNvPr>
        <xdr:cNvSpPr txBox="1"/>
      </xdr:nvSpPr>
      <xdr:spPr>
        <a:xfrm>
          <a:off x="1781175" y="1352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170148</xdr:rowOff>
    </xdr:from>
    <xdr:to>
      <xdr:col>7</xdr:col>
      <xdr:colOff>31750</xdr:colOff>
      <xdr:row>83</xdr:row>
      <xdr:rowOff>100298</xdr:rowOff>
    </xdr:to>
    <xdr:sp macro="" textlink="">
      <xdr:nvSpPr>
        <xdr:cNvPr id="205" name="フローチャート: 判断 204">
          <a:extLst>
            <a:ext uri="{FF2B5EF4-FFF2-40B4-BE49-F238E27FC236}">
              <a16:creationId xmlns:a16="http://schemas.microsoft.com/office/drawing/2014/main" id="{E165EA93-7FA3-43A9-844F-FCBCE83491D1}"/>
            </a:ext>
          </a:extLst>
        </xdr:cNvPr>
        <xdr:cNvSpPr/>
      </xdr:nvSpPr>
      <xdr:spPr>
        <a:xfrm>
          <a:off x="1285875" y="13438473"/>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85075</xdr:rowOff>
    </xdr:from>
    <xdr:ext cx="762000" cy="259045"/>
    <xdr:sp macro="" textlink="">
      <xdr:nvSpPr>
        <xdr:cNvPr id="206" name="テキスト ボックス 205">
          <a:extLst>
            <a:ext uri="{FF2B5EF4-FFF2-40B4-BE49-F238E27FC236}">
              <a16:creationId xmlns:a16="http://schemas.microsoft.com/office/drawing/2014/main" id="{F81F432C-EB2C-44C5-999E-EEF1790630CF}"/>
            </a:ext>
          </a:extLst>
        </xdr:cNvPr>
        <xdr:cNvSpPr txBox="1"/>
      </xdr:nvSpPr>
      <xdr:spPr>
        <a:xfrm>
          <a:off x="971550" y="1352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AAA9483-D064-450F-B3C1-400338B0BA64}"/>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3C2B680-F7E3-4B70-83FE-C591EB88CC2C}"/>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DB3BE78-F7F5-4FA7-9E4B-F4F0200C5F88}"/>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D41DC80-45F4-4F81-AA9B-440D2A025377}"/>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CEE3E71-7A20-447D-9A8B-82D21EC9B02F}"/>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119717</xdr:rowOff>
    </xdr:from>
    <xdr:to>
      <xdr:col>23</xdr:col>
      <xdr:colOff>184150</xdr:colOff>
      <xdr:row>83</xdr:row>
      <xdr:rowOff>49867</xdr:rowOff>
    </xdr:to>
    <xdr:sp macro="" textlink="">
      <xdr:nvSpPr>
        <xdr:cNvPr id="212" name="楕円 211">
          <a:extLst>
            <a:ext uri="{FF2B5EF4-FFF2-40B4-BE49-F238E27FC236}">
              <a16:creationId xmlns:a16="http://schemas.microsoft.com/office/drawing/2014/main" id="{A4AEDEEB-E95F-47AB-B4B0-641FEF49C784}"/>
            </a:ext>
          </a:extLst>
        </xdr:cNvPr>
        <xdr:cNvSpPr/>
      </xdr:nvSpPr>
      <xdr:spPr>
        <a:xfrm>
          <a:off x="4467225" y="1340074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40994</xdr:rowOff>
    </xdr:from>
    <xdr:ext cx="762000" cy="259045"/>
    <xdr:sp macro="" textlink="">
      <xdr:nvSpPr>
        <xdr:cNvPr id="213" name="人件費・物件費等の状況該当値テキスト">
          <a:extLst>
            <a:ext uri="{FF2B5EF4-FFF2-40B4-BE49-F238E27FC236}">
              <a16:creationId xmlns:a16="http://schemas.microsoft.com/office/drawing/2014/main" id="{76FDC462-1404-490A-A062-1521A93E1BC9}"/>
            </a:ext>
          </a:extLst>
        </xdr:cNvPr>
        <xdr:cNvSpPr txBox="1"/>
      </xdr:nvSpPr>
      <xdr:spPr>
        <a:xfrm>
          <a:off x="4581525" y="1331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70452</xdr:rowOff>
    </xdr:from>
    <xdr:to>
      <xdr:col>19</xdr:col>
      <xdr:colOff>184150</xdr:colOff>
      <xdr:row>83</xdr:row>
      <xdr:rowOff>602</xdr:rowOff>
    </xdr:to>
    <xdr:sp macro="" textlink="">
      <xdr:nvSpPr>
        <xdr:cNvPr id="214" name="楕円 213">
          <a:extLst>
            <a:ext uri="{FF2B5EF4-FFF2-40B4-BE49-F238E27FC236}">
              <a16:creationId xmlns:a16="http://schemas.microsoft.com/office/drawing/2014/main" id="{61F7D85B-E895-4627-BE5B-290FEB517FF3}"/>
            </a:ext>
          </a:extLst>
        </xdr:cNvPr>
        <xdr:cNvSpPr/>
      </xdr:nvSpPr>
      <xdr:spPr>
        <a:xfrm>
          <a:off x="3705225" y="133451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10779</xdr:rowOff>
    </xdr:from>
    <xdr:ext cx="736600" cy="259045"/>
    <xdr:sp macro="" textlink="">
      <xdr:nvSpPr>
        <xdr:cNvPr id="215" name="テキスト ボックス 214">
          <a:extLst>
            <a:ext uri="{FF2B5EF4-FFF2-40B4-BE49-F238E27FC236}">
              <a16:creationId xmlns:a16="http://schemas.microsoft.com/office/drawing/2014/main" id="{526FB50B-B49D-42D9-94BF-80CC8886FBF1}"/>
            </a:ext>
          </a:extLst>
        </xdr:cNvPr>
        <xdr:cNvSpPr txBox="1"/>
      </xdr:nvSpPr>
      <xdr:spPr>
        <a:xfrm>
          <a:off x="3409950" y="13123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16628</xdr:rowOff>
    </xdr:from>
    <xdr:to>
      <xdr:col>15</xdr:col>
      <xdr:colOff>133350</xdr:colOff>
      <xdr:row>82</xdr:row>
      <xdr:rowOff>118228</xdr:rowOff>
    </xdr:to>
    <xdr:sp macro="" textlink="">
      <xdr:nvSpPr>
        <xdr:cNvPr id="216" name="楕円 215">
          <a:extLst>
            <a:ext uri="{FF2B5EF4-FFF2-40B4-BE49-F238E27FC236}">
              <a16:creationId xmlns:a16="http://schemas.microsoft.com/office/drawing/2014/main" id="{8FB2D2FC-CA4B-4BD5-8AA3-89FFD459ABF0}"/>
            </a:ext>
          </a:extLst>
        </xdr:cNvPr>
        <xdr:cNvSpPr/>
      </xdr:nvSpPr>
      <xdr:spPr>
        <a:xfrm>
          <a:off x="2886075" y="1329447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128405</xdr:rowOff>
    </xdr:from>
    <xdr:ext cx="762000" cy="259045"/>
    <xdr:sp macro="" textlink="">
      <xdr:nvSpPr>
        <xdr:cNvPr id="217" name="テキスト ボックス 216">
          <a:extLst>
            <a:ext uri="{FF2B5EF4-FFF2-40B4-BE49-F238E27FC236}">
              <a16:creationId xmlns:a16="http://schemas.microsoft.com/office/drawing/2014/main" id="{7DD6DC57-7CA1-49FC-B7E7-251EDCA17E6E}"/>
            </a:ext>
          </a:extLst>
        </xdr:cNvPr>
        <xdr:cNvSpPr txBox="1"/>
      </xdr:nvSpPr>
      <xdr:spPr>
        <a:xfrm>
          <a:off x="2600325" y="1307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119709</xdr:rowOff>
    </xdr:from>
    <xdr:to>
      <xdr:col>11</xdr:col>
      <xdr:colOff>82550</xdr:colOff>
      <xdr:row>82</xdr:row>
      <xdr:rowOff>49859</xdr:rowOff>
    </xdr:to>
    <xdr:sp macro="" textlink="">
      <xdr:nvSpPr>
        <xdr:cNvPr id="218" name="楕円 217">
          <a:extLst>
            <a:ext uri="{FF2B5EF4-FFF2-40B4-BE49-F238E27FC236}">
              <a16:creationId xmlns:a16="http://schemas.microsoft.com/office/drawing/2014/main" id="{FCC8DA56-3A37-4124-A4DE-3200F34CC6BD}"/>
            </a:ext>
          </a:extLst>
        </xdr:cNvPr>
        <xdr:cNvSpPr/>
      </xdr:nvSpPr>
      <xdr:spPr>
        <a:xfrm>
          <a:off x="2095500" y="1323880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60036</xdr:rowOff>
    </xdr:from>
    <xdr:ext cx="762000" cy="259045"/>
    <xdr:sp macro="" textlink="">
      <xdr:nvSpPr>
        <xdr:cNvPr id="219" name="テキスト ボックス 218">
          <a:extLst>
            <a:ext uri="{FF2B5EF4-FFF2-40B4-BE49-F238E27FC236}">
              <a16:creationId xmlns:a16="http://schemas.microsoft.com/office/drawing/2014/main" id="{01EB5B73-66F7-44E7-BF6C-73C707503DE8}"/>
            </a:ext>
          </a:extLst>
        </xdr:cNvPr>
        <xdr:cNvSpPr txBox="1"/>
      </xdr:nvSpPr>
      <xdr:spPr>
        <a:xfrm>
          <a:off x="1781175" y="130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103395</xdr:rowOff>
    </xdr:from>
    <xdr:to>
      <xdr:col>7</xdr:col>
      <xdr:colOff>31750</xdr:colOff>
      <xdr:row>82</xdr:row>
      <xdr:rowOff>33545</xdr:rowOff>
    </xdr:to>
    <xdr:sp macro="" textlink="">
      <xdr:nvSpPr>
        <xdr:cNvPr id="220" name="楕円 219">
          <a:extLst>
            <a:ext uri="{FF2B5EF4-FFF2-40B4-BE49-F238E27FC236}">
              <a16:creationId xmlns:a16="http://schemas.microsoft.com/office/drawing/2014/main" id="{BCF59015-36EC-4C80-8E0D-6560CF0942AD}"/>
            </a:ext>
          </a:extLst>
        </xdr:cNvPr>
        <xdr:cNvSpPr/>
      </xdr:nvSpPr>
      <xdr:spPr>
        <a:xfrm>
          <a:off x="1285875" y="1322249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43722</xdr:rowOff>
    </xdr:from>
    <xdr:ext cx="762000" cy="259045"/>
    <xdr:sp macro="" textlink="">
      <xdr:nvSpPr>
        <xdr:cNvPr id="221" name="テキスト ボックス 220">
          <a:extLst>
            <a:ext uri="{FF2B5EF4-FFF2-40B4-BE49-F238E27FC236}">
              <a16:creationId xmlns:a16="http://schemas.microsoft.com/office/drawing/2014/main" id="{0C69AF53-09ED-4050-9E5E-DD8190102B1F}"/>
            </a:ext>
          </a:extLst>
        </xdr:cNvPr>
        <xdr:cNvSpPr txBox="1"/>
      </xdr:nvSpPr>
      <xdr:spPr>
        <a:xfrm>
          <a:off x="971550" y="1300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73D6B53-FD40-448A-AC27-6F18A6A89010}"/>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9B0EF423-77A6-4F96-B18C-943D699857C4}"/>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1F90F0A4-C18A-4BAF-9045-C1116F130AD3}"/>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598D04A-9365-43B8-8F1D-229DBBFB1E89}"/>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83DC821-2803-4385-8985-34E7C7A593BE}"/>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ED72D07-C656-45B9-80F4-8CA88AD553C0}"/>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905A04E-526E-4AD5-9DF0-E6DD9F868EFD}"/>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1BC32414-8926-44E6-B022-281AC260043D}"/>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62EA3FBF-E7E7-4097-8BAA-D994828A442A}"/>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7F8A5503-232B-4828-8A0E-88294733923B}"/>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C9901C5D-BE16-410B-99DF-47000F0FE884}"/>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本県では、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年４月から給与制度の総合的見直しを実施（国より１年遅れ）。この見直しに伴う経過措置（現給保障）を、国が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年度末に終了したのに対し、本県では</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年度末まで継続し、</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年度の昇給まで昇給効果が抑制されたことなどから、年々指数が低下した。</a:t>
          </a:r>
        </a:p>
        <a:p>
          <a:r>
            <a:rPr kumimoji="1" lang="ja-JP" altLang="en-US" sz="1300">
              <a:latin typeface="ＭＳ Ｐゴシック" panose="020B0600070205080204" pitchFamily="50" charset="-128"/>
              <a:ea typeface="ＭＳ Ｐゴシック" panose="020B0600070205080204" pitchFamily="50" charset="-128"/>
            </a:rPr>
            <a:t>　さらに、</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年度以降は、令和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月豪雨災害対応等に係る職員採用に伴う職員構成の変動や、職員の新陳代謝により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月時点で</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ポイントまで低下している。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6167193E-07D9-48F6-BFFF-874AA2A67D43}"/>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9D725B9-79BC-4980-B1E4-F4A016C73695}"/>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480DC210-C528-4155-B0AD-0EF9A4612E96}"/>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C62E6179-FEB7-4BE3-96E1-6A4D936AFCE0}"/>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3FAD710C-2A8C-4B07-8C2F-7E4244F062E3}"/>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2DE277C6-D131-4E8D-B748-4F890C634B3E}"/>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C637D03-760D-450B-A4A3-45B121632C26}"/>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9D570A3B-4EA8-4D89-AB3B-1B1996E88B28}"/>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86B28932-F95A-4445-B195-89F27F0A8F30}"/>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D4AF57D-A705-4538-ABFA-77EB292C48D0}"/>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AF1EAF6E-407E-4494-B57B-B4FFB84FAAEB}"/>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12AFB529-4897-48DE-94FD-18504AC19B20}"/>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95A425BE-23E8-4605-AD63-A6BEF1BC5A71}"/>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660A0711-0EF5-4805-8F57-EFD75EF5087B}"/>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6C98CEDD-576C-4571-ACAB-50FCBEEBE2CB}"/>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CF676B2-2B44-47F3-8830-A15AF6630A13}"/>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27B42485-7FFB-4633-88FF-4DA5B5AE50C1}"/>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BC052D48-4141-4006-BCA7-EFB59E9840E0}"/>
            </a:ext>
          </a:extLst>
        </xdr:cNvPr>
        <xdr:cNvCxnSpPr/>
      </xdr:nvCxnSpPr>
      <xdr:spPr>
        <a:xfrm flipV="1">
          <a:off x="15478125" y="13084629"/>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FED250EA-8DAC-4C5C-8822-C2F46469212E}"/>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B4C7E4D3-255F-4236-953F-3674ED9AF65C}"/>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3" name="給与水準   （国との比較）最大値テキスト">
          <a:extLst>
            <a:ext uri="{FF2B5EF4-FFF2-40B4-BE49-F238E27FC236}">
              <a16:creationId xmlns:a16="http://schemas.microsoft.com/office/drawing/2014/main" id="{40D636DC-7B01-4A45-BE97-B3ABDDEBA4CE}"/>
            </a:ext>
          </a:extLst>
        </xdr:cNvPr>
        <xdr:cNvSpPr txBox="1"/>
      </xdr:nvSpPr>
      <xdr:spPr>
        <a:xfrm>
          <a:off x="15563850" y="128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4" name="直線コネクタ 253">
          <a:extLst>
            <a:ext uri="{FF2B5EF4-FFF2-40B4-BE49-F238E27FC236}">
              <a16:creationId xmlns:a16="http://schemas.microsoft.com/office/drawing/2014/main" id="{64CA57F0-F8EA-4299-95B9-4964D0150D34}"/>
            </a:ext>
          </a:extLst>
        </xdr:cNvPr>
        <xdr:cNvCxnSpPr/>
      </xdr:nvCxnSpPr>
      <xdr:spPr>
        <a:xfrm>
          <a:off x="15401925" y="130846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55" name="直線コネクタ 254">
          <a:extLst>
            <a:ext uri="{FF2B5EF4-FFF2-40B4-BE49-F238E27FC236}">
              <a16:creationId xmlns:a16="http://schemas.microsoft.com/office/drawing/2014/main" id="{685987C5-D7C1-4C85-8E18-FD6E08F8AB02}"/>
            </a:ext>
          </a:extLst>
        </xdr:cNvPr>
        <xdr:cNvCxnSpPr/>
      </xdr:nvCxnSpPr>
      <xdr:spPr>
        <a:xfrm flipV="1">
          <a:off x="14716125" y="14086568"/>
          <a:ext cx="762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6" name="給与水準   （国との比較）平均値テキスト">
          <a:extLst>
            <a:ext uri="{FF2B5EF4-FFF2-40B4-BE49-F238E27FC236}">
              <a16:creationId xmlns:a16="http://schemas.microsoft.com/office/drawing/2014/main" id="{0936E516-EBC3-4003-8C7D-8641515337EC}"/>
            </a:ext>
          </a:extLst>
        </xdr:cNvPr>
        <xdr:cNvSpPr txBox="1"/>
      </xdr:nvSpPr>
      <xdr:spPr>
        <a:xfrm>
          <a:off x="15563850" y="1373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7" name="フローチャート: 判断 256">
          <a:extLst>
            <a:ext uri="{FF2B5EF4-FFF2-40B4-BE49-F238E27FC236}">
              <a16:creationId xmlns:a16="http://schemas.microsoft.com/office/drawing/2014/main" id="{DDA90F77-12CF-4E2D-8B1D-2DE78FB12DA7}"/>
            </a:ext>
          </a:extLst>
        </xdr:cNvPr>
        <xdr:cNvSpPr/>
      </xdr:nvSpPr>
      <xdr:spPr>
        <a:xfrm>
          <a:off x="15430500" y="138856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id="{04BCBA27-1892-4D00-AA20-270D4A329A75}"/>
            </a:ext>
          </a:extLst>
        </xdr:cNvPr>
        <xdr:cNvCxnSpPr/>
      </xdr:nvCxnSpPr>
      <xdr:spPr>
        <a:xfrm flipV="1">
          <a:off x="13906500" y="14117864"/>
          <a:ext cx="809625"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9" name="フローチャート: 判断 258">
          <a:extLst>
            <a:ext uri="{FF2B5EF4-FFF2-40B4-BE49-F238E27FC236}">
              <a16:creationId xmlns:a16="http://schemas.microsoft.com/office/drawing/2014/main" id="{7A0EF528-5C34-4CBC-BD56-A1BC5E58BAEC}"/>
            </a:ext>
          </a:extLst>
        </xdr:cNvPr>
        <xdr:cNvSpPr/>
      </xdr:nvSpPr>
      <xdr:spPr>
        <a:xfrm>
          <a:off x="14668500" y="13973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0" name="テキスト ボックス 259">
          <a:extLst>
            <a:ext uri="{FF2B5EF4-FFF2-40B4-BE49-F238E27FC236}">
              <a16:creationId xmlns:a16="http://schemas.microsoft.com/office/drawing/2014/main" id="{77D2E911-4AEE-406D-BEF7-9DB3D1180B57}"/>
            </a:ext>
          </a:extLst>
        </xdr:cNvPr>
        <xdr:cNvSpPr txBox="1"/>
      </xdr:nvSpPr>
      <xdr:spPr>
        <a:xfrm>
          <a:off x="14373225" y="1376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1F37F2C1-BE20-4225-A916-33553FA5F638}"/>
            </a:ext>
          </a:extLst>
        </xdr:cNvPr>
        <xdr:cNvCxnSpPr/>
      </xdr:nvCxnSpPr>
      <xdr:spPr>
        <a:xfrm flipV="1">
          <a:off x="13106400" y="14193157"/>
          <a:ext cx="8001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2" name="フローチャート: 判断 261">
          <a:extLst>
            <a:ext uri="{FF2B5EF4-FFF2-40B4-BE49-F238E27FC236}">
              <a16:creationId xmlns:a16="http://schemas.microsoft.com/office/drawing/2014/main" id="{AC2F60AE-57B0-4BFC-9BC9-4F0A4127CA21}"/>
            </a:ext>
          </a:extLst>
        </xdr:cNvPr>
        <xdr:cNvSpPr/>
      </xdr:nvSpPr>
      <xdr:spPr>
        <a:xfrm>
          <a:off x="13868400" y="1404846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63" name="テキスト ボックス 262">
          <a:extLst>
            <a:ext uri="{FF2B5EF4-FFF2-40B4-BE49-F238E27FC236}">
              <a16:creationId xmlns:a16="http://schemas.microsoft.com/office/drawing/2014/main" id="{F787BDD1-F42F-4BE2-990F-E7130097F2A1}"/>
            </a:ext>
          </a:extLst>
        </xdr:cNvPr>
        <xdr:cNvSpPr txBox="1"/>
      </xdr:nvSpPr>
      <xdr:spPr>
        <a:xfrm>
          <a:off x="13554075" y="1382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103414</xdr:rowOff>
    </xdr:to>
    <xdr:cxnSp macro="">
      <xdr:nvCxnSpPr>
        <xdr:cNvPr id="264" name="直線コネクタ 263">
          <a:extLst>
            <a:ext uri="{FF2B5EF4-FFF2-40B4-BE49-F238E27FC236}">
              <a16:creationId xmlns:a16="http://schemas.microsoft.com/office/drawing/2014/main" id="{AA4E741E-0082-4E4A-8184-15520D6DAEC2}"/>
            </a:ext>
          </a:extLst>
        </xdr:cNvPr>
        <xdr:cNvCxnSpPr/>
      </xdr:nvCxnSpPr>
      <xdr:spPr>
        <a:xfrm flipV="1">
          <a:off x="12296775" y="14249400"/>
          <a:ext cx="809625" cy="10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65" name="フローチャート: 判断 264">
          <a:extLst>
            <a:ext uri="{FF2B5EF4-FFF2-40B4-BE49-F238E27FC236}">
              <a16:creationId xmlns:a16="http://schemas.microsoft.com/office/drawing/2014/main" id="{0BA2E46B-8AEF-4EE1-BCE2-2C069F511403}"/>
            </a:ext>
          </a:extLst>
        </xdr:cNvPr>
        <xdr:cNvSpPr/>
      </xdr:nvSpPr>
      <xdr:spPr>
        <a:xfrm>
          <a:off x="13058775" y="140797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6" name="テキスト ボックス 265">
          <a:extLst>
            <a:ext uri="{FF2B5EF4-FFF2-40B4-BE49-F238E27FC236}">
              <a16:creationId xmlns:a16="http://schemas.microsoft.com/office/drawing/2014/main" id="{CE9323C8-EE95-4064-8BA5-C6AC9D09A1BE}"/>
            </a:ext>
          </a:extLst>
        </xdr:cNvPr>
        <xdr:cNvSpPr txBox="1"/>
      </xdr:nvSpPr>
      <xdr:spPr>
        <a:xfrm>
          <a:off x="12763500" y="138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67" name="フローチャート: 判断 266">
          <a:extLst>
            <a:ext uri="{FF2B5EF4-FFF2-40B4-BE49-F238E27FC236}">
              <a16:creationId xmlns:a16="http://schemas.microsoft.com/office/drawing/2014/main" id="{A079CF8F-EA94-409D-B45D-DB0290560FE3}"/>
            </a:ext>
          </a:extLst>
        </xdr:cNvPr>
        <xdr:cNvSpPr/>
      </xdr:nvSpPr>
      <xdr:spPr>
        <a:xfrm>
          <a:off x="12239625" y="140797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68" name="テキスト ボックス 267">
          <a:extLst>
            <a:ext uri="{FF2B5EF4-FFF2-40B4-BE49-F238E27FC236}">
              <a16:creationId xmlns:a16="http://schemas.microsoft.com/office/drawing/2014/main" id="{9D90133B-54A4-4415-BCA3-6B4EA0CB445E}"/>
            </a:ext>
          </a:extLst>
        </xdr:cNvPr>
        <xdr:cNvSpPr txBox="1"/>
      </xdr:nvSpPr>
      <xdr:spPr>
        <a:xfrm>
          <a:off x="11953875" y="138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665A8A4-6C49-45F3-B14D-698384007F46}"/>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78B2FEB-3CBA-47AC-A8CA-4B5B770B27E7}"/>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E6CF848-C360-45E0-95A5-B50C19334F91}"/>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2745DD-FBE6-44FB-9D19-017E013D0365}"/>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C02214F-494E-4811-B04D-8D0EC0729115}"/>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a:extLst>
            <a:ext uri="{FF2B5EF4-FFF2-40B4-BE49-F238E27FC236}">
              <a16:creationId xmlns:a16="http://schemas.microsoft.com/office/drawing/2014/main" id="{64E54CBB-1BF7-4EA7-B21B-96743EC1F972}"/>
            </a:ext>
          </a:extLst>
        </xdr:cNvPr>
        <xdr:cNvSpPr/>
      </xdr:nvSpPr>
      <xdr:spPr>
        <a:xfrm>
          <a:off x="15430500" y="1404846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a:extLst>
            <a:ext uri="{FF2B5EF4-FFF2-40B4-BE49-F238E27FC236}">
              <a16:creationId xmlns:a16="http://schemas.microsoft.com/office/drawing/2014/main" id="{7B35E178-5F90-455C-8109-DE90E845770D}"/>
            </a:ext>
          </a:extLst>
        </xdr:cNvPr>
        <xdr:cNvSpPr txBox="1"/>
      </xdr:nvSpPr>
      <xdr:spPr>
        <a:xfrm>
          <a:off x="15563850" y="140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a:extLst>
            <a:ext uri="{FF2B5EF4-FFF2-40B4-BE49-F238E27FC236}">
              <a16:creationId xmlns:a16="http://schemas.microsoft.com/office/drawing/2014/main" id="{6B8AE6C4-D710-4379-B218-6985C9D2E2AF}"/>
            </a:ext>
          </a:extLst>
        </xdr:cNvPr>
        <xdr:cNvSpPr/>
      </xdr:nvSpPr>
      <xdr:spPr>
        <a:xfrm>
          <a:off x="14668500" y="140797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a:extLst>
            <a:ext uri="{FF2B5EF4-FFF2-40B4-BE49-F238E27FC236}">
              <a16:creationId xmlns:a16="http://schemas.microsoft.com/office/drawing/2014/main" id="{539805D2-472A-4162-9D1E-E27AE7768D5E}"/>
            </a:ext>
          </a:extLst>
        </xdr:cNvPr>
        <xdr:cNvSpPr txBox="1"/>
      </xdr:nvSpPr>
      <xdr:spPr>
        <a:xfrm>
          <a:off x="14373225" y="1415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id="{848144B7-EDF9-4C10-A2F7-645F7482230E}"/>
            </a:ext>
          </a:extLst>
        </xdr:cNvPr>
        <xdr:cNvSpPr/>
      </xdr:nvSpPr>
      <xdr:spPr>
        <a:xfrm>
          <a:off x="13868400" y="141360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1E02D7BD-A347-448F-B9E5-C637CA0C881A}"/>
            </a:ext>
          </a:extLst>
        </xdr:cNvPr>
        <xdr:cNvSpPr txBox="1"/>
      </xdr:nvSpPr>
      <xdr:spPr>
        <a:xfrm>
          <a:off x="13554075" y="1422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25673658-FCA6-4AFD-8BEC-43329D0D5B9C}"/>
            </a:ext>
          </a:extLst>
        </xdr:cNvPr>
        <xdr:cNvSpPr/>
      </xdr:nvSpPr>
      <xdr:spPr>
        <a:xfrm>
          <a:off x="13058775" y="14211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A305F236-D62A-4102-BD3D-0105D5479FC1}"/>
            </a:ext>
          </a:extLst>
        </xdr:cNvPr>
        <xdr:cNvSpPr txBox="1"/>
      </xdr:nvSpPr>
      <xdr:spPr>
        <a:xfrm>
          <a:off x="127635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2" name="楕円 281">
          <a:extLst>
            <a:ext uri="{FF2B5EF4-FFF2-40B4-BE49-F238E27FC236}">
              <a16:creationId xmlns:a16="http://schemas.microsoft.com/office/drawing/2014/main" id="{460EF328-1215-4EB3-98B3-3FC6E2F85379}"/>
            </a:ext>
          </a:extLst>
        </xdr:cNvPr>
        <xdr:cNvSpPr/>
      </xdr:nvSpPr>
      <xdr:spPr>
        <a:xfrm>
          <a:off x="12239625" y="142988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id="{79576F8E-4CB4-48F2-A86F-2E859A0685DC}"/>
            </a:ext>
          </a:extLst>
        </xdr:cNvPr>
        <xdr:cNvSpPr txBox="1"/>
      </xdr:nvSpPr>
      <xdr:spPr>
        <a:xfrm>
          <a:off x="11953875" y="143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E37AEE9-D6EE-440E-81B0-D6A27D5E9167}"/>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a:extLst>
            <a:ext uri="{FF2B5EF4-FFF2-40B4-BE49-F238E27FC236}">
              <a16:creationId xmlns:a16="http://schemas.microsoft.com/office/drawing/2014/main" id="{45D9B1AF-7EBC-4E44-B646-1AB63692BA57}"/>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a:extLst>
            <a:ext uri="{FF2B5EF4-FFF2-40B4-BE49-F238E27FC236}">
              <a16:creationId xmlns:a16="http://schemas.microsoft.com/office/drawing/2014/main" id="{33FF89ED-6AD5-4F62-B1F9-733ED9889E62}"/>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8C365B3-A15C-4136-8037-93CCDA9B931E}"/>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406D87E5-0B73-4421-9E4F-97B3A7E6DFD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1206B54-6DCF-476C-8F32-B5952D4AC274}"/>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4C91312-A152-4025-BE39-67B0321D72F2}"/>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135427D-D026-476C-A6BC-57C16E6E1CA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00EE9F4-B913-45EF-A254-66E50D5B0032}"/>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C56FC03B-89B1-4C33-BE05-0331ED51DCAF}"/>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1763D2E-1776-43F7-9B2D-FE0BAC586F91}"/>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財政再建戦略に基づき、</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年４月からの４年間で</a:t>
          </a:r>
          <a:r>
            <a:rPr kumimoji="1" lang="en-US" altLang="ja-JP" sz="1300">
              <a:latin typeface="ＭＳ Ｐゴシック" panose="020B0600070205080204" pitchFamily="50" charset="-128"/>
              <a:ea typeface="ＭＳ Ｐゴシック" panose="020B0600070205080204" pitchFamily="50" charset="-128"/>
            </a:rPr>
            <a:t>1,288</a:t>
          </a:r>
          <a:r>
            <a:rPr kumimoji="1" lang="ja-JP" altLang="en-US" sz="1300">
              <a:latin typeface="ＭＳ Ｐゴシック" panose="020B0600070205080204" pitchFamily="50" charset="-128"/>
              <a:ea typeface="ＭＳ Ｐゴシック" panose="020B0600070205080204" pitchFamily="50" charset="-128"/>
            </a:rPr>
            <a:t>人を削減。</a:t>
          </a:r>
        </a:p>
        <a:p>
          <a:r>
            <a:rPr kumimoji="1" lang="ja-JP" altLang="en-US" sz="1300">
              <a:latin typeface="ＭＳ Ｐゴシック" panose="020B0600070205080204" pitchFamily="50" charset="-128"/>
              <a:ea typeface="ＭＳ Ｐゴシック" panose="020B0600070205080204" pitchFamily="50" charset="-128"/>
            </a:rPr>
            <a:t>　その後も、</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年４月からの４年間で、知事部局において</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人を削減。</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以降は、熊本地震及び令和２年７月豪雨災害からの復旧・復興業務などの短期的な行政需要に対応するため、任期付職員の採用など、将来の組織体制への影響を考慮しながら、必要な人員確保に努め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DFCEE63-ECD9-49AC-9D76-17B2DF00FD89}"/>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5EE9A68-CFE1-4177-BB92-E1EE4971BA6E}"/>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169F2BB0-6AB3-42AB-B1A6-FF39BB9D3618}"/>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D503102A-5953-445C-A901-7B04A4AF6DEC}"/>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F133F339-6DFE-4A1A-83D5-3CFE76A1D6DE}"/>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B893CFB0-F4AF-42C8-BF99-7F22EB0F0A16}"/>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93189D29-E5CE-4F5F-9A5C-42353CBB8D05}"/>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A15F9148-58CA-4F8E-9AC2-F1B3558BDC2A}"/>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14F924D-8174-42B9-980B-D57596BDFA44}"/>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54E383EE-2AB0-4977-97E2-529728B88C3F}"/>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86E05A67-ECDD-4878-89FC-200C5194108B}"/>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D5033F8A-838D-42AA-8B9D-19BD435A7881}"/>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5346C9F0-FDFA-4F43-B4DA-152AE691D6D0}"/>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DF035230-B25D-4638-9959-2AE21ED0B863}"/>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F93D3CE-E452-4164-A661-4165EE7CD8E0}"/>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CDCDFCB4-0F57-41C8-9751-ABF211D88C98}"/>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1" name="直線コネクタ 310">
          <a:extLst>
            <a:ext uri="{FF2B5EF4-FFF2-40B4-BE49-F238E27FC236}">
              <a16:creationId xmlns:a16="http://schemas.microsoft.com/office/drawing/2014/main" id="{EDA4C8E3-DD02-430C-9829-44F2D4FA9B71}"/>
            </a:ext>
          </a:extLst>
        </xdr:cNvPr>
        <xdr:cNvCxnSpPr/>
      </xdr:nvCxnSpPr>
      <xdr:spPr>
        <a:xfrm flipV="1">
          <a:off x="15478125" y="9705040"/>
          <a:ext cx="0" cy="1070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2" name="定員管理の状況最小値テキスト">
          <a:extLst>
            <a:ext uri="{FF2B5EF4-FFF2-40B4-BE49-F238E27FC236}">
              <a16:creationId xmlns:a16="http://schemas.microsoft.com/office/drawing/2014/main" id="{0D8A9B76-C1AB-488C-A868-3840C9AE5883}"/>
            </a:ext>
          </a:extLst>
        </xdr:cNvPr>
        <xdr:cNvSpPr txBox="1"/>
      </xdr:nvSpPr>
      <xdr:spPr>
        <a:xfrm>
          <a:off x="15563850" y="10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3" name="直線コネクタ 312">
          <a:extLst>
            <a:ext uri="{FF2B5EF4-FFF2-40B4-BE49-F238E27FC236}">
              <a16:creationId xmlns:a16="http://schemas.microsoft.com/office/drawing/2014/main" id="{FE23D9C5-4F0C-4E0D-9147-BF95D06DD1A4}"/>
            </a:ext>
          </a:extLst>
        </xdr:cNvPr>
        <xdr:cNvCxnSpPr/>
      </xdr:nvCxnSpPr>
      <xdr:spPr>
        <a:xfrm>
          <a:off x="15401925" y="10775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4" name="定員管理の状況最大値テキスト">
          <a:extLst>
            <a:ext uri="{FF2B5EF4-FFF2-40B4-BE49-F238E27FC236}">
              <a16:creationId xmlns:a16="http://schemas.microsoft.com/office/drawing/2014/main" id="{BD692E58-10E4-47E8-A231-E2E4D5D6CE2A}"/>
            </a:ext>
          </a:extLst>
        </xdr:cNvPr>
        <xdr:cNvSpPr txBox="1"/>
      </xdr:nvSpPr>
      <xdr:spPr>
        <a:xfrm>
          <a:off x="15563850" y="946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5" name="直線コネクタ 314">
          <a:extLst>
            <a:ext uri="{FF2B5EF4-FFF2-40B4-BE49-F238E27FC236}">
              <a16:creationId xmlns:a16="http://schemas.microsoft.com/office/drawing/2014/main" id="{5A34BB1D-EB5B-481F-A7DD-2EC205B2634A}"/>
            </a:ext>
          </a:extLst>
        </xdr:cNvPr>
        <xdr:cNvCxnSpPr/>
      </xdr:nvCxnSpPr>
      <xdr:spPr>
        <a:xfrm>
          <a:off x="15401925" y="97050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144468</xdr:rowOff>
    </xdr:from>
    <xdr:to>
      <xdr:col>81</xdr:col>
      <xdr:colOff>44450</xdr:colOff>
      <xdr:row>59</xdr:row>
      <xdr:rowOff>151465</xdr:rowOff>
    </xdr:to>
    <xdr:cxnSp macro="">
      <xdr:nvCxnSpPr>
        <xdr:cNvPr id="316" name="直線コネクタ 315">
          <a:extLst>
            <a:ext uri="{FF2B5EF4-FFF2-40B4-BE49-F238E27FC236}">
              <a16:creationId xmlns:a16="http://schemas.microsoft.com/office/drawing/2014/main" id="{EA84D12C-ECE2-41B9-BCE7-D52D2212E00A}"/>
            </a:ext>
          </a:extLst>
        </xdr:cNvPr>
        <xdr:cNvCxnSpPr/>
      </xdr:nvCxnSpPr>
      <xdr:spPr>
        <a:xfrm>
          <a:off x="14716125" y="9694868"/>
          <a:ext cx="762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148767</xdr:rowOff>
    </xdr:from>
    <xdr:ext cx="762000" cy="259045"/>
    <xdr:sp macro="" textlink="">
      <xdr:nvSpPr>
        <xdr:cNvPr id="317" name="定員管理の状況平均値テキスト">
          <a:extLst>
            <a:ext uri="{FF2B5EF4-FFF2-40B4-BE49-F238E27FC236}">
              <a16:creationId xmlns:a16="http://schemas.microsoft.com/office/drawing/2014/main" id="{89DB166A-8F21-4680-9ED0-3F4791C0A9F0}"/>
            </a:ext>
          </a:extLst>
        </xdr:cNvPr>
        <xdr:cNvSpPr txBox="1"/>
      </xdr:nvSpPr>
      <xdr:spPr>
        <a:xfrm>
          <a:off x="15563850" y="10346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18" name="フローチャート: 判断 317">
          <a:extLst>
            <a:ext uri="{FF2B5EF4-FFF2-40B4-BE49-F238E27FC236}">
              <a16:creationId xmlns:a16="http://schemas.microsoft.com/office/drawing/2014/main" id="{92430B83-1C1A-4EDD-B7B0-ED004DCD0496}"/>
            </a:ext>
          </a:extLst>
        </xdr:cNvPr>
        <xdr:cNvSpPr/>
      </xdr:nvSpPr>
      <xdr:spPr>
        <a:xfrm>
          <a:off x="15430500" y="10371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129829</xdr:rowOff>
    </xdr:from>
    <xdr:to>
      <xdr:col>77</xdr:col>
      <xdr:colOff>44450</xdr:colOff>
      <xdr:row>59</xdr:row>
      <xdr:rowOff>144468</xdr:rowOff>
    </xdr:to>
    <xdr:cxnSp macro="">
      <xdr:nvCxnSpPr>
        <xdr:cNvPr id="319" name="直線コネクタ 318">
          <a:extLst>
            <a:ext uri="{FF2B5EF4-FFF2-40B4-BE49-F238E27FC236}">
              <a16:creationId xmlns:a16="http://schemas.microsoft.com/office/drawing/2014/main" id="{11BC6448-ECF0-48E3-8A26-E26AF942E487}"/>
            </a:ext>
          </a:extLst>
        </xdr:cNvPr>
        <xdr:cNvCxnSpPr/>
      </xdr:nvCxnSpPr>
      <xdr:spPr>
        <a:xfrm>
          <a:off x="13906500" y="9680229"/>
          <a:ext cx="809625" cy="1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20" name="フローチャート: 判断 319">
          <a:extLst>
            <a:ext uri="{FF2B5EF4-FFF2-40B4-BE49-F238E27FC236}">
              <a16:creationId xmlns:a16="http://schemas.microsoft.com/office/drawing/2014/main" id="{F7F7461E-B979-40CC-8212-7AB4131F740B}"/>
            </a:ext>
          </a:extLst>
        </xdr:cNvPr>
        <xdr:cNvSpPr/>
      </xdr:nvSpPr>
      <xdr:spPr>
        <a:xfrm>
          <a:off x="14668500" y="9903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109492</xdr:rowOff>
    </xdr:from>
    <xdr:ext cx="736600" cy="259045"/>
    <xdr:sp macro="" textlink="">
      <xdr:nvSpPr>
        <xdr:cNvPr id="321" name="テキスト ボックス 320">
          <a:extLst>
            <a:ext uri="{FF2B5EF4-FFF2-40B4-BE49-F238E27FC236}">
              <a16:creationId xmlns:a16="http://schemas.microsoft.com/office/drawing/2014/main" id="{71F21F15-C54D-4FFF-992F-BFCC79A12BC9}"/>
            </a:ext>
          </a:extLst>
        </xdr:cNvPr>
        <xdr:cNvSpPr txBox="1"/>
      </xdr:nvSpPr>
      <xdr:spPr>
        <a:xfrm>
          <a:off x="14373225" y="9983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132490</xdr:rowOff>
    </xdr:from>
    <xdr:to>
      <xdr:col>72</xdr:col>
      <xdr:colOff>203200</xdr:colOff>
      <xdr:row>59</xdr:row>
      <xdr:rowOff>129829</xdr:rowOff>
    </xdr:to>
    <xdr:cxnSp macro="">
      <xdr:nvCxnSpPr>
        <xdr:cNvPr id="322" name="直線コネクタ 321">
          <a:extLst>
            <a:ext uri="{FF2B5EF4-FFF2-40B4-BE49-F238E27FC236}">
              <a16:creationId xmlns:a16="http://schemas.microsoft.com/office/drawing/2014/main" id="{C91E8339-90AA-4E3D-9D92-224118347251}"/>
            </a:ext>
          </a:extLst>
        </xdr:cNvPr>
        <xdr:cNvCxnSpPr/>
      </xdr:nvCxnSpPr>
      <xdr:spPr>
        <a:xfrm>
          <a:off x="13106400" y="9524140"/>
          <a:ext cx="800100" cy="1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23" name="フローチャート: 判断 322">
          <a:extLst>
            <a:ext uri="{FF2B5EF4-FFF2-40B4-BE49-F238E27FC236}">
              <a16:creationId xmlns:a16="http://schemas.microsoft.com/office/drawing/2014/main" id="{55C7AD01-3137-4508-9FAE-9945A8DAC701}"/>
            </a:ext>
          </a:extLst>
        </xdr:cNvPr>
        <xdr:cNvSpPr/>
      </xdr:nvSpPr>
      <xdr:spPr>
        <a:xfrm>
          <a:off x="13868400" y="989541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104364</xdr:rowOff>
    </xdr:from>
    <xdr:ext cx="762000" cy="259045"/>
    <xdr:sp macro="" textlink="">
      <xdr:nvSpPr>
        <xdr:cNvPr id="324" name="テキスト ボックス 323">
          <a:extLst>
            <a:ext uri="{FF2B5EF4-FFF2-40B4-BE49-F238E27FC236}">
              <a16:creationId xmlns:a16="http://schemas.microsoft.com/office/drawing/2014/main" id="{FF3B519B-55D9-4764-AA83-D4172290CDBB}"/>
            </a:ext>
          </a:extLst>
        </xdr:cNvPr>
        <xdr:cNvSpPr txBox="1"/>
      </xdr:nvSpPr>
      <xdr:spPr>
        <a:xfrm>
          <a:off x="13554075" y="998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121148</xdr:rowOff>
    </xdr:from>
    <xdr:to>
      <xdr:col>68</xdr:col>
      <xdr:colOff>152400</xdr:colOff>
      <xdr:row>58</xdr:row>
      <xdr:rowOff>132490</xdr:rowOff>
    </xdr:to>
    <xdr:cxnSp macro="">
      <xdr:nvCxnSpPr>
        <xdr:cNvPr id="325" name="直線コネクタ 324">
          <a:extLst>
            <a:ext uri="{FF2B5EF4-FFF2-40B4-BE49-F238E27FC236}">
              <a16:creationId xmlns:a16="http://schemas.microsoft.com/office/drawing/2014/main" id="{E2B77E19-1327-4038-887A-F5F0629B4916}"/>
            </a:ext>
          </a:extLst>
        </xdr:cNvPr>
        <xdr:cNvCxnSpPr/>
      </xdr:nvCxnSpPr>
      <xdr:spPr>
        <a:xfrm>
          <a:off x="12296775" y="9515973"/>
          <a:ext cx="809625"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6" name="フローチャート: 判断 325">
          <a:extLst>
            <a:ext uri="{FF2B5EF4-FFF2-40B4-BE49-F238E27FC236}">
              <a16:creationId xmlns:a16="http://schemas.microsoft.com/office/drawing/2014/main" id="{AA79C8F3-EA68-417F-8A31-3A5BFC06CE6C}"/>
            </a:ext>
          </a:extLst>
        </xdr:cNvPr>
        <xdr:cNvSpPr/>
      </xdr:nvSpPr>
      <xdr:spPr>
        <a:xfrm>
          <a:off x="13058775" y="98390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41606</xdr:rowOff>
    </xdr:from>
    <xdr:ext cx="762000" cy="259045"/>
    <xdr:sp macro="" textlink="">
      <xdr:nvSpPr>
        <xdr:cNvPr id="327" name="テキスト ボックス 326">
          <a:extLst>
            <a:ext uri="{FF2B5EF4-FFF2-40B4-BE49-F238E27FC236}">
              <a16:creationId xmlns:a16="http://schemas.microsoft.com/office/drawing/2014/main" id="{6C62395B-0DC2-4C25-B150-A04B466F26A3}"/>
            </a:ext>
          </a:extLst>
        </xdr:cNvPr>
        <xdr:cNvSpPr txBox="1"/>
      </xdr:nvSpPr>
      <xdr:spPr>
        <a:xfrm>
          <a:off x="12763500" y="992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8" name="フローチャート: 判断 327">
          <a:extLst>
            <a:ext uri="{FF2B5EF4-FFF2-40B4-BE49-F238E27FC236}">
              <a16:creationId xmlns:a16="http://schemas.microsoft.com/office/drawing/2014/main" id="{E753A70C-6AD8-45F6-A01E-8F9998D9187E}"/>
            </a:ext>
          </a:extLst>
        </xdr:cNvPr>
        <xdr:cNvSpPr/>
      </xdr:nvSpPr>
      <xdr:spPr>
        <a:xfrm>
          <a:off x="12239625" y="98311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30567</xdr:rowOff>
    </xdr:from>
    <xdr:ext cx="762000" cy="259045"/>
    <xdr:sp macro="" textlink="">
      <xdr:nvSpPr>
        <xdr:cNvPr id="329" name="テキスト ボックス 328">
          <a:extLst>
            <a:ext uri="{FF2B5EF4-FFF2-40B4-BE49-F238E27FC236}">
              <a16:creationId xmlns:a16="http://schemas.microsoft.com/office/drawing/2014/main" id="{D6B87F01-84DE-4739-A145-BC39C21CB030}"/>
            </a:ext>
          </a:extLst>
        </xdr:cNvPr>
        <xdr:cNvSpPr txBox="1"/>
      </xdr:nvSpPr>
      <xdr:spPr>
        <a:xfrm>
          <a:off x="11953875" y="990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3E942FD-84A4-4152-9A29-C2D863AF6BC2}"/>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DC9986BB-5EEC-40A3-8CC4-8F1AA9CD19D3}"/>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CBD93ED-BF74-4B31-83AC-0904B7319C7D}"/>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C165538-B1B2-4241-8584-6D66AB9D2CE7}"/>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655E322-CDF9-48E0-9702-64FCCF190467}"/>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100665</xdr:rowOff>
    </xdr:from>
    <xdr:to>
      <xdr:col>81</xdr:col>
      <xdr:colOff>95250</xdr:colOff>
      <xdr:row>60</xdr:row>
      <xdr:rowOff>30815</xdr:rowOff>
    </xdr:to>
    <xdr:sp macro="" textlink="">
      <xdr:nvSpPr>
        <xdr:cNvPr id="335" name="楕円 334">
          <a:extLst>
            <a:ext uri="{FF2B5EF4-FFF2-40B4-BE49-F238E27FC236}">
              <a16:creationId xmlns:a16="http://schemas.microsoft.com/office/drawing/2014/main" id="{C9427AC1-126D-4BBF-8079-DA312EE97E72}"/>
            </a:ext>
          </a:extLst>
        </xdr:cNvPr>
        <xdr:cNvSpPr/>
      </xdr:nvSpPr>
      <xdr:spPr>
        <a:xfrm>
          <a:off x="15430500" y="965741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21942</xdr:rowOff>
    </xdr:from>
    <xdr:ext cx="762000" cy="259045"/>
    <xdr:sp macro="" textlink="">
      <xdr:nvSpPr>
        <xdr:cNvPr id="336" name="定員管理の状況該当値テキスト">
          <a:extLst>
            <a:ext uri="{FF2B5EF4-FFF2-40B4-BE49-F238E27FC236}">
              <a16:creationId xmlns:a16="http://schemas.microsoft.com/office/drawing/2014/main" id="{4C03BCFE-52C9-44FC-8A03-5654B2FB88FC}"/>
            </a:ext>
          </a:extLst>
        </xdr:cNvPr>
        <xdr:cNvSpPr txBox="1"/>
      </xdr:nvSpPr>
      <xdr:spPr>
        <a:xfrm>
          <a:off x="15563850" y="957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93668</xdr:rowOff>
    </xdr:from>
    <xdr:to>
      <xdr:col>77</xdr:col>
      <xdr:colOff>95250</xdr:colOff>
      <xdr:row>60</xdr:row>
      <xdr:rowOff>23818</xdr:rowOff>
    </xdr:to>
    <xdr:sp macro="" textlink="">
      <xdr:nvSpPr>
        <xdr:cNvPr id="337" name="楕円 336">
          <a:extLst>
            <a:ext uri="{FF2B5EF4-FFF2-40B4-BE49-F238E27FC236}">
              <a16:creationId xmlns:a16="http://schemas.microsoft.com/office/drawing/2014/main" id="{6A031AD9-4072-47BD-8814-F3274D1E8EAD}"/>
            </a:ext>
          </a:extLst>
        </xdr:cNvPr>
        <xdr:cNvSpPr/>
      </xdr:nvSpPr>
      <xdr:spPr>
        <a:xfrm>
          <a:off x="14668500" y="96472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33995</xdr:rowOff>
    </xdr:from>
    <xdr:ext cx="736600" cy="259045"/>
    <xdr:sp macro="" textlink="">
      <xdr:nvSpPr>
        <xdr:cNvPr id="338" name="テキスト ボックス 337">
          <a:extLst>
            <a:ext uri="{FF2B5EF4-FFF2-40B4-BE49-F238E27FC236}">
              <a16:creationId xmlns:a16="http://schemas.microsoft.com/office/drawing/2014/main" id="{CE61B127-7724-4B7E-B097-A117DEDDD089}"/>
            </a:ext>
          </a:extLst>
        </xdr:cNvPr>
        <xdr:cNvSpPr txBox="1"/>
      </xdr:nvSpPr>
      <xdr:spPr>
        <a:xfrm>
          <a:off x="14373225" y="942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79029</xdr:rowOff>
    </xdr:from>
    <xdr:to>
      <xdr:col>73</xdr:col>
      <xdr:colOff>44450</xdr:colOff>
      <xdr:row>60</xdr:row>
      <xdr:rowOff>9179</xdr:rowOff>
    </xdr:to>
    <xdr:sp macro="" textlink="">
      <xdr:nvSpPr>
        <xdr:cNvPr id="339" name="楕円 338">
          <a:extLst>
            <a:ext uri="{FF2B5EF4-FFF2-40B4-BE49-F238E27FC236}">
              <a16:creationId xmlns:a16="http://schemas.microsoft.com/office/drawing/2014/main" id="{9E5CA27F-E58B-41C1-8D8B-563168D4C27E}"/>
            </a:ext>
          </a:extLst>
        </xdr:cNvPr>
        <xdr:cNvSpPr/>
      </xdr:nvSpPr>
      <xdr:spPr>
        <a:xfrm>
          <a:off x="13868400" y="96326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19356</xdr:rowOff>
    </xdr:from>
    <xdr:ext cx="762000" cy="259045"/>
    <xdr:sp macro="" textlink="">
      <xdr:nvSpPr>
        <xdr:cNvPr id="340" name="テキスト ボックス 339">
          <a:extLst>
            <a:ext uri="{FF2B5EF4-FFF2-40B4-BE49-F238E27FC236}">
              <a16:creationId xmlns:a16="http://schemas.microsoft.com/office/drawing/2014/main" id="{1CA953CE-8078-4A90-8A26-4E64E2316763}"/>
            </a:ext>
          </a:extLst>
        </xdr:cNvPr>
        <xdr:cNvSpPr txBox="1"/>
      </xdr:nvSpPr>
      <xdr:spPr>
        <a:xfrm>
          <a:off x="13554075" y="941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81690</xdr:rowOff>
    </xdr:from>
    <xdr:to>
      <xdr:col>68</xdr:col>
      <xdr:colOff>203200</xdr:colOff>
      <xdr:row>59</xdr:row>
      <xdr:rowOff>11840</xdr:rowOff>
    </xdr:to>
    <xdr:sp macro="" textlink="">
      <xdr:nvSpPr>
        <xdr:cNvPr id="341" name="楕円 340">
          <a:extLst>
            <a:ext uri="{FF2B5EF4-FFF2-40B4-BE49-F238E27FC236}">
              <a16:creationId xmlns:a16="http://schemas.microsoft.com/office/drawing/2014/main" id="{637BD112-9BE0-44C0-999D-7316AD4BA095}"/>
            </a:ext>
          </a:extLst>
        </xdr:cNvPr>
        <xdr:cNvSpPr/>
      </xdr:nvSpPr>
      <xdr:spPr>
        <a:xfrm>
          <a:off x="13058775" y="947651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22017</xdr:rowOff>
    </xdr:from>
    <xdr:ext cx="762000" cy="259045"/>
    <xdr:sp macro="" textlink="">
      <xdr:nvSpPr>
        <xdr:cNvPr id="342" name="テキスト ボックス 341">
          <a:extLst>
            <a:ext uri="{FF2B5EF4-FFF2-40B4-BE49-F238E27FC236}">
              <a16:creationId xmlns:a16="http://schemas.microsoft.com/office/drawing/2014/main" id="{DB0BEFA0-9572-4554-BBA3-887D0C1868B4}"/>
            </a:ext>
          </a:extLst>
        </xdr:cNvPr>
        <xdr:cNvSpPr txBox="1"/>
      </xdr:nvSpPr>
      <xdr:spPr>
        <a:xfrm>
          <a:off x="12763500" y="92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70348</xdr:rowOff>
    </xdr:from>
    <xdr:to>
      <xdr:col>64</xdr:col>
      <xdr:colOff>152400</xdr:colOff>
      <xdr:row>59</xdr:row>
      <xdr:rowOff>498</xdr:rowOff>
    </xdr:to>
    <xdr:sp macro="" textlink="">
      <xdr:nvSpPr>
        <xdr:cNvPr id="343" name="楕円 342">
          <a:extLst>
            <a:ext uri="{FF2B5EF4-FFF2-40B4-BE49-F238E27FC236}">
              <a16:creationId xmlns:a16="http://schemas.microsoft.com/office/drawing/2014/main" id="{C701ECAA-3E6F-46E6-BACD-8EB512FCBA29}"/>
            </a:ext>
          </a:extLst>
        </xdr:cNvPr>
        <xdr:cNvSpPr/>
      </xdr:nvSpPr>
      <xdr:spPr>
        <a:xfrm>
          <a:off x="12239625" y="94588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10675</xdr:rowOff>
    </xdr:from>
    <xdr:ext cx="762000" cy="259045"/>
    <xdr:sp macro="" textlink="">
      <xdr:nvSpPr>
        <xdr:cNvPr id="344" name="テキスト ボックス 343">
          <a:extLst>
            <a:ext uri="{FF2B5EF4-FFF2-40B4-BE49-F238E27FC236}">
              <a16:creationId xmlns:a16="http://schemas.microsoft.com/office/drawing/2014/main" id="{9F286EE5-D9A9-47D8-877D-21DFB9F88EDF}"/>
            </a:ext>
          </a:extLst>
        </xdr:cNvPr>
        <xdr:cNvSpPr txBox="1"/>
      </xdr:nvSpPr>
      <xdr:spPr>
        <a:xfrm>
          <a:off x="11953875" y="923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AC915586-6BBB-4686-AD67-4B57EF3744A9}"/>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6" name="テキスト ボックス 345">
          <a:extLst>
            <a:ext uri="{FF2B5EF4-FFF2-40B4-BE49-F238E27FC236}">
              <a16:creationId xmlns:a16="http://schemas.microsoft.com/office/drawing/2014/main" id="{A69CFE2A-FF93-43C2-A1C8-41B196D45409}"/>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7" name="テキスト ボックス 346">
          <a:extLst>
            <a:ext uri="{FF2B5EF4-FFF2-40B4-BE49-F238E27FC236}">
              <a16:creationId xmlns:a16="http://schemas.microsoft.com/office/drawing/2014/main" id="{8489CE9D-011B-45E1-BFCB-0524FD5367B2}"/>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72F31B8-0962-4D64-8577-D07779389708}"/>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44328FC4-9037-4871-B4E7-F8F600F23165}"/>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EB42C407-ADA1-476B-8301-B896BC8996CD}"/>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A7A2EACB-820C-42E9-810F-9BED3DAB69AD}"/>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BF689B63-E000-455E-B35B-DC320B3B5282}"/>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4C783B74-6AE7-4C95-A48F-76CDD0982921}"/>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AF541F34-BCED-476F-B92D-07CDE18A8B0D}"/>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AA347292-5AFB-4BCD-AD21-4C81B96D5FAE}"/>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平成２８年熊本地震や令和２年７月豪雨災害に係る償還が本格化しつつあることなどから、０．５ポイント増加となった。</a:t>
          </a:r>
        </a:p>
        <a:p>
          <a:r>
            <a:rPr kumimoji="1" lang="ja-JP" altLang="en-US" sz="1300">
              <a:latin typeface="ＭＳ Ｐゴシック" panose="020B0600070205080204" pitchFamily="50" charset="-128"/>
              <a:ea typeface="ＭＳ Ｐゴシック" panose="020B0600070205080204" pitchFamily="50" charset="-128"/>
            </a:rPr>
            <a:t>　本比率は累次にわたる財政健全化の取組みにより、Ｈ２３年度をピークに減少してきたが、今後、熊本地震や令和２年７月豪雨からの復旧・復興事業に係る県債の償還が本格化するため、これまで進めてきた県債残高を増加させない財政運営に引き続き取り組む必要がある。</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74A630A4-20C0-414C-954F-2A7BEE6C83DC}"/>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6ED29BB2-39E1-446E-88C8-1134693E836B}"/>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361C35FF-7400-4543-9A4C-B53FEB4234E3}"/>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AF78364D-A74B-41B6-8922-02C5E82A8FF8}"/>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C728E914-0BCD-4952-8E53-A8D79BFE7009}"/>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CAC5733D-E4DE-481E-B93D-9D3875DCAA14}"/>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105A146E-BE10-4883-9046-B9AC8A021096}"/>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12B4F172-B54E-4F5F-8199-38CB3D128F2D}"/>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42B9C0EB-C7A5-40DE-8066-EC7709C95281}"/>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C71A59F0-71E2-4199-8C5E-31438A763C02}"/>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A59B13CD-60DA-41D7-BD1F-8543C71FF834}"/>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29BF0917-E8B8-4E11-9BCC-169EB99F9EE2}"/>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BBA1E1CA-ACCE-43BA-B9CA-2824813D4052}"/>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3FA6AFAE-B36F-4918-9FE1-8BCE44D41260}"/>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6C5F0C78-031D-4620-9B23-53CF968B95D9}"/>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F3B0A7E8-749C-45A8-9133-CF10BA183A07}"/>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AD456443-4617-41EF-B39C-4F0A1DD3404E}"/>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BD64821B-BFA8-40AB-9AA4-34FF5EE4CBAA}"/>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4" name="直線コネクタ 373">
          <a:extLst>
            <a:ext uri="{FF2B5EF4-FFF2-40B4-BE49-F238E27FC236}">
              <a16:creationId xmlns:a16="http://schemas.microsoft.com/office/drawing/2014/main" id="{C461C2D3-947D-4CA2-A59C-F152FB6471BD}"/>
            </a:ext>
          </a:extLst>
        </xdr:cNvPr>
        <xdr:cNvCxnSpPr/>
      </xdr:nvCxnSpPr>
      <xdr:spPr>
        <a:xfrm flipV="1">
          <a:off x="15478125" y="5998028"/>
          <a:ext cx="0" cy="1296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5" name="公債費負担の状況最小値テキスト">
          <a:extLst>
            <a:ext uri="{FF2B5EF4-FFF2-40B4-BE49-F238E27FC236}">
              <a16:creationId xmlns:a16="http://schemas.microsoft.com/office/drawing/2014/main" id="{82E32E40-AF90-415C-A821-DB5BA9605AD3}"/>
            </a:ext>
          </a:extLst>
        </xdr:cNvPr>
        <xdr:cNvSpPr txBox="1"/>
      </xdr:nvSpPr>
      <xdr:spPr>
        <a:xfrm>
          <a:off x="1556385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6" name="直線コネクタ 375">
          <a:extLst>
            <a:ext uri="{FF2B5EF4-FFF2-40B4-BE49-F238E27FC236}">
              <a16:creationId xmlns:a16="http://schemas.microsoft.com/office/drawing/2014/main" id="{1BD49EC2-6B77-4D99-98CD-5F03A7A48D88}"/>
            </a:ext>
          </a:extLst>
        </xdr:cNvPr>
        <xdr:cNvCxnSpPr/>
      </xdr:nvCxnSpPr>
      <xdr:spPr>
        <a:xfrm>
          <a:off x="15401925" y="729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7" name="公債費負担の状況最大値テキスト">
          <a:extLst>
            <a:ext uri="{FF2B5EF4-FFF2-40B4-BE49-F238E27FC236}">
              <a16:creationId xmlns:a16="http://schemas.microsoft.com/office/drawing/2014/main" id="{C00B947C-5200-43F0-9723-BED190D6C012}"/>
            </a:ext>
          </a:extLst>
        </xdr:cNvPr>
        <xdr:cNvSpPr txBox="1"/>
      </xdr:nvSpPr>
      <xdr:spPr>
        <a:xfrm>
          <a:off x="15563850" y="57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78" name="直線コネクタ 377">
          <a:extLst>
            <a:ext uri="{FF2B5EF4-FFF2-40B4-BE49-F238E27FC236}">
              <a16:creationId xmlns:a16="http://schemas.microsoft.com/office/drawing/2014/main" id="{9D569386-019E-4C40-B14B-6EB206F7215D}"/>
            </a:ext>
          </a:extLst>
        </xdr:cNvPr>
        <xdr:cNvCxnSpPr/>
      </xdr:nvCxnSpPr>
      <xdr:spPr>
        <a:xfrm>
          <a:off x="15401925" y="59980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3628</xdr:rowOff>
    </xdr:from>
    <xdr:to>
      <xdr:col>81</xdr:col>
      <xdr:colOff>44450</xdr:colOff>
      <xdr:row>37</xdr:row>
      <xdr:rowOff>89807</xdr:rowOff>
    </xdr:to>
    <xdr:cxnSp macro="">
      <xdr:nvCxnSpPr>
        <xdr:cNvPr id="379" name="直線コネクタ 378">
          <a:extLst>
            <a:ext uri="{FF2B5EF4-FFF2-40B4-BE49-F238E27FC236}">
              <a16:creationId xmlns:a16="http://schemas.microsoft.com/office/drawing/2014/main" id="{22010A00-FAD8-4672-BB81-F6889E0C717F}"/>
            </a:ext>
          </a:extLst>
        </xdr:cNvPr>
        <xdr:cNvCxnSpPr/>
      </xdr:nvCxnSpPr>
      <xdr:spPr>
        <a:xfrm>
          <a:off x="14716125" y="5998028"/>
          <a:ext cx="762000" cy="7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0" name="公債費負担の状況平均値テキスト">
          <a:extLst>
            <a:ext uri="{FF2B5EF4-FFF2-40B4-BE49-F238E27FC236}">
              <a16:creationId xmlns:a16="http://schemas.microsoft.com/office/drawing/2014/main" id="{AF6DB912-29B7-4C19-8690-E28A859A4CE1}"/>
            </a:ext>
          </a:extLst>
        </xdr:cNvPr>
        <xdr:cNvSpPr txBox="1"/>
      </xdr:nvSpPr>
      <xdr:spPr>
        <a:xfrm>
          <a:off x="15563850" y="647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1" name="フローチャート: 判断 380">
          <a:extLst>
            <a:ext uri="{FF2B5EF4-FFF2-40B4-BE49-F238E27FC236}">
              <a16:creationId xmlns:a16="http://schemas.microsoft.com/office/drawing/2014/main" id="{118E308B-E060-4389-A455-E892A6EC15E2}"/>
            </a:ext>
          </a:extLst>
        </xdr:cNvPr>
        <xdr:cNvSpPr/>
      </xdr:nvSpPr>
      <xdr:spPr>
        <a:xfrm>
          <a:off x="15430500" y="65046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3628</xdr:rowOff>
    </xdr:from>
    <xdr:to>
      <xdr:col>77</xdr:col>
      <xdr:colOff>44450</xdr:colOff>
      <xdr:row>37</xdr:row>
      <xdr:rowOff>72572</xdr:rowOff>
    </xdr:to>
    <xdr:cxnSp macro="">
      <xdr:nvCxnSpPr>
        <xdr:cNvPr id="382" name="直線コネクタ 381">
          <a:extLst>
            <a:ext uri="{FF2B5EF4-FFF2-40B4-BE49-F238E27FC236}">
              <a16:creationId xmlns:a16="http://schemas.microsoft.com/office/drawing/2014/main" id="{BB6D0062-A061-4E2C-A248-920B64B9501D}"/>
            </a:ext>
          </a:extLst>
        </xdr:cNvPr>
        <xdr:cNvCxnSpPr/>
      </xdr:nvCxnSpPr>
      <xdr:spPr>
        <a:xfrm flipV="1">
          <a:off x="13906500" y="5998028"/>
          <a:ext cx="809625" cy="6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43</xdr:row>
      <xdr:rowOff>27215</xdr:rowOff>
    </xdr:from>
    <xdr:to>
      <xdr:col>77</xdr:col>
      <xdr:colOff>95250</xdr:colOff>
      <xdr:row>43</xdr:row>
      <xdr:rowOff>128815</xdr:rowOff>
    </xdr:to>
    <xdr:sp macro="" textlink="">
      <xdr:nvSpPr>
        <xdr:cNvPr id="383" name="フローチャート: 判断 382">
          <a:extLst>
            <a:ext uri="{FF2B5EF4-FFF2-40B4-BE49-F238E27FC236}">
              <a16:creationId xmlns:a16="http://schemas.microsoft.com/office/drawing/2014/main" id="{77939DFB-590E-4213-9A9F-F70E67DB9997}"/>
            </a:ext>
          </a:extLst>
        </xdr:cNvPr>
        <xdr:cNvSpPr/>
      </xdr:nvSpPr>
      <xdr:spPr>
        <a:xfrm>
          <a:off x="14668500" y="69931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113592</xdr:rowOff>
    </xdr:from>
    <xdr:ext cx="736600" cy="259045"/>
    <xdr:sp macro="" textlink="">
      <xdr:nvSpPr>
        <xdr:cNvPr id="384" name="テキスト ボックス 383">
          <a:extLst>
            <a:ext uri="{FF2B5EF4-FFF2-40B4-BE49-F238E27FC236}">
              <a16:creationId xmlns:a16="http://schemas.microsoft.com/office/drawing/2014/main" id="{CF9BDC1F-7D8C-41D5-9C6D-530EFE1D2A32}"/>
            </a:ext>
          </a:extLst>
        </xdr:cNvPr>
        <xdr:cNvSpPr txBox="1"/>
      </xdr:nvSpPr>
      <xdr:spPr>
        <a:xfrm>
          <a:off x="14373225" y="7076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72572</xdr:rowOff>
    </xdr:from>
    <xdr:to>
      <xdr:col>72</xdr:col>
      <xdr:colOff>203200</xdr:colOff>
      <xdr:row>38</xdr:row>
      <xdr:rowOff>39007</xdr:rowOff>
    </xdr:to>
    <xdr:cxnSp macro="">
      <xdr:nvCxnSpPr>
        <xdr:cNvPr id="385" name="直線コネクタ 384">
          <a:extLst>
            <a:ext uri="{FF2B5EF4-FFF2-40B4-BE49-F238E27FC236}">
              <a16:creationId xmlns:a16="http://schemas.microsoft.com/office/drawing/2014/main" id="{5DC07879-4A0D-4B57-9533-48BC12FAC85E}"/>
            </a:ext>
          </a:extLst>
        </xdr:cNvPr>
        <xdr:cNvCxnSpPr/>
      </xdr:nvCxnSpPr>
      <xdr:spPr>
        <a:xfrm flipV="1">
          <a:off x="13106400" y="6060622"/>
          <a:ext cx="80010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44450</xdr:rowOff>
    </xdr:from>
    <xdr:to>
      <xdr:col>73</xdr:col>
      <xdr:colOff>44450</xdr:colOff>
      <xdr:row>43</xdr:row>
      <xdr:rowOff>146050</xdr:rowOff>
    </xdr:to>
    <xdr:sp macro="" textlink="">
      <xdr:nvSpPr>
        <xdr:cNvPr id="386" name="フローチャート: 判断 385">
          <a:extLst>
            <a:ext uri="{FF2B5EF4-FFF2-40B4-BE49-F238E27FC236}">
              <a16:creationId xmlns:a16="http://schemas.microsoft.com/office/drawing/2014/main" id="{EED3BDDD-8775-4F25-8C10-F58A6149FE29}"/>
            </a:ext>
          </a:extLst>
        </xdr:cNvPr>
        <xdr:cNvSpPr/>
      </xdr:nvSpPr>
      <xdr:spPr>
        <a:xfrm>
          <a:off x="13868400" y="7010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87" name="テキスト ボックス 386">
          <a:extLst>
            <a:ext uri="{FF2B5EF4-FFF2-40B4-BE49-F238E27FC236}">
              <a16:creationId xmlns:a16="http://schemas.microsoft.com/office/drawing/2014/main" id="{A474B20F-E851-4A8B-8BF0-18D308920F85}"/>
            </a:ext>
          </a:extLst>
        </xdr:cNvPr>
        <xdr:cNvSpPr txBox="1"/>
      </xdr:nvSpPr>
      <xdr:spPr>
        <a:xfrm>
          <a:off x="13554075" y="709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39007</xdr:rowOff>
    </xdr:from>
    <xdr:to>
      <xdr:col>68</xdr:col>
      <xdr:colOff>152400</xdr:colOff>
      <xdr:row>39</xdr:row>
      <xdr:rowOff>22678</xdr:rowOff>
    </xdr:to>
    <xdr:cxnSp macro="">
      <xdr:nvCxnSpPr>
        <xdr:cNvPr id="388" name="直線コネクタ 387">
          <a:extLst>
            <a:ext uri="{FF2B5EF4-FFF2-40B4-BE49-F238E27FC236}">
              <a16:creationId xmlns:a16="http://schemas.microsoft.com/office/drawing/2014/main" id="{DC66CE00-8AC4-4B93-BC80-4CC5877E0272}"/>
            </a:ext>
          </a:extLst>
        </xdr:cNvPr>
        <xdr:cNvCxnSpPr/>
      </xdr:nvCxnSpPr>
      <xdr:spPr>
        <a:xfrm flipV="1">
          <a:off x="12296775" y="6192157"/>
          <a:ext cx="809625" cy="14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147865</xdr:rowOff>
    </xdr:from>
    <xdr:to>
      <xdr:col>68</xdr:col>
      <xdr:colOff>203200</xdr:colOff>
      <xdr:row>44</xdr:row>
      <xdr:rowOff>78015</xdr:rowOff>
    </xdr:to>
    <xdr:sp macro="" textlink="">
      <xdr:nvSpPr>
        <xdr:cNvPr id="389" name="フローチャート: 判断 388">
          <a:extLst>
            <a:ext uri="{FF2B5EF4-FFF2-40B4-BE49-F238E27FC236}">
              <a16:creationId xmlns:a16="http://schemas.microsoft.com/office/drawing/2014/main" id="{7D8487D0-7983-45DD-8B53-10BBDDA70242}"/>
            </a:ext>
          </a:extLst>
        </xdr:cNvPr>
        <xdr:cNvSpPr/>
      </xdr:nvSpPr>
      <xdr:spPr>
        <a:xfrm>
          <a:off x="13058775" y="71074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390" name="テキスト ボックス 389">
          <a:extLst>
            <a:ext uri="{FF2B5EF4-FFF2-40B4-BE49-F238E27FC236}">
              <a16:creationId xmlns:a16="http://schemas.microsoft.com/office/drawing/2014/main" id="{503685BD-33C1-4618-AB6A-5818287CD59D}"/>
            </a:ext>
          </a:extLst>
        </xdr:cNvPr>
        <xdr:cNvSpPr txBox="1"/>
      </xdr:nvSpPr>
      <xdr:spPr>
        <a:xfrm>
          <a:off x="12763500" y="71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91" name="フローチャート: 判断 390">
          <a:extLst>
            <a:ext uri="{FF2B5EF4-FFF2-40B4-BE49-F238E27FC236}">
              <a16:creationId xmlns:a16="http://schemas.microsoft.com/office/drawing/2014/main" id="{0754D277-93D7-497F-B169-A1FF1451BB28}"/>
            </a:ext>
          </a:extLst>
        </xdr:cNvPr>
        <xdr:cNvSpPr/>
      </xdr:nvSpPr>
      <xdr:spPr>
        <a:xfrm>
          <a:off x="12239625" y="71904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92" name="テキスト ボックス 391">
          <a:extLst>
            <a:ext uri="{FF2B5EF4-FFF2-40B4-BE49-F238E27FC236}">
              <a16:creationId xmlns:a16="http://schemas.microsoft.com/office/drawing/2014/main" id="{A221270A-9C47-4209-8F9B-0536D2018E19}"/>
            </a:ext>
          </a:extLst>
        </xdr:cNvPr>
        <xdr:cNvSpPr txBox="1"/>
      </xdr:nvSpPr>
      <xdr:spPr>
        <a:xfrm>
          <a:off x="11953875" y="72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A2E0D6E-72E4-4D6E-928E-CC5E75A85C7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249BDE4-244A-4293-B9C0-38A1045E36FF}"/>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A4276C4-B0A0-40BA-8C5D-08D883C91939}"/>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4109750-4B5D-4BBF-97DD-B11D93BC2EB8}"/>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60FDBD6-2F4D-4E32-9A6D-4E9EEA35CDDA}"/>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398" name="楕円 397">
          <a:extLst>
            <a:ext uri="{FF2B5EF4-FFF2-40B4-BE49-F238E27FC236}">
              <a16:creationId xmlns:a16="http://schemas.microsoft.com/office/drawing/2014/main" id="{061B213F-3FD0-467D-83CC-62CD11FE3B71}"/>
            </a:ext>
          </a:extLst>
        </xdr:cNvPr>
        <xdr:cNvSpPr/>
      </xdr:nvSpPr>
      <xdr:spPr>
        <a:xfrm>
          <a:off x="15430500" y="60302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131734</xdr:rowOff>
    </xdr:from>
    <xdr:ext cx="762000" cy="259045"/>
    <xdr:sp macro="" textlink="">
      <xdr:nvSpPr>
        <xdr:cNvPr id="399" name="公債費負担の状況該当値テキスト">
          <a:extLst>
            <a:ext uri="{FF2B5EF4-FFF2-40B4-BE49-F238E27FC236}">
              <a16:creationId xmlns:a16="http://schemas.microsoft.com/office/drawing/2014/main" id="{16A43455-1AC2-44C9-B2CF-B3512656C809}"/>
            </a:ext>
          </a:extLst>
        </xdr:cNvPr>
        <xdr:cNvSpPr txBox="1"/>
      </xdr:nvSpPr>
      <xdr:spPr>
        <a:xfrm>
          <a:off x="15563850" y="596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124278</xdr:rowOff>
    </xdr:from>
    <xdr:to>
      <xdr:col>77</xdr:col>
      <xdr:colOff>95250</xdr:colOff>
      <xdr:row>37</xdr:row>
      <xdr:rowOff>54428</xdr:rowOff>
    </xdr:to>
    <xdr:sp macro="" textlink="">
      <xdr:nvSpPr>
        <xdr:cNvPr id="400" name="楕円 399">
          <a:extLst>
            <a:ext uri="{FF2B5EF4-FFF2-40B4-BE49-F238E27FC236}">
              <a16:creationId xmlns:a16="http://schemas.microsoft.com/office/drawing/2014/main" id="{84890B76-B769-46BD-AD6A-68600FAD484A}"/>
            </a:ext>
          </a:extLst>
        </xdr:cNvPr>
        <xdr:cNvSpPr/>
      </xdr:nvSpPr>
      <xdr:spPr>
        <a:xfrm>
          <a:off x="14668500" y="59504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64605</xdr:rowOff>
    </xdr:from>
    <xdr:ext cx="736600" cy="259045"/>
    <xdr:sp macro="" textlink="">
      <xdr:nvSpPr>
        <xdr:cNvPr id="401" name="テキスト ボックス 400">
          <a:extLst>
            <a:ext uri="{FF2B5EF4-FFF2-40B4-BE49-F238E27FC236}">
              <a16:creationId xmlns:a16="http://schemas.microsoft.com/office/drawing/2014/main" id="{5E53EC2D-41DB-4634-85BC-7CD2421943B8}"/>
            </a:ext>
          </a:extLst>
        </xdr:cNvPr>
        <xdr:cNvSpPr txBox="1"/>
      </xdr:nvSpPr>
      <xdr:spPr>
        <a:xfrm>
          <a:off x="14373225" y="573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21772</xdr:rowOff>
    </xdr:from>
    <xdr:to>
      <xdr:col>73</xdr:col>
      <xdr:colOff>44450</xdr:colOff>
      <xdr:row>37</xdr:row>
      <xdr:rowOff>123372</xdr:rowOff>
    </xdr:to>
    <xdr:sp macro="" textlink="">
      <xdr:nvSpPr>
        <xdr:cNvPr id="402" name="楕円 401">
          <a:extLst>
            <a:ext uri="{FF2B5EF4-FFF2-40B4-BE49-F238E27FC236}">
              <a16:creationId xmlns:a16="http://schemas.microsoft.com/office/drawing/2014/main" id="{6D542BA5-0F95-49C7-A4BA-C667E603C85A}"/>
            </a:ext>
          </a:extLst>
        </xdr:cNvPr>
        <xdr:cNvSpPr/>
      </xdr:nvSpPr>
      <xdr:spPr>
        <a:xfrm>
          <a:off x="13868400" y="60129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133549</xdr:rowOff>
    </xdr:from>
    <xdr:ext cx="762000" cy="259045"/>
    <xdr:sp macro="" textlink="">
      <xdr:nvSpPr>
        <xdr:cNvPr id="403" name="テキスト ボックス 402">
          <a:extLst>
            <a:ext uri="{FF2B5EF4-FFF2-40B4-BE49-F238E27FC236}">
              <a16:creationId xmlns:a16="http://schemas.microsoft.com/office/drawing/2014/main" id="{0343DAAF-50F2-4AAA-90FA-ACAEB2E8266A}"/>
            </a:ext>
          </a:extLst>
        </xdr:cNvPr>
        <xdr:cNvSpPr txBox="1"/>
      </xdr:nvSpPr>
      <xdr:spPr>
        <a:xfrm>
          <a:off x="13554075" y="580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159657</xdr:rowOff>
    </xdr:from>
    <xdr:to>
      <xdr:col>68</xdr:col>
      <xdr:colOff>203200</xdr:colOff>
      <xdr:row>38</xdr:row>
      <xdr:rowOff>89807</xdr:rowOff>
    </xdr:to>
    <xdr:sp macro="" textlink="">
      <xdr:nvSpPr>
        <xdr:cNvPr id="404" name="楕円 403">
          <a:extLst>
            <a:ext uri="{FF2B5EF4-FFF2-40B4-BE49-F238E27FC236}">
              <a16:creationId xmlns:a16="http://schemas.microsoft.com/office/drawing/2014/main" id="{37FAE303-2187-4258-B36C-4D985F3C535D}"/>
            </a:ext>
          </a:extLst>
        </xdr:cNvPr>
        <xdr:cNvSpPr/>
      </xdr:nvSpPr>
      <xdr:spPr>
        <a:xfrm>
          <a:off x="13058775" y="615405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99984</xdr:rowOff>
    </xdr:from>
    <xdr:ext cx="762000" cy="259045"/>
    <xdr:sp macro="" textlink="">
      <xdr:nvSpPr>
        <xdr:cNvPr id="405" name="テキスト ボックス 404">
          <a:extLst>
            <a:ext uri="{FF2B5EF4-FFF2-40B4-BE49-F238E27FC236}">
              <a16:creationId xmlns:a16="http://schemas.microsoft.com/office/drawing/2014/main" id="{2B2662E2-672F-4D19-9C0D-109CE4BB0FD7}"/>
            </a:ext>
          </a:extLst>
        </xdr:cNvPr>
        <xdr:cNvSpPr txBox="1"/>
      </xdr:nvSpPr>
      <xdr:spPr>
        <a:xfrm>
          <a:off x="12763500" y="593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6" name="楕円 405">
          <a:extLst>
            <a:ext uri="{FF2B5EF4-FFF2-40B4-BE49-F238E27FC236}">
              <a16:creationId xmlns:a16="http://schemas.microsoft.com/office/drawing/2014/main" id="{0E159EA9-D9CE-44F4-908D-86EE705D628F}"/>
            </a:ext>
          </a:extLst>
        </xdr:cNvPr>
        <xdr:cNvSpPr/>
      </xdr:nvSpPr>
      <xdr:spPr>
        <a:xfrm>
          <a:off x="12239625" y="62933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7" name="テキスト ボックス 406">
          <a:extLst>
            <a:ext uri="{FF2B5EF4-FFF2-40B4-BE49-F238E27FC236}">
              <a16:creationId xmlns:a16="http://schemas.microsoft.com/office/drawing/2014/main" id="{E4494760-87E1-4256-9DA5-3BF3C2579074}"/>
            </a:ext>
          </a:extLst>
        </xdr:cNvPr>
        <xdr:cNvSpPr txBox="1"/>
      </xdr:nvSpPr>
      <xdr:spPr>
        <a:xfrm>
          <a:off x="11953875" y="607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8E54361F-F85E-484D-964F-03867E01FE6B}"/>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9" name="テキスト ボックス 408">
          <a:extLst>
            <a:ext uri="{FF2B5EF4-FFF2-40B4-BE49-F238E27FC236}">
              <a16:creationId xmlns:a16="http://schemas.microsoft.com/office/drawing/2014/main" id="{31529322-F790-4E03-871D-3865495FB848}"/>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0" name="テキスト ボックス 409">
          <a:extLst>
            <a:ext uri="{FF2B5EF4-FFF2-40B4-BE49-F238E27FC236}">
              <a16:creationId xmlns:a16="http://schemas.microsoft.com/office/drawing/2014/main" id="{1A638453-E8E9-4CC3-9A78-E128AF762103}"/>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7DD0A2F-D2C0-4E36-91DE-138005CCE258}"/>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28C4011-27B1-4A68-8FF7-CE0787A1C232}"/>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AC60046-160C-4C56-8310-622F9C0825A9}"/>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372BAB43-7FB1-4EB0-9532-1240CC7C3E98}"/>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D23DE10B-1459-4157-A096-9963B8CF322B}"/>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E21C4B3E-90F3-495C-BCEB-412EDBBF6748}"/>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F1A9AF09-BA63-4035-B037-4CBBBE08A4BE}"/>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797AD191-B3E2-45FB-839C-11ADE39000A0}"/>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平成２８年熊本地震や令和２年７月豪雨災害からの復旧・復興に加え、国土強靱化への取組みにより県債残高が増となったことなどから、１１．２ポイント増となった。</a:t>
          </a:r>
        </a:p>
        <a:p>
          <a:r>
            <a:rPr kumimoji="1" lang="ja-JP" altLang="en-US" sz="1300">
              <a:latin typeface="ＭＳ Ｐゴシック" panose="020B0600070205080204" pitchFamily="50" charset="-128"/>
              <a:ea typeface="ＭＳ Ｐゴシック" panose="020B0600070205080204" pitchFamily="50" charset="-128"/>
            </a:rPr>
            <a:t>　引き続き、事業見直しによる通常経費の抑制等を行うことで、健全な財政運営に努める。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97CB6A2F-B7F7-41F8-A946-594A61069AFD}"/>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1693F886-C46C-46F0-856E-F56C2C6852DC}"/>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AE761047-AFB8-4796-A8CE-72E2B1389FA5}"/>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a:extLst>
            <a:ext uri="{FF2B5EF4-FFF2-40B4-BE49-F238E27FC236}">
              <a16:creationId xmlns:a16="http://schemas.microsoft.com/office/drawing/2014/main" id="{E7481CD1-4F68-43D5-9FE6-DA04DFAB1B03}"/>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a:extLst>
            <a:ext uri="{FF2B5EF4-FFF2-40B4-BE49-F238E27FC236}">
              <a16:creationId xmlns:a16="http://schemas.microsoft.com/office/drawing/2014/main" id="{9D7A1715-AC77-44EB-9591-8C7B94843459}"/>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a:extLst>
            <a:ext uri="{FF2B5EF4-FFF2-40B4-BE49-F238E27FC236}">
              <a16:creationId xmlns:a16="http://schemas.microsoft.com/office/drawing/2014/main" id="{F242E680-D8BD-4812-850C-C2C82DB0BE09}"/>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a:extLst>
            <a:ext uri="{FF2B5EF4-FFF2-40B4-BE49-F238E27FC236}">
              <a16:creationId xmlns:a16="http://schemas.microsoft.com/office/drawing/2014/main" id="{72204F64-466B-47FC-AE5F-AFFFAA41F60A}"/>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a:extLst>
            <a:ext uri="{FF2B5EF4-FFF2-40B4-BE49-F238E27FC236}">
              <a16:creationId xmlns:a16="http://schemas.microsoft.com/office/drawing/2014/main" id="{87D35B09-4D3F-4534-9511-5C0BA26A2E5B}"/>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a:extLst>
            <a:ext uri="{FF2B5EF4-FFF2-40B4-BE49-F238E27FC236}">
              <a16:creationId xmlns:a16="http://schemas.microsoft.com/office/drawing/2014/main" id="{DF58A731-CB5F-4812-96A6-BD5C25B3AC6E}"/>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a:extLst>
            <a:ext uri="{FF2B5EF4-FFF2-40B4-BE49-F238E27FC236}">
              <a16:creationId xmlns:a16="http://schemas.microsoft.com/office/drawing/2014/main" id="{606B992B-0372-4ACA-85DA-2763D8A4EEFE}"/>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a:extLst>
            <a:ext uri="{FF2B5EF4-FFF2-40B4-BE49-F238E27FC236}">
              <a16:creationId xmlns:a16="http://schemas.microsoft.com/office/drawing/2014/main" id="{4EB7E589-6F5E-4951-92A0-0123EC03B546}"/>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4DE8BC6D-3B9A-405C-BA95-E7222F357DD4}"/>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1B6DC99B-D291-4AC2-88E5-0941F4D382E4}"/>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2" name="直線コネクタ 431">
          <a:extLst>
            <a:ext uri="{FF2B5EF4-FFF2-40B4-BE49-F238E27FC236}">
              <a16:creationId xmlns:a16="http://schemas.microsoft.com/office/drawing/2014/main" id="{FDE60204-3D73-4987-BCD5-1CFF0C41B10A}"/>
            </a:ext>
          </a:extLst>
        </xdr:cNvPr>
        <xdr:cNvCxnSpPr/>
      </xdr:nvCxnSpPr>
      <xdr:spPr>
        <a:xfrm flipV="1">
          <a:off x="15478125" y="2436393"/>
          <a:ext cx="0" cy="99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3" name="将来負担の状況最小値テキスト">
          <a:extLst>
            <a:ext uri="{FF2B5EF4-FFF2-40B4-BE49-F238E27FC236}">
              <a16:creationId xmlns:a16="http://schemas.microsoft.com/office/drawing/2014/main" id="{C0EA3DAC-2528-450A-A0CD-63CED41342D7}"/>
            </a:ext>
          </a:extLst>
        </xdr:cNvPr>
        <xdr:cNvSpPr txBox="1"/>
      </xdr:nvSpPr>
      <xdr:spPr>
        <a:xfrm>
          <a:off x="15563850" y="34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4" name="直線コネクタ 433">
          <a:extLst>
            <a:ext uri="{FF2B5EF4-FFF2-40B4-BE49-F238E27FC236}">
              <a16:creationId xmlns:a16="http://schemas.microsoft.com/office/drawing/2014/main" id="{8CF6789C-27F6-47AA-A9A6-64D949513275}"/>
            </a:ext>
          </a:extLst>
        </xdr:cNvPr>
        <xdr:cNvCxnSpPr/>
      </xdr:nvCxnSpPr>
      <xdr:spPr>
        <a:xfrm>
          <a:off x="15401925" y="34283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5" name="将来負担の状況最大値テキスト">
          <a:extLst>
            <a:ext uri="{FF2B5EF4-FFF2-40B4-BE49-F238E27FC236}">
              <a16:creationId xmlns:a16="http://schemas.microsoft.com/office/drawing/2014/main" id="{FA1BE7B5-CDE7-46CE-8C76-4DA3A3203E04}"/>
            </a:ext>
          </a:extLst>
        </xdr:cNvPr>
        <xdr:cNvSpPr txBox="1"/>
      </xdr:nvSpPr>
      <xdr:spPr>
        <a:xfrm>
          <a:off x="15563850" y="21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6" name="直線コネクタ 435">
          <a:extLst>
            <a:ext uri="{FF2B5EF4-FFF2-40B4-BE49-F238E27FC236}">
              <a16:creationId xmlns:a16="http://schemas.microsoft.com/office/drawing/2014/main" id="{A03629F1-6C14-4F9E-B068-BF0D9B376B4B}"/>
            </a:ext>
          </a:extLst>
        </xdr:cNvPr>
        <xdr:cNvCxnSpPr/>
      </xdr:nvCxnSpPr>
      <xdr:spPr>
        <a:xfrm>
          <a:off x="15401925" y="24363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150546</xdr:rowOff>
    </xdr:from>
    <xdr:to>
      <xdr:col>81</xdr:col>
      <xdr:colOff>44450</xdr:colOff>
      <xdr:row>20</xdr:row>
      <xdr:rowOff>33147</xdr:rowOff>
    </xdr:to>
    <xdr:cxnSp macro="">
      <xdr:nvCxnSpPr>
        <xdr:cNvPr id="437" name="直線コネクタ 436">
          <a:extLst>
            <a:ext uri="{FF2B5EF4-FFF2-40B4-BE49-F238E27FC236}">
              <a16:creationId xmlns:a16="http://schemas.microsoft.com/office/drawing/2014/main" id="{B60BC4E8-F2E3-4AF6-A938-159433AEB95C}"/>
            </a:ext>
          </a:extLst>
        </xdr:cNvPr>
        <xdr:cNvCxnSpPr/>
      </xdr:nvCxnSpPr>
      <xdr:spPr>
        <a:xfrm>
          <a:off x="14716125" y="3227121"/>
          <a:ext cx="762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112539</xdr:rowOff>
    </xdr:from>
    <xdr:ext cx="762000" cy="259045"/>
    <xdr:sp macro="" textlink="">
      <xdr:nvSpPr>
        <xdr:cNvPr id="438" name="将来負担の状況平均値テキスト">
          <a:extLst>
            <a:ext uri="{FF2B5EF4-FFF2-40B4-BE49-F238E27FC236}">
              <a16:creationId xmlns:a16="http://schemas.microsoft.com/office/drawing/2014/main" id="{F1E69A6A-A84C-45E5-A50C-1345C4C304D0}"/>
            </a:ext>
          </a:extLst>
        </xdr:cNvPr>
        <xdr:cNvSpPr txBox="1"/>
      </xdr:nvSpPr>
      <xdr:spPr>
        <a:xfrm>
          <a:off x="15563850" y="28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39" name="フローチャート: 判断 438">
          <a:extLst>
            <a:ext uri="{FF2B5EF4-FFF2-40B4-BE49-F238E27FC236}">
              <a16:creationId xmlns:a16="http://schemas.microsoft.com/office/drawing/2014/main" id="{F7251F45-1D9C-4AA4-8EF1-9FF85485FD30}"/>
            </a:ext>
          </a:extLst>
        </xdr:cNvPr>
        <xdr:cNvSpPr/>
      </xdr:nvSpPr>
      <xdr:spPr>
        <a:xfrm>
          <a:off x="15430500" y="30106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150546</xdr:rowOff>
    </xdr:from>
    <xdr:to>
      <xdr:col>77</xdr:col>
      <xdr:colOff>44450</xdr:colOff>
      <xdr:row>20</xdr:row>
      <xdr:rowOff>39903</xdr:rowOff>
    </xdr:to>
    <xdr:cxnSp macro="">
      <xdr:nvCxnSpPr>
        <xdr:cNvPr id="440" name="直線コネクタ 439">
          <a:extLst>
            <a:ext uri="{FF2B5EF4-FFF2-40B4-BE49-F238E27FC236}">
              <a16:creationId xmlns:a16="http://schemas.microsoft.com/office/drawing/2014/main" id="{680D97A4-5F81-47E2-AEDE-43A8A671EA29}"/>
            </a:ext>
          </a:extLst>
        </xdr:cNvPr>
        <xdr:cNvCxnSpPr/>
      </xdr:nvCxnSpPr>
      <xdr:spPr>
        <a:xfrm flipV="1">
          <a:off x="13906500" y="3227121"/>
          <a:ext cx="809625"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20</xdr:row>
      <xdr:rowOff>58598</xdr:rowOff>
    </xdr:from>
    <xdr:to>
      <xdr:col>77</xdr:col>
      <xdr:colOff>95250</xdr:colOff>
      <xdr:row>20</xdr:row>
      <xdr:rowOff>160198</xdr:rowOff>
    </xdr:to>
    <xdr:sp macro="" textlink="">
      <xdr:nvSpPr>
        <xdr:cNvPr id="441" name="フローチャート: 判断 440">
          <a:extLst>
            <a:ext uri="{FF2B5EF4-FFF2-40B4-BE49-F238E27FC236}">
              <a16:creationId xmlns:a16="http://schemas.microsoft.com/office/drawing/2014/main" id="{836923A4-FE3E-4361-85D5-A344D9F9490B}"/>
            </a:ext>
          </a:extLst>
        </xdr:cNvPr>
        <xdr:cNvSpPr/>
      </xdr:nvSpPr>
      <xdr:spPr>
        <a:xfrm>
          <a:off x="14668500" y="329709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144975</xdr:rowOff>
    </xdr:from>
    <xdr:ext cx="736600" cy="259045"/>
    <xdr:sp macro="" textlink="">
      <xdr:nvSpPr>
        <xdr:cNvPr id="442" name="テキスト ボックス 441">
          <a:extLst>
            <a:ext uri="{FF2B5EF4-FFF2-40B4-BE49-F238E27FC236}">
              <a16:creationId xmlns:a16="http://schemas.microsoft.com/office/drawing/2014/main" id="{551B3B99-B450-4F75-812F-739DD789265D}"/>
            </a:ext>
          </a:extLst>
        </xdr:cNvPr>
        <xdr:cNvSpPr txBox="1"/>
      </xdr:nvSpPr>
      <xdr:spPr>
        <a:xfrm>
          <a:off x="14373225" y="338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14325</xdr:rowOff>
    </xdr:from>
    <xdr:to>
      <xdr:col>72</xdr:col>
      <xdr:colOff>203200</xdr:colOff>
      <xdr:row>20</xdr:row>
      <xdr:rowOff>39903</xdr:rowOff>
    </xdr:to>
    <xdr:cxnSp macro="">
      <xdr:nvCxnSpPr>
        <xdr:cNvPr id="443" name="直線コネクタ 442">
          <a:extLst>
            <a:ext uri="{FF2B5EF4-FFF2-40B4-BE49-F238E27FC236}">
              <a16:creationId xmlns:a16="http://schemas.microsoft.com/office/drawing/2014/main" id="{4C0E1542-0035-48F9-B320-493EE8A02DBF}"/>
            </a:ext>
          </a:extLst>
        </xdr:cNvPr>
        <xdr:cNvCxnSpPr/>
      </xdr:nvCxnSpPr>
      <xdr:spPr>
        <a:xfrm>
          <a:off x="13106400" y="3249650"/>
          <a:ext cx="8001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159944</xdr:rowOff>
    </xdr:from>
    <xdr:to>
      <xdr:col>73</xdr:col>
      <xdr:colOff>44450</xdr:colOff>
      <xdr:row>21</xdr:row>
      <xdr:rowOff>90094</xdr:rowOff>
    </xdr:to>
    <xdr:sp macro="" textlink="">
      <xdr:nvSpPr>
        <xdr:cNvPr id="444" name="フローチャート: 判断 443">
          <a:extLst>
            <a:ext uri="{FF2B5EF4-FFF2-40B4-BE49-F238E27FC236}">
              <a16:creationId xmlns:a16="http://schemas.microsoft.com/office/drawing/2014/main" id="{C076D7D9-FED0-4FAF-968F-3257517A0C87}"/>
            </a:ext>
          </a:extLst>
        </xdr:cNvPr>
        <xdr:cNvSpPr/>
      </xdr:nvSpPr>
      <xdr:spPr>
        <a:xfrm>
          <a:off x="13868400" y="340161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74871</xdr:rowOff>
    </xdr:from>
    <xdr:ext cx="762000" cy="259045"/>
    <xdr:sp macro="" textlink="">
      <xdr:nvSpPr>
        <xdr:cNvPr id="445" name="テキスト ボックス 444">
          <a:extLst>
            <a:ext uri="{FF2B5EF4-FFF2-40B4-BE49-F238E27FC236}">
              <a16:creationId xmlns:a16="http://schemas.microsoft.com/office/drawing/2014/main" id="{1A248BE0-7649-4CB2-A954-48E33D4FD872}"/>
            </a:ext>
          </a:extLst>
        </xdr:cNvPr>
        <xdr:cNvSpPr txBox="1"/>
      </xdr:nvSpPr>
      <xdr:spPr>
        <a:xfrm>
          <a:off x="13554075" y="347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134138</xdr:rowOff>
    </xdr:from>
    <xdr:to>
      <xdr:col>68</xdr:col>
      <xdr:colOff>152400</xdr:colOff>
      <xdr:row>20</xdr:row>
      <xdr:rowOff>14325</xdr:rowOff>
    </xdr:to>
    <xdr:cxnSp macro="">
      <xdr:nvCxnSpPr>
        <xdr:cNvPr id="446" name="直線コネクタ 445">
          <a:extLst>
            <a:ext uri="{FF2B5EF4-FFF2-40B4-BE49-F238E27FC236}">
              <a16:creationId xmlns:a16="http://schemas.microsoft.com/office/drawing/2014/main" id="{7D5FB708-C4AB-4F43-AD8A-A62A3702E661}"/>
            </a:ext>
          </a:extLst>
        </xdr:cNvPr>
        <xdr:cNvCxnSpPr/>
      </xdr:nvCxnSpPr>
      <xdr:spPr>
        <a:xfrm>
          <a:off x="12296775" y="3210713"/>
          <a:ext cx="809625"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21</xdr:row>
      <xdr:rowOff>8281</xdr:rowOff>
    </xdr:from>
    <xdr:to>
      <xdr:col>68</xdr:col>
      <xdr:colOff>203200</xdr:colOff>
      <xdr:row>21</xdr:row>
      <xdr:rowOff>109881</xdr:rowOff>
    </xdr:to>
    <xdr:sp macro="" textlink="">
      <xdr:nvSpPr>
        <xdr:cNvPr id="447" name="フローチャート: 判断 446">
          <a:extLst>
            <a:ext uri="{FF2B5EF4-FFF2-40B4-BE49-F238E27FC236}">
              <a16:creationId xmlns:a16="http://schemas.microsoft.com/office/drawing/2014/main" id="{4C6E9508-7B32-476A-B398-7C4CCD7AA930}"/>
            </a:ext>
          </a:extLst>
        </xdr:cNvPr>
        <xdr:cNvSpPr/>
      </xdr:nvSpPr>
      <xdr:spPr>
        <a:xfrm>
          <a:off x="13058775" y="34118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94658</xdr:rowOff>
    </xdr:from>
    <xdr:ext cx="762000" cy="259045"/>
    <xdr:sp macro="" textlink="">
      <xdr:nvSpPr>
        <xdr:cNvPr id="448" name="テキスト ボックス 447">
          <a:extLst>
            <a:ext uri="{FF2B5EF4-FFF2-40B4-BE49-F238E27FC236}">
              <a16:creationId xmlns:a16="http://schemas.microsoft.com/office/drawing/2014/main" id="{D485E67E-A08B-472D-9248-8E8BC5A0D354}"/>
            </a:ext>
          </a:extLst>
        </xdr:cNvPr>
        <xdr:cNvSpPr txBox="1"/>
      </xdr:nvSpPr>
      <xdr:spPr>
        <a:xfrm>
          <a:off x="12763500" y="349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162839</xdr:rowOff>
    </xdr:from>
    <xdr:to>
      <xdr:col>64</xdr:col>
      <xdr:colOff>152400</xdr:colOff>
      <xdr:row>21</xdr:row>
      <xdr:rowOff>92989</xdr:rowOff>
    </xdr:to>
    <xdr:sp macro="" textlink="">
      <xdr:nvSpPr>
        <xdr:cNvPr id="449" name="フローチャート: 判断 448">
          <a:extLst>
            <a:ext uri="{FF2B5EF4-FFF2-40B4-BE49-F238E27FC236}">
              <a16:creationId xmlns:a16="http://schemas.microsoft.com/office/drawing/2014/main" id="{09313A3D-1C10-408D-8AD2-2BFE3FF3826F}"/>
            </a:ext>
          </a:extLst>
        </xdr:cNvPr>
        <xdr:cNvSpPr/>
      </xdr:nvSpPr>
      <xdr:spPr>
        <a:xfrm>
          <a:off x="12239625" y="3398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77766</xdr:rowOff>
    </xdr:from>
    <xdr:ext cx="762000" cy="259045"/>
    <xdr:sp macro="" textlink="">
      <xdr:nvSpPr>
        <xdr:cNvPr id="450" name="テキスト ボックス 449">
          <a:extLst>
            <a:ext uri="{FF2B5EF4-FFF2-40B4-BE49-F238E27FC236}">
              <a16:creationId xmlns:a16="http://schemas.microsoft.com/office/drawing/2014/main" id="{2664939C-5AA3-4637-8DBE-AE6D33390270}"/>
            </a:ext>
          </a:extLst>
        </xdr:cNvPr>
        <xdr:cNvSpPr txBox="1"/>
      </xdr:nvSpPr>
      <xdr:spPr>
        <a:xfrm>
          <a:off x="11953875"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FB688D5-63D2-4DD8-9303-7B45B2E26073}"/>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CEB78691-890F-4204-BC83-44AF8CFB65AD}"/>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2BB685B-D72C-43F6-BDC4-1E6AF14CCF3C}"/>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65B03AA-F496-474D-8E3A-D1E5D3FBE1E7}"/>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BF55771-0AAB-4F81-BA34-83CDE56FC112}"/>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153797</xdr:rowOff>
    </xdr:from>
    <xdr:to>
      <xdr:col>81</xdr:col>
      <xdr:colOff>95250</xdr:colOff>
      <xdr:row>20</xdr:row>
      <xdr:rowOff>83947</xdr:rowOff>
    </xdr:to>
    <xdr:sp macro="" textlink="">
      <xdr:nvSpPr>
        <xdr:cNvPr id="456" name="楕円 455">
          <a:extLst>
            <a:ext uri="{FF2B5EF4-FFF2-40B4-BE49-F238E27FC236}">
              <a16:creationId xmlns:a16="http://schemas.microsoft.com/office/drawing/2014/main" id="{270043D0-DA1A-40EF-88B5-6900DFEF1C00}"/>
            </a:ext>
          </a:extLst>
        </xdr:cNvPr>
        <xdr:cNvSpPr/>
      </xdr:nvSpPr>
      <xdr:spPr>
        <a:xfrm>
          <a:off x="15430500" y="32303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125874</xdr:rowOff>
    </xdr:from>
    <xdr:ext cx="762000" cy="259045"/>
    <xdr:sp macro="" textlink="">
      <xdr:nvSpPr>
        <xdr:cNvPr id="457" name="将来負担の状況該当値テキスト">
          <a:extLst>
            <a:ext uri="{FF2B5EF4-FFF2-40B4-BE49-F238E27FC236}">
              <a16:creationId xmlns:a16="http://schemas.microsoft.com/office/drawing/2014/main" id="{811CF2F2-C060-4680-AD88-C3F17FBC531A}"/>
            </a:ext>
          </a:extLst>
        </xdr:cNvPr>
        <xdr:cNvSpPr txBox="1"/>
      </xdr:nvSpPr>
      <xdr:spPr>
        <a:xfrm>
          <a:off x="15563850" y="31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99746</xdr:rowOff>
    </xdr:from>
    <xdr:to>
      <xdr:col>77</xdr:col>
      <xdr:colOff>95250</xdr:colOff>
      <xdr:row>20</xdr:row>
      <xdr:rowOff>29896</xdr:rowOff>
    </xdr:to>
    <xdr:sp macro="" textlink="">
      <xdr:nvSpPr>
        <xdr:cNvPr id="458" name="楕円 457">
          <a:extLst>
            <a:ext uri="{FF2B5EF4-FFF2-40B4-BE49-F238E27FC236}">
              <a16:creationId xmlns:a16="http://schemas.microsoft.com/office/drawing/2014/main" id="{81A1BEBE-14DB-4AB1-9E0D-3638664E3555}"/>
            </a:ext>
          </a:extLst>
        </xdr:cNvPr>
        <xdr:cNvSpPr/>
      </xdr:nvSpPr>
      <xdr:spPr>
        <a:xfrm>
          <a:off x="14668500" y="317949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40073</xdr:rowOff>
    </xdr:from>
    <xdr:ext cx="736600" cy="259045"/>
    <xdr:sp macro="" textlink="">
      <xdr:nvSpPr>
        <xdr:cNvPr id="459" name="テキスト ボックス 458">
          <a:extLst>
            <a:ext uri="{FF2B5EF4-FFF2-40B4-BE49-F238E27FC236}">
              <a16:creationId xmlns:a16="http://schemas.microsoft.com/office/drawing/2014/main" id="{F31977C8-44B2-46D1-8F7B-DE852363DE6D}"/>
            </a:ext>
          </a:extLst>
        </xdr:cNvPr>
        <xdr:cNvSpPr txBox="1"/>
      </xdr:nvSpPr>
      <xdr:spPr>
        <a:xfrm>
          <a:off x="14373225" y="295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160553</xdr:rowOff>
    </xdr:from>
    <xdr:to>
      <xdr:col>73</xdr:col>
      <xdr:colOff>44450</xdr:colOff>
      <xdr:row>20</xdr:row>
      <xdr:rowOff>90703</xdr:rowOff>
    </xdr:to>
    <xdr:sp macro="" textlink="">
      <xdr:nvSpPr>
        <xdr:cNvPr id="460" name="楕円 459">
          <a:extLst>
            <a:ext uri="{FF2B5EF4-FFF2-40B4-BE49-F238E27FC236}">
              <a16:creationId xmlns:a16="http://schemas.microsoft.com/office/drawing/2014/main" id="{5F5D450B-8658-4C21-9DD2-75275819893E}"/>
            </a:ext>
          </a:extLst>
        </xdr:cNvPr>
        <xdr:cNvSpPr/>
      </xdr:nvSpPr>
      <xdr:spPr>
        <a:xfrm>
          <a:off x="13868400" y="324030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100880</xdr:rowOff>
    </xdr:from>
    <xdr:ext cx="762000" cy="259045"/>
    <xdr:sp macro="" textlink="">
      <xdr:nvSpPr>
        <xdr:cNvPr id="461" name="テキスト ボックス 460">
          <a:extLst>
            <a:ext uri="{FF2B5EF4-FFF2-40B4-BE49-F238E27FC236}">
              <a16:creationId xmlns:a16="http://schemas.microsoft.com/office/drawing/2014/main" id="{AE17964E-9D0D-43B7-B96F-B2F5ABD25714}"/>
            </a:ext>
          </a:extLst>
        </xdr:cNvPr>
        <xdr:cNvSpPr txBox="1"/>
      </xdr:nvSpPr>
      <xdr:spPr>
        <a:xfrm>
          <a:off x="13554075" y="301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134975</xdr:rowOff>
    </xdr:from>
    <xdr:to>
      <xdr:col>68</xdr:col>
      <xdr:colOff>203200</xdr:colOff>
      <xdr:row>20</xdr:row>
      <xdr:rowOff>65125</xdr:rowOff>
    </xdr:to>
    <xdr:sp macro="" textlink="">
      <xdr:nvSpPr>
        <xdr:cNvPr id="462" name="楕円 461">
          <a:extLst>
            <a:ext uri="{FF2B5EF4-FFF2-40B4-BE49-F238E27FC236}">
              <a16:creationId xmlns:a16="http://schemas.microsoft.com/office/drawing/2014/main" id="{7DE85F14-16DF-422B-90FD-092479D19233}"/>
            </a:ext>
          </a:extLst>
        </xdr:cNvPr>
        <xdr:cNvSpPr/>
      </xdr:nvSpPr>
      <xdr:spPr>
        <a:xfrm>
          <a:off x="13058775" y="3211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75303</xdr:rowOff>
    </xdr:from>
    <xdr:ext cx="762000" cy="259045"/>
    <xdr:sp macro="" textlink="">
      <xdr:nvSpPr>
        <xdr:cNvPr id="463" name="テキスト ボックス 462">
          <a:extLst>
            <a:ext uri="{FF2B5EF4-FFF2-40B4-BE49-F238E27FC236}">
              <a16:creationId xmlns:a16="http://schemas.microsoft.com/office/drawing/2014/main" id="{A06A4D14-B0C3-4A99-B68C-6D9262B50B34}"/>
            </a:ext>
          </a:extLst>
        </xdr:cNvPr>
        <xdr:cNvSpPr txBox="1"/>
      </xdr:nvSpPr>
      <xdr:spPr>
        <a:xfrm>
          <a:off x="12763500" y="29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83338</xdr:rowOff>
    </xdr:from>
    <xdr:to>
      <xdr:col>64</xdr:col>
      <xdr:colOff>152400</xdr:colOff>
      <xdr:row>20</xdr:row>
      <xdr:rowOff>13488</xdr:rowOff>
    </xdr:to>
    <xdr:sp macro="" textlink="">
      <xdr:nvSpPr>
        <xdr:cNvPr id="464" name="楕円 463">
          <a:extLst>
            <a:ext uri="{FF2B5EF4-FFF2-40B4-BE49-F238E27FC236}">
              <a16:creationId xmlns:a16="http://schemas.microsoft.com/office/drawing/2014/main" id="{E5045889-6BB2-4312-87C9-B82E83716AB9}"/>
            </a:ext>
          </a:extLst>
        </xdr:cNvPr>
        <xdr:cNvSpPr/>
      </xdr:nvSpPr>
      <xdr:spPr>
        <a:xfrm>
          <a:off x="12239625" y="31630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23664</xdr:rowOff>
    </xdr:from>
    <xdr:ext cx="762000" cy="259045"/>
    <xdr:sp macro="" textlink="">
      <xdr:nvSpPr>
        <xdr:cNvPr id="465" name="テキスト ボックス 464">
          <a:extLst>
            <a:ext uri="{FF2B5EF4-FFF2-40B4-BE49-F238E27FC236}">
              <a16:creationId xmlns:a16="http://schemas.microsoft.com/office/drawing/2014/main" id="{93EC5003-BFDF-4201-B525-A5EAC3C01936}"/>
            </a:ext>
          </a:extLst>
        </xdr:cNvPr>
        <xdr:cNvSpPr txBox="1"/>
      </xdr:nvSpPr>
      <xdr:spPr>
        <a:xfrm>
          <a:off x="11953875" y="294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1,737,946
1,717,716
7,409.18
1,028,620,307
978,345,151
24,627,696
435,111,278
1,664,929,258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財政再建戦略に基づき、Ｈ２０年４月からの４年間で１，２８８人を削減。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その後も、Ｈ２４年４月からの４年間で、知事部局において１９７人を削減。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Ｈ２９年度は、教育部門における政令市への税源・権限移譲に伴う県費負担教職員数の減（▲３，２２３人）により、大幅な職員数の減少となった。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Ｈ２８年度以降は、熊本地震及び令和２年７月豪雨災害からの復旧・復興業務などの短期的な行政需要に対応するため、任期付職員の採用など、将来の組織体制への影響を考慮しながら、必要な人員確保を図りつつ、事業見直しによる経常経費の抑制等を行い、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61686</xdr:rowOff>
    </xdr:from>
    <xdr:to>
      <xdr:col>24</xdr:col>
      <xdr:colOff>25400</xdr:colOff>
      <xdr:row>33</xdr:row>
      <xdr:rowOff>151493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5480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61686</xdr:rowOff>
    </xdr:from>
    <xdr:to>
      <xdr:col>19</xdr:col>
      <xdr:colOff>187325</xdr:colOff>
      <xdr:row>35</xdr:row>
      <xdr:rowOff>53522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548086"/>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84364</xdr:rowOff>
    </xdr:from>
    <xdr:to>
      <xdr:col>20</xdr:col>
      <xdr:colOff>38100</xdr:colOff>
      <xdr:row>34</xdr:row>
      <xdr:rowOff>14514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74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170741</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151493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05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35</xdr:row>
      <xdr:rowOff>151493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103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157843</xdr:rowOff>
    </xdr:from>
    <xdr:to>
      <xdr:col>11</xdr:col>
      <xdr:colOff>60325</xdr:colOff>
      <xdr:row>37</xdr:row>
      <xdr:rowOff>87993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72770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100693</xdr:rowOff>
    </xdr:from>
    <xdr:to>
      <xdr:col>24</xdr:col>
      <xdr:colOff>76200</xdr:colOff>
      <xdr:row>34</xdr:row>
      <xdr:rowOff>30843</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9270</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10886</xdr:rowOff>
    </xdr:from>
    <xdr:to>
      <xdr:col>20</xdr:col>
      <xdr:colOff>38100</xdr:colOff>
      <xdr:row>32</xdr:row>
      <xdr:rowOff>112486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122663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2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41020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各年度において事業費の増減はあるものの、累次にわたる財政健全化の取組みにより経常物件費全体を抑制しており、グループ内での当該比率は最も低くなっている。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年度と同程度の比率となっているが、引き続き事業見直しによる経常経費の抑制に努め、当該比率の改善を図る。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3901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4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14</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34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110490</xdr:rowOff>
    </xdr:from>
    <xdr:to>
      <xdr:col>78</xdr:col>
      <xdr:colOff>120650</xdr:colOff>
      <xdr:row>14</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50817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少子高齢化に伴う社会保障関係経費の増加とともに、本県の特殊事情である水俣病総合対策経費により当該比率は高い傾向にある。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57</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161290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財政再建戦略（</a:t>
          </a:r>
          <a:r>
            <a:rPr kumimoji="1" lang="en-US" altLang="ja-JP" sz="1300">
              <a:latin typeface="ＭＳ Ｐゴシック" panose="020B0600070205080204" pitchFamily="50" charset="-128"/>
              <a:ea typeface="ＭＳ Ｐゴシック" panose="020B0600070205080204" pitchFamily="50" charset="-128"/>
            </a:rPr>
            <a:t>H20.4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年間）をはじめとした累次にわたる財政健全化の取組みにより抑制を継続してきたため、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年度までは、低水準で推移していた。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年度からは、国民健康保険制度改革に伴い、県の国民健康保険特別会計への繰出金が新たに発生したため、その他の支出に占める割合が大幅に増加した。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年度は、地域医療介護総合確保基金への積立金の増等により、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となり、前年度より悪化している。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81280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92710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1002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138430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004800" y="1020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財政再建戦略（</a:t>
          </a:r>
          <a:r>
            <a:rPr kumimoji="1" lang="en-US" altLang="ja-JP" sz="1300">
              <a:latin typeface="ＭＳ Ｐゴシック" panose="020B0600070205080204" pitchFamily="50" charset="-128"/>
              <a:ea typeface="ＭＳ Ｐゴシック" panose="020B0600070205080204" pitchFamily="50" charset="-128"/>
            </a:rPr>
            <a:t>H20.4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年間）をはじめとした累次にわたる財政健全化の取組みにより、抑制を図っているものの、少子高齢化の進展に伴う社会保障関係経費の増加等により、当該比率は高くなっている。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年度は、新型コロナ関係給付金等の増により、比率は</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と増加した。</a:t>
          </a:r>
        </a:p>
        <a:p>
          <a:r>
            <a:rPr kumimoji="1" lang="ja-JP" altLang="en-US" sz="1300">
              <a:latin typeface="ＭＳ Ｐゴシック" panose="020B0600070205080204" pitchFamily="50" charset="-128"/>
              <a:ea typeface="ＭＳ Ｐゴシック" panose="020B0600070205080204" pitchFamily="50" charset="-128"/>
            </a:rPr>
            <a:t>　引き続き、事業見直しによる経常経費の抑制等により、当該比率の改善を図る。</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86178</xdr:rowOff>
    </xdr:from>
    <xdr:to>
      <xdr:col>82</xdr:col>
      <xdr:colOff>107950</xdr:colOff>
      <xdr:row>40</xdr:row>
      <xdr:rowOff>78015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744028"/>
          <a:ext cx="0" cy="11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50092</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78015</xdr:rowOff>
    </xdr:from>
    <xdr:to>
      <xdr:col>82</xdr:col>
      <xdr:colOff>196850</xdr:colOff>
      <xdr:row>40</xdr:row>
      <xdr:rowOff>78015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1105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86178</xdr:rowOff>
    </xdr:from>
    <xdr:to>
      <xdr:col>82</xdr:col>
      <xdr:colOff>196850</xdr:colOff>
      <xdr:row>33</xdr:row>
      <xdr:rowOff>86178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159657</xdr:rowOff>
    </xdr:from>
    <xdr:to>
      <xdr:col>82</xdr:col>
      <xdr:colOff>107950</xdr:colOff>
      <xdr:row>40</xdr:row>
      <xdr:rowOff>45357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6747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100891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73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84364</xdr:rowOff>
    </xdr:from>
    <xdr:to>
      <xdr:col>82</xdr:col>
      <xdr:colOff>158750</xdr:colOff>
      <xdr:row>38</xdr:row>
      <xdr:rowOff>14514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159657</xdr:rowOff>
    </xdr:from>
    <xdr:to>
      <xdr:col>78</xdr:col>
      <xdr:colOff>69850</xdr:colOff>
      <xdr:row>41</xdr:row>
      <xdr:rowOff>4535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674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159657</xdr:rowOff>
    </xdr:from>
    <xdr:to>
      <xdr:col>73</xdr:col>
      <xdr:colOff>180975</xdr:colOff>
      <xdr:row>41</xdr:row>
      <xdr:rowOff>4535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7017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xdr:rowOff>
    </xdr:from>
    <xdr:to>
      <xdr:col>74</xdr:col>
      <xdr:colOff>31750</xdr:colOff>
      <xdr:row>38</xdr:row>
      <xdr:rowOff>112485</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122663</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151493</xdr:rowOff>
    </xdr:from>
    <xdr:to>
      <xdr:col>69</xdr:col>
      <xdr:colOff>92075</xdr:colOff>
      <xdr:row>40</xdr:row>
      <xdr:rowOff>159657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838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149678</xdr:rowOff>
    </xdr:from>
    <xdr:to>
      <xdr:col>69</xdr:col>
      <xdr:colOff>142875</xdr:colOff>
      <xdr:row>38</xdr:row>
      <xdr:rowOff>79828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90005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166007</xdr:rowOff>
    </xdr:from>
    <xdr:to>
      <xdr:col>82</xdr:col>
      <xdr:colOff>158750</xdr:colOff>
      <xdr:row>40</xdr:row>
      <xdr:rowOff>96157</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74584</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108857</xdr:rowOff>
    </xdr:from>
    <xdr:to>
      <xdr:col>69</xdr:col>
      <xdr:colOff>142875</xdr:colOff>
      <xdr:row>41</xdr:row>
      <xdr:rowOff>39007</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23784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再建戦略（Ｈ２０年４月からＨ２４年４月までの４年間）をはじめ、投資的経費を抑制してきたことや、過去の大型投資の償還終了や金利低下による借換時の償還利子減によって、類似団体平均を１．２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熊本地震や令和２年７月豪雨関連の償還が本格化してきていることから、当該比率は上昇基調に転じ、今後継続するものと見込んでいる。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78</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57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78</xdr:row>
      <xdr:rowOff>50800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57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95250</xdr:rowOff>
    </xdr:from>
    <xdr:to>
      <xdr:col>20</xdr:col>
      <xdr:colOff>38100</xdr:colOff>
      <xdr:row>80</xdr:row>
      <xdr:rowOff>25400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152400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2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101600</xdr:rowOff>
    </xdr:from>
    <xdr:to>
      <xdr:col>15</xdr:col>
      <xdr:colOff>149225</xdr:colOff>
      <xdr:row>81</xdr:row>
      <xdr:rowOff>31750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152400</xdr:rowOff>
    </xdr:from>
    <xdr:to>
      <xdr:col>11</xdr:col>
      <xdr:colOff>9525</xdr:colOff>
      <xdr:row>79</xdr:row>
      <xdr:rowOff>82550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2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6350</xdr:rowOff>
    </xdr:from>
    <xdr:to>
      <xdr:col>11</xdr:col>
      <xdr:colOff>60325</xdr:colOff>
      <xdr:row>81</xdr:row>
      <xdr:rowOff>107950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92727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44450</xdr:rowOff>
    </xdr:from>
    <xdr:to>
      <xdr:col>6</xdr:col>
      <xdr:colOff>171450</xdr:colOff>
      <xdr:row>81</xdr:row>
      <xdr:rowOff>146050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101600</xdr:rowOff>
    </xdr:from>
    <xdr:to>
      <xdr:col>11</xdr:col>
      <xdr:colOff>60325</xdr:colOff>
      <xdr:row>79</xdr:row>
      <xdr:rowOff>31750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41927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31750</xdr:rowOff>
    </xdr:from>
    <xdr:to>
      <xdr:col>6</xdr:col>
      <xdr:colOff>171450</xdr:colOff>
      <xdr:row>79</xdr:row>
      <xdr:rowOff>133350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年度は、地方交付税や県税等の経常一般財源等が減少したため、前年度から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68.3%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引き続き、事業見直しによる経常経費の抑制等に努め、当該比率の維持を図る。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xdr:rowOff>
    </xdr:from>
    <xdr:to>
      <xdr:col>82</xdr:col>
      <xdr:colOff>107950</xdr:colOff>
      <xdr:row>76</xdr:row>
      <xdr:rowOff>111761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75260"/>
          <a:ext cx="8382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77</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8752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309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52087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49238</xdr:rowOff>
    </xdr:from>
    <xdr:to>
      <xdr:col>29</xdr:col>
      <xdr:colOff>127000</xdr:colOff>
      <xdr:row>18</xdr:row>
      <xdr:rowOff>60302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82963"/>
          <a:ext cx="647700" cy="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104233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20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49238</xdr:rowOff>
    </xdr:from>
    <xdr:to>
      <xdr:col>26</xdr:col>
      <xdr:colOff>50800</xdr:colOff>
      <xdr:row>18</xdr:row>
      <xdr:rowOff>57810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82963"/>
          <a:ext cx="698500" cy="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79225</xdr:rowOff>
    </xdr:from>
    <xdr:to>
      <xdr:col>26</xdr:col>
      <xdr:colOff>101600</xdr:colOff>
      <xdr:row>17</xdr:row>
      <xdr:rowOff>9375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19552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3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57810</xdr:rowOff>
    </xdr:from>
    <xdr:to>
      <xdr:col>22</xdr:col>
      <xdr:colOff>114300</xdr:colOff>
      <xdr:row>18</xdr:row>
      <xdr:rowOff>75504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1535"/>
          <a:ext cx="6985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42101</xdr:rowOff>
    </xdr:from>
    <xdr:to>
      <xdr:col>22</xdr:col>
      <xdr:colOff>165100</xdr:colOff>
      <xdr:row>16</xdr:row>
      <xdr:rowOff>143701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32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153878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75504</xdr:rowOff>
    </xdr:from>
    <xdr:to>
      <xdr:col>18</xdr:col>
      <xdr:colOff>177800</xdr:colOff>
      <xdr:row>18</xdr:row>
      <xdr:rowOff>92398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9229"/>
          <a:ext cx="698500" cy="1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28522</xdr:rowOff>
    </xdr:from>
    <xdr:to>
      <xdr:col>19</xdr:col>
      <xdr:colOff>38100</xdr:colOff>
      <xdr:row>16</xdr:row>
      <xdr:rowOff>130122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19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140299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34237</xdr:rowOff>
    </xdr:from>
    <xdr:to>
      <xdr:col>15</xdr:col>
      <xdr:colOff>101600</xdr:colOff>
      <xdr:row>16</xdr:row>
      <xdr:rowOff>135837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2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9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9502</xdr:rowOff>
    </xdr:from>
    <xdr:to>
      <xdr:col>29</xdr:col>
      <xdr:colOff>177800</xdr:colOff>
      <xdr:row>18</xdr:row>
      <xdr:rowOff>111102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89529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169888</xdr:rowOff>
    </xdr:from>
    <xdr:to>
      <xdr:col>26</xdr:col>
      <xdr:colOff>101600</xdr:colOff>
      <xdr:row>18</xdr:row>
      <xdr:rowOff>100038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84815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7010</xdr:rowOff>
    </xdr:from>
    <xdr:to>
      <xdr:col>22</xdr:col>
      <xdr:colOff>165100</xdr:colOff>
      <xdr:row>18</xdr:row>
      <xdr:rowOff>108610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93387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24704</xdr:rowOff>
    </xdr:from>
    <xdr:to>
      <xdr:col>19</xdr:col>
      <xdr:colOff>38100</xdr:colOff>
      <xdr:row>18</xdr:row>
      <xdr:rowOff>126304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41598</xdr:rowOff>
    </xdr:from>
    <xdr:to>
      <xdr:col>15</xdr:col>
      <xdr:colOff>101600</xdr:colOff>
      <xdr:row>18</xdr:row>
      <xdr:rowOff>143197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53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127974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149083</xdr:rowOff>
    </xdr:from>
    <xdr:to>
      <xdr:col>29</xdr:col>
      <xdr:colOff>127000</xdr:colOff>
      <xdr:row>36</xdr:row>
      <xdr:rowOff>90104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3633"/>
          <a:ext cx="0" cy="9697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62181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0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36</xdr:row>
      <xdr:rowOff>90104</xdr:rowOff>
    </xdr:from>
    <xdr:to>
      <xdr:col>30</xdr:col>
      <xdr:colOff>25400</xdr:colOff>
      <xdr:row>36</xdr:row>
      <xdr:rowOff>90104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043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64010</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1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149083</xdr:rowOff>
    </xdr:from>
    <xdr:to>
      <xdr:col>30</xdr:col>
      <xdr:colOff>25400</xdr:colOff>
      <xdr:row>33</xdr:row>
      <xdr:rowOff>149083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3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84572</xdr:rowOff>
    </xdr:from>
    <xdr:to>
      <xdr:col>29</xdr:col>
      <xdr:colOff>127000</xdr:colOff>
      <xdr:row>37</xdr:row>
      <xdr:rowOff>116713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37822"/>
          <a:ext cx="647700" cy="20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113209</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380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268132</xdr:rowOff>
    </xdr:from>
    <xdr:to>
      <xdr:col>29</xdr:col>
      <xdr:colOff>177800</xdr:colOff>
      <xdr:row>35</xdr:row>
      <xdr:rowOff>26832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535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116713</xdr:rowOff>
    </xdr:from>
    <xdr:to>
      <xdr:col>26</xdr:col>
      <xdr:colOff>50800</xdr:colOff>
      <xdr:row>37</xdr:row>
      <xdr:rowOff>155301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41413"/>
          <a:ext cx="698500" cy="3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151638</xdr:rowOff>
    </xdr:from>
    <xdr:to>
      <xdr:col>26</xdr:col>
      <xdr:colOff>101600</xdr:colOff>
      <xdr:row>34</xdr:row>
      <xdr:rowOff>253238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419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263415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18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123388</xdr:rowOff>
    </xdr:from>
    <xdr:to>
      <xdr:col>22</xdr:col>
      <xdr:colOff>114300</xdr:colOff>
      <xdr:row>37</xdr:row>
      <xdr:rowOff>155301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48088"/>
          <a:ext cx="698500" cy="3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242941</xdr:rowOff>
    </xdr:from>
    <xdr:to>
      <xdr:col>22</xdr:col>
      <xdr:colOff>165100</xdr:colOff>
      <xdr:row>35</xdr:row>
      <xdr:rowOff>1641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2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67701</xdr:rowOff>
    </xdr:from>
    <xdr:to>
      <xdr:col>18</xdr:col>
      <xdr:colOff>177800</xdr:colOff>
      <xdr:row>37</xdr:row>
      <xdr:rowOff>123388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92401"/>
          <a:ext cx="698500" cy="5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275036</xdr:rowOff>
    </xdr:from>
    <xdr:to>
      <xdr:col>19</xdr:col>
      <xdr:colOff>38100</xdr:colOff>
      <xdr:row>35</xdr:row>
      <xdr:rowOff>33736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43913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31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242529</xdr:rowOff>
    </xdr:from>
    <xdr:to>
      <xdr:col>15</xdr:col>
      <xdr:colOff>101600</xdr:colOff>
      <xdr:row>35</xdr:row>
      <xdr:rowOff>1229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11406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7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33772</xdr:rowOff>
    </xdr:from>
    <xdr:to>
      <xdr:col>29</xdr:col>
      <xdr:colOff>177800</xdr:colOff>
      <xdr:row>36</xdr:row>
      <xdr:rowOff>135372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87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285249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65913</xdr:rowOff>
    </xdr:from>
    <xdr:to>
      <xdr:col>26</xdr:col>
      <xdr:colOff>101600</xdr:colOff>
      <xdr:row>37</xdr:row>
      <xdr:rowOff>167513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90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152290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7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104501</xdr:rowOff>
    </xdr:from>
    <xdr:to>
      <xdr:col>22</xdr:col>
      <xdr:colOff>165100</xdr:colOff>
      <xdr:row>37</xdr:row>
      <xdr:rowOff>206101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190878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1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72588</xdr:rowOff>
    </xdr:from>
    <xdr:to>
      <xdr:col>19</xdr:col>
      <xdr:colOff>38100</xdr:colOff>
      <xdr:row>37</xdr:row>
      <xdr:rowOff>174188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9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158965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8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16901</xdr:rowOff>
    </xdr:from>
    <xdr:to>
      <xdr:col>15</xdr:col>
      <xdr:colOff>101600</xdr:colOff>
      <xdr:row>37</xdr:row>
      <xdr:rowOff>118501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103278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2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1,737,946
1,717,716
7,409.18
1,028,620,307
978,345,151
24,627,696
435,111,278
1,664,929,258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156502</xdr:rowOff>
    </xdr:from>
    <xdr:to>
      <xdr:col>24</xdr:col>
      <xdr:colOff>63500</xdr:colOff>
      <xdr:row>39</xdr:row>
      <xdr:rowOff>8141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671602"/>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152902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39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156502</xdr:rowOff>
    </xdr:from>
    <xdr:to>
      <xdr:col>19</xdr:col>
      <xdr:colOff>177800</xdr:colOff>
      <xdr:row>39</xdr:row>
      <xdr:rowOff>13284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71602"/>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154005</xdr:rowOff>
    </xdr:from>
    <xdr:to>
      <xdr:col>20</xdr:col>
      <xdr:colOff>38100</xdr:colOff>
      <xdr:row>37</xdr:row>
      <xdr:rowOff>84155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2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100682</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10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13284</xdr:rowOff>
    </xdr:from>
    <xdr:to>
      <xdr:col>15</xdr:col>
      <xdr:colOff>50800</xdr:colOff>
      <xdr:row>39</xdr:row>
      <xdr:rowOff>16050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99834"/>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124904</xdr:rowOff>
    </xdr:from>
    <xdr:to>
      <xdr:col>15</xdr:col>
      <xdr:colOff>101600</xdr:colOff>
      <xdr:row>37</xdr:row>
      <xdr:rowOff>55054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9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71581</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16050</xdr:rowOff>
    </xdr:from>
    <xdr:to>
      <xdr:col>10</xdr:col>
      <xdr:colOff>114300</xdr:colOff>
      <xdr:row>39</xdr:row>
      <xdr:rowOff>34407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02600"/>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111280</xdr:rowOff>
    </xdr:from>
    <xdr:to>
      <xdr:col>10</xdr:col>
      <xdr:colOff>165100</xdr:colOff>
      <xdr:row>37</xdr:row>
      <xdr:rowOff>41430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57957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5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125133</xdr:rowOff>
    </xdr:from>
    <xdr:to>
      <xdr:col>6</xdr:col>
      <xdr:colOff>38100</xdr:colOff>
      <xdr:row>37</xdr:row>
      <xdr:rowOff>55283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71810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7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128791</xdr:rowOff>
    </xdr:from>
    <xdr:to>
      <xdr:col>24</xdr:col>
      <xdr:colOff>114300</xdr:colOff>
      <xdr:row>39</xdr:row>
      <xdr:rowOff>58941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6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43718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105702</xdr:rowOff>
    </xdr:from>
    <xdr:to>
      <xdr:col>20</xdr:col>
      <xdr:colOff>38100</xdr:colOff>
      <xdr:row>39</xdr:row>
      <xdr:rowOff>35852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39</xdr:row>
      <xdr:rowOff>26979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17411" y="67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133934</xdr:rowOff>
    </xdr:from>
    <xdr:to>
      <xdr:col>15</xdr:col>
      <xdr:colOff>101600</xdr:colOff>
      <xdr:row>39</xdr:row>
      <xdr:rowOff>64084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55211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136700</xdr:rowOff>
    </xdr:from>
    <xdr:to>
      <xdr:col>10</xdr:col>
      <xdr:colOff>165100</xdr:colOff>
      <xdr:row>39</xdr:row>
      <xdr:rowOff>66850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57977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4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155057</xdr:rowOff>
    </xdr:from>
    <xdr:to>
      <xdr:col>6</xdr:col>
      <xdr:colOff>38100</xdr:colOff>
      <xdr:row>39</xdr:row>
      <xdr:rowOff>85207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76334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92608</xdr:rowOff>
    </xdr:from>
    <xdr:to>
      <xdr:col>24</xdr:col>
      <xdr:colOff>62865</xdr:colOff>
      <xdr:row>57</xdr:row>
      <xdr:rowOff>96331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493658"/>
          <a:ext cx="1270" cy="137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100158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96331</xdr:rowOff>
    </xdr:from>
    <xdr:to>
      <xdr:col>24</xdr:col>
      <xdr:colOff>152400</xdr:colOff>
      <xdr:row>57</xdr:row>
      <xdr:rowOff>96331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39285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2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92608</xdr:rowOff>
    </xdr:from>
    <xdr:to>
      <xdr:col>24</xdr:col>
      <xdr:colOff>152400</xdr:colOff>
      <xdr:row>49</xdr:row>
      <xdr:rowOff>92608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49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80428</xdr:rowOff>
    </xdr:from>
    <xdr:to>
      <xdr:col>24</xdr:col>
      <xdr:colOff>63500</xdr:colOff>
      <xdr:row>57</xdr:row>
      <xdr:rowOff>38234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81628"/>
          <a:ext cx="838200" cy="1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41009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2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18132</xdr:rowOff>
    </xdr:from>
    <xdr:to>
      <xdr:col>24</xdr:col>
      <xdr:colOff>114300</xdr:colOff>
      <xdr:row>54</xdr:row>
      <xdr:rowOff>119732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38234</xdr:rowOff>
    </xdr:from>
    <xdr:to>
      <xdr:col>19</xdr:col>
      <xdr:colOff>177800</xdr:colOff>
      <xdr:row>57</xdr:row>
      <xdr:rowOff>156845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10884"/>
          <a:ext cx="8890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147160</xdr:rowOff>
    </xdr:from>
    <xdr:to>
      <xdr:col>20</xdr:col>
      <xdr:colOff>38100</xdr:colOff>
      <xdr:row>57</xdr:row>
      <xdr:rowOff>77310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93837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156845</xdr:rowOff>
    </xdr:from>
    <xdr:to>
      <xdr:col>15</xdr:col>
      <xdr:colOff>50800</xdr:colOff>
      <xdr:row>58</xdr:row>
      <xdr:rowOff>128956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9495"/>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140205</xdr:rowOff>
    </xdr:from>
    <xdr:to>
      <xdr:col>15</xdr:col>
      <xdr:colOff>101600</xdr:colOff>
      <xdr:row>58</xdr:row>
      <xdr:rowOff>70355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1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61482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128956</xdr:rowOff>
    </xdr:from>
    <xdr:to>
      <xdr:col>10</xdr:col>
      <xdr:colOff>114300</xdr:colOff>
      <xdr:row>58</xdr:row>
      <xdr:rowOff>149399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73056"/>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50560</xdr:rowOff>
    </xdr:from>
    <xdr:to>
      <xdr:col>10</xdr:col>
      <xdr:colOff>165100</xdr:colOff>
      <xdr:row>58</xdr:row>
      <xdr:rowOff>152160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168687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57059</xdr:rowOff>
    </xdr:from>
    <xdr:to>
      <xdr:col>6</xdr:col>
      <xdr:colOff>38100</xdr:colOff>
      <xdr:row>58</xdr:row>
      <xdr:rowOff>158659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0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3736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29628</xdr:rowOff>
    </xdr:from>
    <xdr:to>
      <xdr:col>24</xdr:col>
      <xdr:colOff>114300</xdr:colOff>
      <xdr:row>56</xdr:row>
      <xdr:rowOff>131228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8055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158884</xdr:rowOff>
    </xdr:from>
    <xdr:to>
      <xdr:col>20</xdr:col>
      <xdr:colOff>38100</xdr:colOff>
      <xdr:row>57</xdr:row>
      <xdr:rowOff>89034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80161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8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106045</xdr:rowOff>
    </xdr:from>
    <xdr:to>
      <xdr:col>15</xdr:col>
      <xdr:colOff>101600</xdr:colOff>
      <xdr:row>58</xdr:row>
      <xdr:rowOff>36195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52722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78156</xdr:rowOff>
    </xdr:from>
    <xdr:to>
      <xdr:col>10</xdr:col>
      <xdr:colOff>165100</xdr:colOff>
      <xdr:row>59</xdr:row>
      <xdr:rowOff>8306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170883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98599</xdr:rowOff>
    </xdr:from>
    <xdr:to>
      <xdr:col>6</xdr:col>
      <xdr:colOff>38100</xdr:colOff>
      <xdr:row>59</xdr:row>
      <xdr:rowOff>28749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19876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94089</xdr:rowOff>
    </xdr:from>
    <xdr:to>
      <xdr:col>24</xdr:col>
      <xdr:colOff>63500</xdr:colOff>
      <xdr:row>77</xdr:row>
      <xdr:rowOff>116295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5739"/>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114663</xdr:rowOff>
    </xdr:from>
    <xdr:to>
      <xdr:col>19</xdr:col>
      <xdr:colOff>177800</xdr:colOff>
      <xdr:row>77</xdr:row>
      <xdr:rowOff>116295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63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49167</xdr:rowOff>
    </xdr:from>
    <xdr:to>
      <xdr:col>20</xdr:col>
      <xdr:colOff>38100</xdr:colOff>
      <xdr:row>75</xdr:row>
      <xdr:rowOff>150766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907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167294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89517</xdr:rowOff>
    </xdr:from>
    <xdr:to>
      <xdr:col>15</xdr:col>
      <xdr:colOff>50800</xdr:colOff>
      <xdr:row>77</xdr:row>
      <xdr:rowOff>114663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9116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83348</xdr:rowOff>
    </xdr:from>
    <xdr:to>
      <xdr:col>15</xdr:col>
      <xdr:colOff>101600</xdr:colOff>
      <xdr:row>76</xdr:row>
      <xdr:rowOff>13498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30025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73842</xdr:rowOff>
    </xdr:from>
    <xdr:to>
      <xdr:col>10</xdr:col>
      <xdr:colOff>114300</xdr:colOff>
      <xdr:row>77</xdr:row>
      <xdr:rowOff>89517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549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62230</xdr:rowOff>
    </xdr:from>
    <xdr:to>
      <xdr:col>10</xdr:col>
      <xdr:colOff>165100</xdr:colOff>
      <xdr:row>76</xdr:row>
      <xdr:rowOff>163830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8907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148881</xdr:rowOff>
    </xdr:from>
    <xdr:to>
      <xdr:col>6</xdr:col>
      <xdr:colOff>38100</xdr:colOff>
      <xdr:row>76</xdr:row>
      <xdr:rowOff>79031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0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95557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8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43289</xdr:rowOff>
    </xdr:from>
    <xdr:to>
      <xdr:col>24</xdr:col>
      <xdr:colOff>114300</xdr:colOff>
      <xdr:row>77</xdr:row>
      <xdr:rowOff>144889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21716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65495</xdr:rowOff>
    </xdr:from>
    <xdr:to>
      <xdr:col>20</xdr:col>
      <xdr:colOff>38100</xdr:colOff>
      <xdr:row>77</xdr:row>
      <xdr:rowOff>167095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158222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3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63863</xdr:rowOff>
    </xdr:from>
    <xdr:to>
      <xdr:col>15</xdr:col>
      <xdr:colOff>101600</xdr:colOff>
      <xdr:row>77</xdr:row>
      <xdr:rowOff>165463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156590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38717</xdr:rowOff>
    </xdr:from>
    <xdr:to>
      <xdr:col>10</xdr:col>
      <xdr:colOff>165100</xdr:colOff>
      <xdr:row>77</xdr:row>
      <xdr:rowOff>140317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131444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3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23042</xdr:rowOff>
    </xdr:from>
    <xdr:to>
      <xdr:col>6</xdr:col>
      <xdr:colOff>38100</xdr:colOff>
      <xdr:row>77</xdr:row>
      <xdr:rowOff>124642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1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124351</xdr:rowOff>
    </xdr:from>
    <xdr:to>
      <xdr:col>24</xdr:col>
      <xdr:colOff>63500</xdr:colOff>
      <xdr:row>95</xdr:row>
      <xdr:rowOff>127398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210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44721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6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124351</xdr:rowOff>
    </xdr:from>
    <xdr:to>
      <xdr:col>19</xdr:col>
      <xdr:colOff>177800</xdr:colOff>
      <xdr:row>95</xdr:row>
      <xdr:rowOff>154287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2101"/>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99023</xdr:rowOff>
    </xdr:from>
    <xdr:to>
      <xdr:col>20</xdr:col>
      <xdr:colOff>38100</xdr:colOff>
      <xdr:row>98</xdr:row>
      <xdr:rowOff>29173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20300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17411" y="168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154287</xdr:rowOff>
    </xdr:from>
    <xdr:to>
      <xdr:col>15</xdr:col>
      <xdr:colOff>50800</xdr:colOff>
      <xdr:row>96</xdr:row>
      <xdr:rowOff>10269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4203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145941</xdr:rowOff>
    </xdr:from>
    <xdr:to>
      <xdr:col>15</xdr:col>
      <xdr:colOff>101600</xdr:colOff>
      <xdr:row>98</xdr:row>
      <xdr:rowOff>76091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67218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10269</xdr:rowOff>
    </xdr:from>
    <xdr:to>
      <xdr:col>10</xdr:col>
      <xdr:colOff>114300</xdr:colOff>
      <xdr:row>96</xdr:row>
      <xdr:rowOff>58165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69469"/>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164664</xdr:rowOff>
    </xdr:from>
    <xdr:to>
      <xdr:col>10</xdr:col>
      <xdr:colOff>165100</xdr:colOff>
      <xdr:row>98</xdr:row>
      <xdr:rowOff>94814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85941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26634</xdr:rowOff>
    </xdr:from>
    <xdr:to>
      <xdr:col>6</xdr:col>
      <xdr:colOff>38100</xdr:colOff>
      <xdr:row>98</xdr:row>
      <xdr:rowOff>128234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76598</xdr:rowOff>
    </xdr:from>
    <xdr:to>
      <xdr:col>24</xdr:col>
      <xdr:colOff>114300</xdr:colOff>
      <xdr:row>96</xdr:row>
      <xdr:rowOff>6748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6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55025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73551</xdr:rowOff>
    </xdr:from>
    <xdr:to>
      <xdr:col>20</xdr:col>
      <xdr:colOff>38100</xdr:colOff>
      <xdr:row>96</xdr:row>
      <xdr:rowOff>3701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20228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61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103487</xdr:rowOff>
    </xdr:from>
    <xdr:to>
      <xdr:col>15</xdr:col>
      <xdr:colOff>101600</xdr:colOff>
      <xdr:row>96</xdr:row>
      <xdr:rowOff>33637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50164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130919</xdr:rowOff>
    </xdr:from>
    <xdr:to>
      <xdr:col>10</xdr:col>
      <xdr:colOff>165100</xdr:colOff>
      <xdr:row>96</xdr:row>
      <xdr:rowOff>61069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77596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7365</xdr:rowOff>
    </xdr:from>
    <xdr:to>
      <xdr:col>6</xdr:col>
      <xdr:colOff>38100</xdr:colOff>
      <xdr:row>96</xdr:row>
      <xdr:rowOff>108965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125492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85541</xdr:rowOff>
    </xdr:from>
    <xdr:to>
      <xdr:col>55</xdr:col>
      <xdr:colOff>0</xdr:colOff>
      <xdr:row>30</xdr:row>
      <xdr:rowOff>134157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229041"/>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35551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350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85541</xdr:rowOff>
    </xdr:from>
    <xdr:to>
      <xdr:col>50</xdr:col>
      <xdr:colOff>114300</xdr:colOff>
      <xdr:row>33</xdr:row>
      <xdr:rowOff>75959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229041"/>
          <a:ext cx="889000" cy="50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101598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55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75959</xdr:rowOff>
    </xdr:from>
    <xdr:to>
      <xdr:col>45</xdr:col>
      <xdr:colOff>177800</xdr:colOff>
      <xdr:row>38</xdr:row>
      <xdr:rowOff>66034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733809"/>
          <a:ext cx="889000" cy="84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47213</xdr:rowOff>
    </xdr:from>
    <xdr:to>
      <xdr:col>41</xdr:col>
      <xdr:colOff>50800</xdr:colOff>
      <xdr:row>38</xdr:row>
      <xdr:rowOff>66034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6231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27112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44829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83357</xdr:rowOff>
    </xdr:from>
    <xdr:to>
      <xdr:col>55</xdr:col>
      <xdr:colOff>50800</xdr:colOff>
      <xdr:row>31</xdr:row>
      <xdr:rowOff>13507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2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106234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07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34741</xdr:rowOff>
    </xdr:from>
    <xdr:to>
      <xdr:col>50</xdr:col>
      <xdr:colOff>165100</xdr:colOff>
      <xdr:row>30</xdr:row>
      <xdr:rowOff>136341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1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152868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495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25159</xdr:rowOff>
    </xdr:from>
    <xdr:to>
      <xdr:col>46</xdr:col>
      <xdr:colOff>38100</xdr:colOff>
      <xdr:row>33</xdr:row>
      <xdr:rowOff>126759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6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143286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45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15234</xdr:rowOff>
    </xdr:from>
    <xdr:to>
      <xdr:col>41</xdr:col>
      <xdr:colOff>101600</xdr:colOff>
      <xdr:row>38</xdr:row>
      <xdr:rowOff>116834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133361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0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167863</xdr:rowOff>
    </xdr:from>
    <xdr:to>
      <xdr:col>36</xdr:col>
      <xdr:colOff>165100</xdr:colOff>
      <xdr:row>38</xdr:row>
      <xdr:rowOff>98013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114539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28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21361</xdr:rowOff>
    </xdr:from>
    <xdr:to>
      <xdr:col>55</xdr:col>
      <xdr:colOff>0</xdr:colOff>
      <xdr:row>57</xdr:row>
      <xdr:rowOff>27000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94011"/>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27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21361</xdr:rowOff>
    </xdr:from>
    <xdr:to>
      <xdr:col>50</xdr:col>
      <xdr:colOff>114300</xdr:colOff>
      <xdr:row>58</xdr:row>
      <xdr:rowOff>19762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94011"/>
          <a:ext cx="889000" cy="16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78613</xdr:rowOff>
    </xdr:from>
    <xdr:to>
      <xdr:col>50</xdr:col>
      <xdr:colOff>165100</xdr:colOff>
      <xdr:row>58</xdr:row>
      <xdr:rowOff>8763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171340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59411" y="99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19762</xdr:rowOff>
    </xdr:from>
    <xdr:to>
      <xdr:col>45</xdr:col>
      <xdr:colOff>177800</xdr:colOff>
      <xdr:row>58</xdr:row>
      <xdr:rowOff>33934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63862"/>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42628</xdr:rowOff>
    </xdr:from>
    <xdr:to>
      <xdr:col>46</xdr:col>
      <xdr:colOff>38100</xdr:colOff>
      <xdr:row>57</xdr:row>
      <xdr:rowOff>144228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160755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63291</xdr:rowOff>
    </xdr:from>
    <xdr:to>
      <xdr:col>41</xdr:col>
      <xdr:colOff>50800</xdr:colOff>
      <xdr:row>58</xdr:row>
      <xdr:rowOff>33934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35941"/>
          <a:ext cx="889000" cy="14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112846</xdr:rowOff>
    </xdr:from>
    <xdr:to>
      <xdr:col>41</xdr:col>
      <xdr:colOff>101600</xdr:colOff>
      <xdr:row>58</xdr:row>
      <xdr:rowOff>42996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59523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116884</xdr:rowOff>
    </xdr:from>
    <xdr:to>
      <xdr:col>36</xdr:col>
      <xdr:colOff>165100</xdr:colOff>
      <xdr:row>59</xdr:row>
      <xdr:rowOff>47034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100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38161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1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147650</xdr:rowOff>
    </xdr:from>
    <xdr:to>
      <xdr:col>55</xdr:col>
      <xdr:colOff>50800</xdr:colOff>
      <xdr:row>57</xdr:row>
      <xdr:rowOff>77800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126077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142011</xdr:rowOff>
    </xdr:from>
    <xdr:to>
      <xdr:col>50</xdr:col>
      <xdr:colOff>165100</xdr:colOff>
      <xdr:row>57</xdr:row>
      <xdr:rowOff>72161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88688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59411" y="95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140412</xdr:rowOff>
    </xdr:from>
    <xdr:to>
      <xdr:col>46</xdr:col>
      <xdr:colOff>38100</xdr:colOff>
      <xdr:row>58</xdr:row>
      <xdr:rowOff>70562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61689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154584</xdr:rowOff>
    </xdr:from>
    <xdr:to>
      <xdr:col>41</xdr:col>
      <xdr:colOff>101600</xdr:colOff>
      <xdr:row>58</xdr:row>
      <xdr:rowOff>84734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75861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12491</xdr:rowOff>
    </xdr:from>
    <xdr:to>
      <xdr:col>36</xdr:col>
      <xdr:colOff>165100</xdr:colOff>
      <xdr:row>57</xdr:row>
      <xdr:rowOff>114091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130618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5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93828</xdr:rowOff>
    </xdr:from>
    <xdr:to>
      <xdr:col>55</xdr:col>
      <xdr:colOff>0</xdr:colOff>
      <xdr:row>75</xdr:row>
      <xdr:rowOff>161779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952578"/>
          <a:ext cx="8382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161779</xdr:rowOff>
    </xdr:from>
    <xdr:to>
      <xdr:col>50</xdr:col>
      <xdr:colOff>114300</xdr:colOff>
      <xdr:row>76</xdr:row>
      <xdr:rowOff>15456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20529"/>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51295</xdr:rowOff>
    </xdr:from>
    <xdr:to>
      <xdr:col>50</xdr:col>
      <xdr:colOff>165100</xdr:colOff>
      <xdr:row>75</xdr:row>
      <xdr:rowOff>152896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100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169422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6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15456</xdr:rowOff>
    </xdr:from>
    <xdr:to>
      <xdr:col>45</xdr:col>
      <xdr:colOff>177800</xdr:colOff>
      <xdr:row>76</xdr:row>
      <xdr:rowOff>57441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045656"/>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27636</xdr:rowOff>
    </xdr:from>
    <xdr:to>
      <xdr:col>46</xdr:col>
      <xdr:colOff>38100</xdr:colOff>
      <xdr:row>75</xdr:row>
      <xdr:rowOff>129236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8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145763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6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69500</xdr:rowOff>
    </xdr:from>
    <xdr:to>
      <xdr:col>41</xdr:col>
      <xdr:colOff>50800</xdr:colOff>
      <xdr:row>76</xdr:row>
      <xdr:rowOff>57441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928250"/>
          <a:ext cx="889000" cy="1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36703</xdr:rowOff>
    </xdr:from>
    <xdr:to>
      <xdr:col>41</xdr:col>
      <xdr:colOff>101600</xdr:colOff>
      <xdr:row>75</xdr:row>
      <xdr:rowOff>138303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154830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50209</xdr:rowOff>
    </xdr:from>
    <xdr:to>
      <xdr:col>36</xdr:col>
      <xdr:colOff>165100</xdr:colOff>
      <xdr:row>75</xdr:row>
      <xdr:rowOff>151809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142936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43028</xdr:rowOff>
    </xdr:from>
    <xdr:to>
      <xdr:col>55</xdr:col>
      <xdr:colOff>50800</xdr:colOff>
      <xdr:row>75</xdr:row>
      <xdr:rowOff>144628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9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21455</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110979</xdr:rowOff>
    </xdr:from>
    <xdr:to>
      <xdr:col>50</xdr:col>
      <xdr:colOff>165100</xdr:colOff>
      <xdr:row>76</xdr:row>
      <xdr:rowOff>41129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32256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0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136106</xdr:rowOff>
    </xdr:from>
    <xdr:to>
      <xdr:col>46</xdr:col>
      <xdr:colOff>38100</xdr:colOff>
      <xdr:row>76</xdr:row>
      <xdr:rowOff>66256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9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57383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6641</xdr:rowOff>
    </xdr:from>
    <xdr:to>
      <xdr:col>41</xdr:col>
      <xdr:colOff>101600</xdr:colOff>
      <xdr:row>76</xdr:row>
      <xdr:rowOff>108241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0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99368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18700</xdr:rowOff>
    </xdr:from>
    <xdr:to>
      <xdr:col>36</xdr:col>
      <xdr:colOff>165100</xdr:colOff>
      <xdr:row>75</xdr:row>
      <xdr:rowOff>120300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8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136827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6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154045</xdr:rowOff>
    </xdr:from>
    <xdr:to>
      <xdr:col>55</xdr:col>
      <xdr:colOff>0</xdr:colOff>
      <xdr:row>97</xdr:row>
      <xdr:rowOff>58108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13245"/>
          <a:ext cx="8382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3782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291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154045</xdr:rowOff>
    </xdr:from>
    <xdr:to>
      <xdr:col>50</xdr:col>
      <xdr:colOff>114300</xdr:colOff>
      <xdr:row>97</xdr:row>
      <xdr:rowOff>99237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13245"/>
          <a:ext cx="889000" cy="1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55353</xdr:rowOff>
    </xdr:from>
    <xdr:to>
      <xdr:col>50</xdr:col>
      <xdr:colOff>165100</xdr:colOff>
      <xdr:row>97</xdr:row>
      <xdr:rowOff>156953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8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148080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7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99237</xdr:rowOff>
    </xdr:from>
    <xdr:to>
      <xdr:col>45</xdr:col>
      <xdr:colOff>177800</xdr:colOff>
      <xdr:row>97</xdr:row>
      <xdr:rowOff>120459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2988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78518</xdr:rowOff>
    </xdr:from>
    <xdr:to>
      <xdr:col>46</xdr:col>
      <xdr:colOff>38100</xdr:colOff>
      <xdr:row>98</xdr:row>
      <xdr:rowOff>8668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0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171245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80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120459</xdr:rowOff>
    </xdr:from>
    <xdr:to>
      <xdr:col>41</xdr:col>
      <xdr:colOff>50800</xdr:colOff>
      <xdr:row>97</xdr:row>
      <xdr:rowOff>170638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51109"/>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109702</xdr:rowOff>
    </xdr:from>
    <xdr:to>
      <xdr:col>41</xdr:col>
      <xdr:colOff>101600</xdr:colOff>
      <xdr:row>98</xdr:row>
      <xdr:rowOff>39852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4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30979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42799</xdr:rowOff>
    </xdr:from>
    <xdr:to>
      <xdr:col>36</xdr:col>
      <xdr:colOff>165100</xdr:colOff>
      <xdr:row>98</xdr:row>
      <xdr:rowOff>144399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4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135526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7308</xdr:rowOff>
    </xdr:from>
    <xdr:to>
      <xdr:col>55</xdr:col>
      <xdr:colOff>50800</xdr:colOff>
      <xdr:row>97</xdr:row>
      <xdr:rowOff>108908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157185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103245</xdr:rowOff>
    </xdr:from>
    <xdr:to>
      <xdr:col>50</xdr:col>
      <xdr:colOff>165100</xdr:colOff>
      <xdr:row>97</xdr:row>
      <xdr:rowOff>33395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49922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63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48437</xdr:rowOff>
    </xdr:from>
    <xdr:to>
      <xdr:col>46</xdr:col>
      <xdr:colOff>38100</xdr:colOff>
      <xdr:row>97</xdr:row>
      <xdr:rowOff>150037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45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69659</xdr:rowOff>
    </xdr:from>
    <xdr:to>
      <xdr:col>41</xdr:col>
      <xdr:colOff>101600</xdr:colOff>
      <xdr:row>97</xdr:row>
      <xdr:rowOff>171259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16336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119838</xdr:rowOff>
    </xdr:from>
    <xdr:to>
      <xdr:col>36</xdr:col>
      <xdr:colOff>165100</xdr:colOff>
      <xdr:row>98</xdr:row>
      <xdr:rowOff>49988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66515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10655</xdr:rowOff>
    </xdr:from>
    <xdr:to>
      <xdr:col>85</xdr:col>
      <xdr:colOff>126364</xdr:colOff>
      <xdr:row>38</xdr:row>
      <xdr:rowOff>118280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6011405"/>
          <a:ext cx="1269" cy="62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122107</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63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118280</xdr:rowOff>
    </xdr:from>
    <xdr:to>
      <xdr:col>86</xdr:col>
      <xdr:colOff>25400</xdr:colOff>
      <xdr:row>38</xdr:row>
      <xdr:rowOff>118280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63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128782</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7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10655</xdr:rowOff>
    </xdr:from>
    <xdr:to>
      <xdr:col>86</xdr:col>
      <xdr:colOff>25400</xdr:colOff>
      <xdr:row>35</xdr:row>
      <xdr:rowOff>10655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01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10655</xdr:rowOff>
    </xdr:from>
    <xdr:to>
      <xdr:col>85</xdr:col>
      <xdr:colOff>127000</xdr:colOff>
      <xdr:row>35</xdr:row>
      <xdr:rowOff>97637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011405"/>
          <a:ext cx="8382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51851</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73424</xdr:rowOff>
    </xdr:from>
    <xdr:to>
      <xdr:col>85</xdr:col>
      <xdr:colOff>177800</xdr:colOff>
      <xdr:row>38</xdr:row>
      <xdr:rowOff>3573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4170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97637</xdr:rowOff>
    </xdr:from>
    <xdr:to>
      <xdr:col>81</xdr:col>
      <xdr:colOff>50800</xdr:colOff>
      <xdr:row>35</xdr:row>
      <xdr:rowOff>128750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098387"/>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157343</xdr:rowOff>
    </xdr:from>
    <xdr:to>
      <xdr:col>81</xdr:col>
      <xdr:colOff>101600</xdr:colOff>
      <xdr:row>38</xdr:row>
      <xdr:rowOff>87492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009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78620</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659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128750</xdr:rowOff>
    </xdr:from>
    <xdr:to>
      <xdr:col>76</xdr:col>
      <xdr:colOff>114300</xdr:colOff>
      <xdr:row>35</xdr:row>
      <xdr:rowOff>164640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129500"/>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121201</xdr:rowOff>
    </xdr:from>
    <xdr:to>
      <xdr:col>76</xdr:col>
      <xdr:colOff>165100</xdr:colOff>
      <xdr:row>38</xdr:row>
      <xdr:rowOff>51351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4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42478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5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70183</xdr:rowOff>
    </xdr:from>
    <xdr:to>
      <xdr:col>71</xdr:col>
      <xdr:colOff>177800</xdr:colOff>
      <xdr:row>35</xdr:row>
      <xdr:rowOff>164640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5213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103165</xdr:rowOff>
    </xdr:from>
    <xdr:to>
      <xdr:col>72</xdr:col>
      <xdr:colOff>38100</xdr:colOff>
      <xdr:row>38</xdr:row>
      <xdr:rowOff>33314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44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24442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53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158372</xdr:rowOff>
    </xdr:from>
    <xdr:to>
      <xdr:col>67</xdr:col>
      <xdr:colOff>101600</xdr:colOff>
      <xdr:row>37</xdr:row>
      <xdr:rowOff>88522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79649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4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131305</xdr:rowOff>
    </xdr:from>
    <xdr:to>
      <xdr:col>85</xdr:col>
      <xdr:colOff>177800</xdr:colOff>
      <xdr:row>35</xdr:row>
      <xdr:rowOff>61455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59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84332</xdr:rowOff>
    </xdr:from>
    <xdr:ext cx="534377"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59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46837</xdr:rowOff>
    </xdr:from>
    <xdr:to>
      <xdr:col>81</xdr:col>
      <xdr:colOff>101600</xdr:colOff>
      <xdr:row>35</xdr:row>
      <xdr:rowOff>148437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164964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01411" y="5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77950</xdr:rowOff>
    </xdr:from>
    <xdr:to>
      <xdr:col>76</xdr:col>
      <xdr:colOff>165100</xdr:colOff>
      <xdr:row>36</xdr:row>
      <xdr:rowOff>8100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24627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8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113840</xdr:rowOff>
    </xdr:from>
    <xdr:to>
      <xdr:col>72</xdr:col>
      <xdr:colOff>38100</xdr:colOff>
      <xdr:row>36</xdr:row>
      <xdr:rowOff>43990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1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60517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588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19383</xdr:rowOff>
    </xdr:from>
    <xdr:to>
      <xdr:col>67</xdr:col>
      <xdr:colOff>101600</xdr:colOff>
      <xdr:row>30</xdr:row>
      <xdr:rowOff>120983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51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137510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49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14861</xdr:rowOff>
    </xdr:from>
    <xdr:to>
      <xdr:col>85</xdr:col>
      <xdr:colOff>127000</xdr:colOff>
      <xdr:row>76</xdr:row>
      <xdr:rowOff>118052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3045061"/>
          <a:ext cx="838200" cy="10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153542</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49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118052</xdr:rowOff>
    </xdr:from>
    <xdr:to>
      <xdr:col>81</xdr:col>
      <xdr:colOff>50800</xdr:colOff>
      <xdr:row>76</xdr:row>
      <xdr:rowOff>122875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314825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13805</xdr:rowOff>
    </xdr:from>
    <xdr:to>
      <xdr:col>81</xdr:col>
      <xdr:colOff>101600</xdr:colOff>
      <xdr:row>74</xdr:row>
      <xdr:rowOff>115405</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7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131932</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4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90413</xdr:rowOff>
    </xdr:from>
    <xdr:to>
      <xdr:col>76</xdr:col>
      <xdr:colOff>114300</xdr:colOff>
      <xdr:row>76</xdr:row>
      <xdr:rowOff>122875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12061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44392</xdr:rowOff>
    </xdr:from>
    <xdr:to>
      <xdr:col>76</xdr:col>
      <xdr:colOff>165100</xdr:colOff>
      <xdr:row>74</xdr:row>
      <xdr:rowOff>145992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3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162519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5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151473</xdr:rowOff>
    </xdr:from>
    <xdr:to>
      <xdr:col>71</xdr:col>
      <xdr:colOff>177800</xdr:colOff>
      <xdr:row>76</xdr:row>
      <xdr:rowOff>90413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010223"/>
          <a:ext cx="889000" cy="1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34219</xdr:rowOff>
    </xdr:from>
    <xdr:to>
      <xdr:col>72</xdr:col>
      <xdr:colOff>38100</xdr:colOff>
      <xdr:row>74</xdr:row>
      <xdr:rowOff>135819</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2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152346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4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17028</xdr:rowOff>
    </xdr:from>
    <xdr:to>
      <xdr:col>67</xdr:col>
      <xdr:colOff>101600</xdr:colOff>
      <xdr:row>74</xdr:row>
      <xdr:rowOff>118628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0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135155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4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135512</xdr:rowOff>
    </xdr:from>
    <xdr:to>
      <xdr:col>85</xdr:col>
      <xdr:colOff>177800</xdr:colOff>
      <xdr:row>76</xdr:row>
      <xdr:rowOff>65661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994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113938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9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67252</xdr:rowOff>
    </xdr:from>
    <xdr:to>
      <xdr:col>81</xdr:col>
      <xdr:colOff>101600</xdr:colOff>
      <xdr:row>76</xdr:row>
      <xdr:rowOff>168852</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30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159979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31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72075</xdr:rowOff>
    </xdr:from>
    <xdr:to>
      <xdr:col>76</xdr:col>
      <xdr:colOff>165100</xdr:colOff>
      <xdr:row>77</xdr:row>
      <xdr:rowOff>2225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3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164802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39613</xdr:rowOff>
    </xdr:from>
    <xdr:to>
      <xdr:col>72</xdr:col>
      <xdr:colOff>38100</xdr:colOff>
      <xdr:row>76</xdr:row>
      <xdr:rowOff>141213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100673</xdr:rowOff>
    </xdr:from>
    <xdr:to>
      <xdr:col>67</xdr:col>
      <xdr:colOff>101600</xdr:colOff>
      <xdr:row>76</xdr:row>
      <xdr:rowOff>30823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21950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0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52101</xdr:rowOff>
    </xdr:from>
    <xdr:to>
      <xdr:col>85</xdr:col>
      <xdr:colOff>127000</xdr:colOff>
      <xdr:row>96</xdr:row>
      <xdr:rowOff>30476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5825501"/>
          <a:ext cx="838200" cy="66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52101</xdr:rowOff>
    </xdr:from>
    <xdr:to>
      <xdr:col>81</xdr:col>
      <xdr:colOff>50800</xdr:colOff>
      <xdr:row>96</xdr:row>
      <xdr:rowOff>39802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5825501"/>
          <a:ext cx="889000" cy="67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162006</xdr:rowOff>
    </xdr:from>
    <xdr:to>
      <xdr:col>81</xdr:col>
      <xdr:colOff>101600</xdr:colOff>
      <xdr:row>93</xdr:row>
      <xdr:rowOff>92156</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59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83283</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01411" y="160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39802</xdr:rowOff>
    </xdr:from>
    <xdr:to>
      <xdr:col>76</xdr:col>
      <xdr:colOff>114300</xdr:colOff>
      <xdr:row>96</xdr:row>
      <xdr:rowOff>159085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499002"/>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47431</xdr:rowOff>
    </xdr:from>
    <xdr:to>
      <xdr:col>76</xdr:col>
      <xdr:colOff>165100</xdr:colOff>
      <xdr:row>96</xdr:row>
      <xdr:rowOff>149031</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140158</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59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154011</xdr:rowOff>
    </xdr:from>
    <xdr:to>
      <xdr:col>71</xdr:col>
      <xdr:colOff>177800</xdr:colOff>
      <xdr:row>96</xdr:row>
      <xdr:rowOff>159085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61321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141295</xdr:rowOff>
    </xdr:from>
    <xdr:to>
      <xdr:col>72</xdr:col>
      <xdr:colOff>38100</xdr:colOff>
      <xdr:row>97</xdr:row>
      <xdr:rowOff>71445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62572</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6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162646</xdr:rowOff>
    </xdr:from>
    <xdr:to>
      <xdr:col>67</xdr:col>
      <xdr:colOff>101600</xdr:colOff>
      <xdr:row>97</xdr:row>
      <xdr:rowOff>92796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83923</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79428" y="16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151126</xdr:rowOff>
    </xdr:from>
    <xdr:to>
      <xdr:col>85</xdr:col>
      <xdr:colOff>177800</xdr:colOff>
      <xdr:row>96</xdr:row>
      <xdr:rowOff>81276</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4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129553</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4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1301</xdr:rowOff>
    </xdr:from>
    <xdr:to>
      <xdr:col>81</xdr:col>
      <xdr:colOff>101600</xdr:colOff>
      <xdr:row>92</xdr:row>
      <xdr:rowOff>102901</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57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119428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01411" y="155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160452</xdr:rowOff>
    </xdr:from>
    <xdr:to>
      <xdr:col>76</xdr:col>
      <xdr:colOff>165100</xdr:colOff>
      <xdr:row>96</xdr:row>
      <xdr:rowOff>90602</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107129</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22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108285</xdr:rowOff>
    </xdr:from>
    <xdr:to>
      <xdr:col>72</xdr:col>
      <xdr:colOff>38100</xdr:colOff>
      <xdr:row>97</xdr:row>
      <xdr:rowOff>38435</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5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54962</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34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103211</xdr:rowOff>
    </xdr:from>
    <xdr:to>
      <xdr:col>67</xdr:col>
      <xdr:colOff>101600</xdr:colOff>
      <xdr:row>97</xdr:row>
      <xdr:rowOff>33361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5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49888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33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114935</xdr:rowOff>
    </xdr:from>
    <xdr:to>
      <xdr:col>116</xdr:col>
      <xdr:colOff>62864</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6630035"/>
          <a:ext cx="1269" cy="10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99712</xdr:rowOff>
    </xdr:from>
    <xdr:ext cx="249299"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786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61612</xdr:rowOff>
    </xdr:from>
    <xdr:ext cx="313932"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6405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114935</xdr:rowOff>
    </xdr:from>
    <xdr:to>
      <xdr:col>116</xdr:col>
      <xdr:colOff>152400</xdr:colOff>
      <xdr:row>38</xdr:row>
      <xdr:rowOff>114935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63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36830</xdr:rowOff>
    </xdr:from>
    <xdr:to>
      <xdr:col>116</xdr:col>
      <xdr:colOff>63500</xdr:colOff>
      <xdr:row>39</xdr:row>
      <xdr:rowOff>36830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1323300" y="6723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17162</xdr:rowOff>
    </xdr:from>
    <xdr:ext cx="249299"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53226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38735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0434300" y="6723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92710</xdr:rowOff>
    </xdr:from>
    <xdr:to>
      <xdr:col>112</xdr:col>
      <xdr:colOff>38100</xdr:colOff>
      <xdr:row>34</xdr:row>
      <xdr:rowOff>22860</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39387</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552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143510</xdr:rowOff>
    </xdr:from>
    <xdr:to>
      <xdr:col>107</xdr:col>
      <xdr:colOff>50800</xdr:colOff>
      <xdr:row>39</xdr:row>
      <xdr:rowOff>38735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5801360"/>
          <a:ext cx="8890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10795</xdr:rowOff>
    </xdr:from>
    <xdr:to>
      <xdr:col>107</xdr:col>
      <xdr:colOff>101600</xdr:colOff>
      <xdr:row>34</xdr:row>
      <xdr:rowOff>112395</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128922</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561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143510</xdr:rowOff>
    </xdr:from>
    <xdr:to>
      <xdr:col>102</xdr:col>
      <xdr:colOff>114300</xdr:colOff>
      <xdr:row>36</xdr:row>
      <xdr:rowOff>95885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18656300" y="5801360"/>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48895</xdr:rowOff>
    </xdr:from>
    <xdr:to>
      <xdr:col>102</xdr:col>
      <xdr:colOff>165100</xdr:colOff>
      <xdr:row>30</xdr:row>
      <xdr:rowOff>150495</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51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167022</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496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100330</xdr:rowOff>
    </xdr:from>
    <xdr:to>
      <xdr:col>98</xdr:col>
      <xdr:colOff>38100</xdr:colOff>
      <xdr:row>34</xdr:row>
      <xdr:rowOff>30480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57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47007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7017" y="5533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144162</xdr:rowOff>
    </xdr:from>
    <xdr:ext cx="249299"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659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157480</xdr:rowOff>
    </xdr:from>
    <xdr:to>
      <xdr:col>112</xdr:col>
      <xdr:colOff>38100</xdr:colOff>
      <xdr:row>39</xdr:row>
      <xdr:rowOff>87630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78757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859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159385</xdr:rowOff>
    </xdr:from>
    <xdr:to>
      <xdr:col>107</xdr:col>
      <xdr:colOff>101600</xdr:colOff>
      <xdr:row>39</xdr:row>
      <xdr:rowOff>89535</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80662</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309650" y="6767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92710</xdr:rowOff>
    </xdr:from>
    <xdr:to>
      <xdr:col>102</xdr:col>
      <xdr:colOff>165100</xdr:colOff>
      <xdr:row>34</xdr:row>
      <xdr:rowOff>22860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13987</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5843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45085</xdr:rowOff>
    </xdr:from>
    <xdr:to>
      <xdr:col>98</xdr:col>
      <xdr:colOff>38100</xdr:colOff>
      <xdr:row>36</xdr:row>
      <xdr:rowOff>146685</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137812</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7017" y="631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151881</xdr:rowOff>
    </xdr:from>
    <xdr:to>
      <xdr:col>116</xdr:col>
      <xdr:colOff>62864</xdr:colOff>
      <xdr:row>59</xdr:row>
      <xdr:rowOff>58596</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52931"/>
          <a:ext cx="1269" cy="162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62423</xdr:rowOff>
    </xdr:from>
    <xdr:ext cx="469744"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1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58596</xdr:rowOff>
    </xdr:from>
    <xdr:to>
      <xdr:col>116</xdr:col>
      <xdr:colOff>152400</xdr:colOff>
      <xdr:row>59</xdr:row>
      <xdr:rowOff>58596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17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98558</xdr:rowOff>
    </xdr:from>
    <xdr:ext cx="599010"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2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151881</xdr:rowOff>
    </xdr:from>
    <xdr:to>
      <xdr:col>116</xdr:col>
      <xdr:colOff>152400</xdr:colOff>
      <xdr:row>49</xdr:row>
      <xdr:rowOff>151881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52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61927</xdr:rowOff>
    </xdr:from>
    <xdr:to>
      <xdr:col>116</xdr:col>
      <xdr:colOff>63500</xdr:colOff>
      <xdr:row>55</xdr:row>
      <xdr:rowOff>146689</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491677"/>
          <a:ext cx="838200" cy="8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28567</xdr:rowOff>
    </xdr:from>
    <xdr:ext cx="534377"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11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5690</xdr:rowOff>
    </xdr:from>
    <xdr:to>
      <xdr:col>116</xdr:col>
      <xdr:colOff>114300</xdr:colOff>
      <xdr:row>54</xdr:row>
      <xdr:rowOff>107290</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26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61927</xdr:rowOff>
    </xdr:from>
    <xdr:to>
      <xdr:col>111</xdr:col>
      <xdr:colOff>177800</xdr:colOff>
      <xdr:row>55</xdr:row>
      <xdr:rowOff>130474</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9491677"/>
          <a:ext cx="889000" cy="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127191</xdr:rowOff>
    </xdr:from>
    <xdr:to>
      <xdr:col>112</xdr:col>
      <xdr:colOff>38100</xdr:colOff>
      <xdr:row>54</xdr:row>
      <xdr:rowOff>57341</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21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73868</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43411" y="898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130474</xdr:rowOff>
    </xdr:from>
    <xdr:to>
      <xdr:col>107</xdr:col>
      <xdr:colOff>50800</xdr:colOff>
      <xdr:row>56</xdr:row>
      <xdr:rowOff>134458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9560224"/>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50757</xdr:rowOff>
    </xdr:from>
    <xdr:to>
      <xdr:col>107</xdr:col>
      <xdr:colOff>101600</xdr:colOff>
      <xdr:row>52</xdr:row>
      <xdr:rowOff>152357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896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168884</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67111" y="87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134458</xdr:rowOff>
    </xdr:from>
    <xdr:to>
      <xdr:col>102</xdr:col>
      <xdr:colOff>114300</xdr:colOff>
      <xdr:row>57</xdr:row>
      <xdr:rowOff>14476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18656300" y="9735658"/>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1493</xdr:rowOff>
    </xdr:from>
    <xdr:to>
      <xdr:col>102</xdr:col>
      <xdr:colOff>165100</xdr:colOff>
      <xdr:row>57</xdr:row>
      <xdr:rowOff>103093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77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94220</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278111" y="98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127860</xdr:rowOff>
    </xdr:from>
    <xdr:to>
      <xdr:col>98</xdr:col>
      <xdr:colOff>38100</xdr:colOff>
      <xdr:row>57</xdr:row>
      <xdr:rowOff>58010</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72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74537</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389111" y="95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95889</xdr:rowOff>
    </xdr:from>
    <xdr:to>
      <xdr:col>116</xdr:col>
      <xdr:colOff>114300</xdr:colOff>
      <xdr:row>56</xdr:row>
      <xdr:rowOff>26039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5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74316</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5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11127</xdr:rowOff>
    </xdr:from>
    <xdr:to>
      <xdr:col>112</xdr:col>
      <xdr:colOff>38100</xdr:colOff>
      <xdr:row>55</xdr:row>
      <xdr:rowOff>112727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103854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43411" y="95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79674</xdr:rowOff>
    </xdr:from>
    <xdr:to>
      <xdr:col>107</xdr:col>
      <xdr:colOff>101600</xdr:colOff>
      <xdr:row>56</xdr:row>
      <xdr:rowOff>9824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95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951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83658</xdr:rowOff>
    </xdr:from>
    <xdr:to>
      <xdr:col>102</xdr:col>
      <xdr:colOff>165100</xdr:colOff>
      <xdr:row>57</xdr:row>
      <xdr:rowOff>13808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96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30335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46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135126</xdr:rowOff>
    </xdr:from>
    <xdr:to>
      <xdr:col>98</xdr:col>
      <xdr:colOff>38100</xdr:colOff>
      <xdr:row>57</xdr:row>
      <xdr:rowOff>65276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7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56403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5588</xdr:rowOff>
    </xdr:from>
    <xdr:to>
      <xdr:col>116</xdr:col>
      <xdr:colOff>63500</xdr:colOff>
      <xdr:row>74</xdr:row>
      <xdr:rowOff>77978</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1323300" y="1269288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77978</xdr:rowOff>
    </xdr:from>
    <xdr:to>
      <xdr:col>111</xdr:col>
      <xdr:colOff>177800</xdr:colOff>
      <xdr:row>74</xdr:row>
      <xdr:rowOff>116078</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76527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139716</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18542</xdr:rowOff>
    </xdr:from>
    <xdr:to>
      <xdr:col>107</xdr:col>
      <xdr:colOff>50800</xdr:colOff>
      <xdr:row>74</xdr:row>
      <xdr:rowOff>116078</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2534392"/>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96665</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32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136652</xdr:rowOff>
    </xdr:from>
    <xdr:to>
      <xdr:col>102</xdr:col>
      <xdr:colOff>114300</xdr:colOff>
      <xdr:row>73</xdr:row>
      <xdr:rowOff>18542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656300" y="1248105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36847</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126238</xdr:rowOff>
    </xdr:from>
    <xdr:to>
      <xdr:col>116</xdr:col>
      <xdr:colOff>114300</xdr:colOff>
      <xdr:row>74</xdr:row>
      <xdr:rowOff>56388</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149115</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4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27178</xdr:rowOff>
    </xdr:from>
    <xdr:to>
      <xdr:col>112</xdr:col>
      <xdr:colOff>38100</xdr:colOff>
      <xdr:row>74</xdr:row>
      <xdr:rowOff>128778</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7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145305</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48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65278</xdr:rowOff>
    </xdr:from>
    <xdr:to>
      <xdr:col>107</xdr:col>
      <xdr:colOff>101600</xdr:colOff>
      <xdr:row>74</xdr:row>
      <xdr:rowOff>166878</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27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11955</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252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139192</xdr:rowOff>
    </xdr:from>
    <xdr:to>
      <xdr:col>102</xdr:col>
      <xdr:colOff>165100</xdr:colOff>
      <xdr:row>73</xdr:row>
      <xdr:rowOff>69342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60469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5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85852</xdr:rowOff>
    </xdr:from>
    <xdr:to>
      <xdr:col>98</xdr:col>
      <xdr:colOff>38100</xdr:colOff>
      <xdr:row>73</xdr:row>
      <xdr:rowOff>16002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24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32529</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22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財政再建戦略（</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年間）をはじめとした累次にわたる財政健全化の取組みにより、職員削減による人件費の抑制や、一般行政経費・投資的経費の抑制を実施してきたが、熊本地震及び令和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月豪雨災害への対応や社会保障経費の増等に伴い、平均値を超え高い数値となっている項目がある。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年度は、普通交付税や法定積立金の減により減債基金積立金が減少し、積立金が大幅に減少した。</a:t>
          </a:r>
        </a:p>
        <a:p>
          <a:r>
            <a:rPr kumimoji="1" lang="ja-JP" altLang="en-US" sz="1300">
              <a:latin typeface="ＭＳ Ｐゴシック" panose="020B0600070205080204" pitchFamily="50" charset="-128"/>
              <a:ea typeface="ＭＳ Ｐゴシック" panose="020B0600070205080204" pitchFamily="50" charset="-128"/>
            </a:rPr>
            <a:t>　今後とも、平成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月豪雨災害からの創造的復興や感染症対策に的確に対応しながら、真に必要な事業への選択と集中を徹底し、健全な財政運営に努める。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1,737,946
1,717,716
7,409.18
1,028,620,307
978,345,151
24,627,696
435,111,278
1,664,929,258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37</xdr:row>
      <xdr:rowOff>97790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1310"/>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101617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97790</xdr:rowOff>
    </xdr:from>
    <xdr:to>
      <xdr:col>24</xdr:col>
      <xdr:colOff>152400</xdr:colOff>
      <xdr:row>37</xdr:row>
      <xdr:rowOff>97790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97790</xdr:rowOff>
    </xdr:from>
    <xdr:to>
      <xdr:col>24</xdr:col>
      <xdr:colOff>63500</xdr:colOff>
      <xdr:row>37</xdr:row>
      <xdr:rowOff>154940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14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83202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4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60325</xdr:rowOff>
    </xdr:from>
    <xdr:to>
      <xdr:col>24</xdr:col>
      <xdr:colOff>114300</xdr:colOff>
      <xdr:row>34</xdr:row>
      <xdr:rowOff>161925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124460</xdr:rowOff>
    </xdr:from>
    <xdr:to>
      <xdr:col>19</xdr:col>
      <xdr:colOff>177800</xdr:colOff>
      <xdr:row>37</xdr:row>
      <xdr:rowOff>154940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8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127000</xdr:rowOff>
    </xdr:from>
    <xdr:to>
      <xdr:col>20</xdr:col>
      <xdr:colOff>38100</xdr:colOff>
      <xdr:row>37</xdr:row>
      <xdr:rowOff>57150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73677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109220</xdr:rowOff>
    </xdr:from>
    <xdr:to>
      <xdr:col>15</xdr:col>
      <xdr:colOff>50800</xdr:colOff>
      <xdr:row>37</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52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136525</xdr:rowOff>
    </xdr:from>
    <xdr:to>
      <xdr:col>15</xdr:col>
      <xdr:colOff>101600</xdr:colOff>
      <xdr:row>37</xdr:row>
      <xdr:rowOff>66675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83202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21590</xdr:rowOff>
    </xdr:from>
    <xdr:to>
      <xdr:col>10</xdr:col>
      <xdr:colOff>114300</xdr:colOff>
      <xdr:row>37</xdr:row>
      <xdr:rowOff>109220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379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77470</xdr:rowOff>
    </xdr:from>
    <xdr:to>
      <xdr:col>10</xdr:col>
      <xdr:colOff>165100</xdr:colOff>
      <xdr:row>37</xdr:row>
      <xdr:rowOff>7620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35</xdr:row>
      <xdr:rowOff>24147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102235</xdr:rowOff>
    </xdr:from>
    <xdr:to>
      <xdr:col>6</xdr:col>
      <xdr:colOff>38100</xdr:colOff>
      <xdr:row>37</xdr:row>
      <xdr:rowOff>32385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23512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367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46990</xdr:rowOff>
    </xdr:from>
    <xdr:to>
      <xdr:col>24</xdr:col>
      <xdr:colOff>114300</xdr:colOff>
      <xdr:row>37</xdr:row>
      <xdr:rowOff>148590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133367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104140</xdr:rowOff>
    </xdr:from>
    <xdr:to>
      <xdr:col>20</xdr:col>
      <xdr:colOff>38100</xdr:colOff>
      <xdr:row>38</xdr:row>
      <xdr:rowOff>34290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25417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5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73660</xdr:rowOff>
    </xdr:from>
    <xdr:to>
      <xdr:col>15</xdr:col>
      <xdr:colOff>101600</xdr:colOff>
      <xdr:row>38</xdr:row>
      <xdr:rowOff>3810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166387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58420</xdr:rowOff>
    </xdr:from>
    <xdr:to>
      <xdr:col>10</xdr:col>
      <xdr:colOff>165100</xdr:colOff>
      <xdr:row>37</xdr:row>
      <xdr:rowOff>160020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151147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142240</xdr:rowOff>
    </xdr:from>
    <xdr:to>
      <xdr:col>6</xdr:col>
      <xdr:colOff>38100</xdr:colOff>
      <xdr:row>36</xdr:row>
      <xdr:rowOff>72390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88917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91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127089</xdr:rowOff>
    </xdr:from>
    <xdr:to>
      <xdr:col>24</xdr:col>
      <xdr:colOff>62865</xdr:colOff>
      <xdr:row>57</xdr:row>
      <xdr:rowOff>84798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9589"/>
          <a:ext cx="1270" cy="1157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88625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84798</xdr:rowOff>
    </xdr:from>
    <xdr:to>
      <xdr:col>24</xdr:col>
      <xdr:colOff>152400</xdr:colOff>
      <xdr:row>57</xdr:row>
      <xdr:rowOff>84798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5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73766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127089</xdr:rowOff>
    </xdr:from>
    <xdr:to>
      <xdr:col>24</xdr:col>
      <xdr:colOff>152400</xdr:colOff>
      <xdr:row>50</xdr:row>
      <xdr:rowOff>127089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27419</xdr:rowOff>
    </xdr:from>
    <xdr:to>
      <xdr:col>24</xdr:col>
      <xdr:colOff>63500</xdr:colOff>
      <xdr:row>57</xdr:row>
      <xdr:rowOff>33896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285719"/>
          <a:ext cx="838200" cy="5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66705</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5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43828</xdr:rowOff>
    </xdr:from>
    <xdr:to>
      <xdr:col>24</xdr:col>
      <xdr:colOff>114300</xdr:colOff>
      <xdr:row>54</xdr:row>
      <xdr:rowOff>145428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27419</xdr:rowOff>
    </xdr:from>
    <xdr:to>
      <xdr:col>19</xdr:col>
      <xdr:colOff>177800</xdr:colOff>
      <xdr:row>58</xdr:row>
      <xdr:rowOff>29287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285719"/>
          <a:ext cx="889000" cy="68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25133</xdr:rowOff>
    </xdr:from>
    <xdr:to>
      <xdr:col>15</xdr:col>
      <xdr:colOff>50800</xdr:colOff>
      <xdr:row>58</xdr:row>
      <xdr:rowOff>29287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69233"/>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9779</xdr:rowOff>
    </xdr:from>
    <xdr:to>
      <xdr:col>10</xdr:col>
      <xdr:colOff>114300</xdr:colOff>
      <xdr:row>58</xdr:row>
      <xdr:rowOff>25133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53879"/>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105846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154546</xdr:rowOff>
    </xdr:from>
    <xdr:to>
      <xdr:col>24</xdr:col>
      <xdr:colOff>114300</xdr:colOff>
      <xdr:row>57</xdr:row>
      <xdr:rowOff>84696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69473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148069</xdr:rowOff>
    </xdr:from>
    <xdr:to>
      <xdr:col>20</xdr:col>
      <xdr:colOff>38100</xdr:colOff>
      <xdr:row>54</xdr:row>
      <xdr:rowOff>78219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94746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0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149937</xdr:rowOff>
    </xdr:from>
    <xdr:to>
      <xdr:col>15</xdr:col>
      <xdr:colOff>101600</xdr:colOff>
      <xdr:row>58</xdr:row>
      <xdr:rowOff>80087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71214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145783</xdr:rowOff>
    </xdr:from>
    <xdr:to>
      <xdr:col>10</xdr:col>
      <xdr:colOff>165100</xdr:colOff>
      <xdr:row>58</xdr:row>
      <xdr:rowOff>75933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67060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1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130429</xdr:rowOff>
    </xdr:from>
    <xdr:to>
      <xdr:col>6</xdr:col>
      <xdr:colOff>38100</xdr:colOff>
      <xdr:row>58</xdr:row>
      <xdr:rowOff>60579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17285</xdr:rowOff>
    </xdr:from>
    <xdr:to>
      <xdr:col>24</xdr:col>
      <xdr:colOff>62865</xdr:colOff>
      <xdr:row>74</xdr:row>
      <xdr:rowOff>55080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18785"/>
          <a:ext cx="1270" cy="7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58907</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27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55080</xdr:rowOff>
    </xdr:from>
    <xdr:to>
      <xdr:col>24</xdr:col>
      <xdr:colOff>152400</xdr:colOff>
      <xdr:row>74</xdr:row>
      <xdr:rowOff>55080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74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135412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9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17285</xdr:rowOff>
    </xdr:from>
    <xdr:to>
      <xdr:col>24</xdr:col>
      <xdr:colOff>152400</xdr:colOff>
      <xdr:row>70</xdr:row>
      <xdr:rowOff>17285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1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26733</xdr:rowOff>
    </xdr:from>
    <xdr:to>
      <xdr:col>24</xdr:col>
      <xdr:colOff>63500</xdr:colOff>
      <xdr:row>73</xdr:row>
      <xdr:rowOff>124117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542583"/>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47769</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220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24892</xdr:rowOff>
    </xdr:from>
    <xdr:to>
      <xdr:col>24</xdr:col>
      <xdr:colOff>114300</xdr:colOff>
      <xdr:row>72</xdr:row>
      <xdr:rowOff>126492</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36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93942</xdr:rowOff>
    </xdr:from>
    <xdr:to>
      <xdr:col>19</xdr:col>
      <xdr:colOff>177800</xdr:colOff>
      <xdr:row>73</xdr:row>
      <xdr:rowOff>26733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266892"/>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167043</xdr:rowOff>
    </xdr:from>
    <xdr:to>
      <xdr:col>20</xdr:col>
      <xdr:colOff>38100</xdr:colOff>
      <xdr:row>75</xdr:row>
      <xdr:rowOff>97193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5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88320</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29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93942</xdr:rowOff>
    </xdr:from>
    <xdr:to>
      <xdr:col>15</xdr:col>
      <xdr:colOff>50800</xdr:colOff>
      <xdr:row>75</xdr:row>
      <xdr:rowOff>65862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266892"/>
          <a:ext cx="889000" cy="6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134658</xdr:rowOff>
    </xdr:from>
    <xdr:to>
      <xdr:col>15</xdr:col>
      <xdr:colOff>101600</xdr:colOff>
      <xdr:row>75</xdr:row>
      <xdr:rowOff>64808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55935</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29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61557</xdr:rowOff>
    </xdr:from>
    <xdr:to>
      <xdr:col>10</xdr:col>
      <xdr:colOff>114300</xdr:colOff>
      <xdr:row>75</xdr:row>
      <xdr:rowOff>65862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292030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153136</xdr:rowOff>
    </xdr:from>
    <xdr:to>
      <xdr:col>10</xdr:col>
      <xdr:colOff>165100</xdr:colOff>
      <xdr:row>77</xdr:row>
      <xdr:rowOff>83286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74413</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78994</xdr:rowOff>
    </xdr:from>
    <xdr:to>
      <xdr:col>6</xdr:col>
      <xdr:colOff>38100</xdr:colOff>
      <xdr:row>78</xdr:row>
      <xdr:rowOff>9144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3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73317</xdr:rowOff>
    </xdr:from>
    <xdr:to>
      <xdr:col>24</xdr:col>
      <xdr:colOff>114300</xdr:colOff>
      <xdr:row>74</xdr:row>
      <xdr:rowOff>3467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159694</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147383</xdr:rowOff>
    </xdr:from>
    <xdr:to>
      <xdr:col>20</xdr:col>
      <xdr:colOff>38100</xdr:colOff>
      <xdr:row>73</xdr:row>
      <xdr:rowOff>77533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94060</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22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43142</xdr:rowOff>
    </xdr:from>
    <xdr:to>
      <xdr:col>15</xdr:col>
      <xdr:colOff>101600</xdr:colOff>
      <xdr:row>71</xdr:row>
      <xdr:rowOff>144742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2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161269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199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15062</xdr:rowOff>
    </xdr:from>
    <xdr:to>
      <xdr:col>10</xdr:col>
      <xdr:colOff>165100</xdr:colOff>
      <xdr:row>75</xdr:row>
      <xdr:rowOff>116662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133189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26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10757</xdr:rowOff>
    </xdr:from>
    <xdr:to>
      <xdr:col>6</xdr:col>
      <xdr:colOff>38100</xdr:colOff>
      <xdr:row>75</xdr:row>
      <xdr:rowOff>112357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128884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26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4962</xdr:rowOff>
    </xdr:from>
    <xdr:to>
      <xdr:col>24</xdr:col>
      <xdr:colOff>62865</xdr:colOff>
      <xdr:row>96</xdr:row>
      <xdr:rowOff>62823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06912"/>
          <a:ext cx="1270" cy="91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66650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5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62823</xdr:rowOff>
    </xdr:from>
    <xdr:to>
      <xdr:col>24</xdr:col>
      <xdr:colOff>152400</xdr:colOff>
      <xdr:row>96</xdr:row>
      <xdr:rowOff>62823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52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123089</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4962</xdr:rowOff>
    </xdr:from>
    <xdr:to>
      <xdr:col>24</xdr:col>
      <xdr:colOff>152400</xdr:colOff>
      <xdr:row>91</xdr:row>
      <xdr:rowOff>4962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0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19982</xdr:rowOff>
    </xdr:from>
    <xdr:to>
      <xdr:col>24</xdr:col>
      <xdr:colOff>63500</xdr:colOff>
      <xdr:row>95</xdr:row>
      <xdr:rowOff>37630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136282"/>
          <a:ext cx="838200" cy="18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142536</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087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164109</xdr:rowOff>
    </xdr:from>
    <xdr:to>
      <xdr:col>24</xdr:col>
      <xdr:colOff>114300</xdr:colOff>
      <xdr:row>94</xdr:row>
      <xdr:rowOff>94259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10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37630</xdr:rowOff>
    </xdr:from>
    <xdr:to>
      <xdr:col>19</xdr:col>
      <xdr:colOff>177800</xdr:colOff>
      <xdr:row>96</xdr:row>
      <xdr:rowOff>137849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25380"/>
          <a:ext cx="889000" cy="27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33922</xdr:rowOff>
    </xdr:from>
    <xdr:to>
      <xdr:col>20</xdr:col>
      <xdr:colOff>38100</xdr:colOff>
      <xdr:row>95</xdr:row>
      <xdr:rowOff>135522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32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126649</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4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137849</xdr:rowOff>
    </xdr:from>
    <xdr:to>
      <xdr:col>15</xdr:col>
      <xdr:colOff>50800</xdr:colOff>
      <xdr:row>99</xdr:row>
      <xdr:rowOff>54981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97049"/>
          <a:ext cx="889000" cy="4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41625</xdr:rowOff>
    </xdr:from>
    <xdr:to>
      <xdr:col>15</xdr:col>
      <xdr:colOff>101600</xdr:colOff>
      <xdr:row>96</xdr:row>
      <xdr:rowOff>143225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0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159752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2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54981</xdr:rowOff>
    </xdr:from>
    <xdr:to>
      <xdr:col>10</xdr:col>
      <xdr:colOff>114300</xdr:colOff>
      <xdr:row>99</xdr:row>
      <xdr:rowOff>78527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702853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29463</xdr:rowOff>
    </xdr:from>
    <xdr:to>
      <xdr:col>10</xdr:col>
      <xdr:colOff>165100</xdr:colOff>
      <xdr:row>99</xdr:row>
      <xdr:rowOff>131063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700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122190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70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28778</xdr:rowOff>
    </xdr:from>
    <xdr:to>
      <xdr:col>6</xdr:col>
      <xdr:colOff>38100</xdr:colOff>
      <xdr:row>99</xdr:row>
      <xdr:rowOff>130378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700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121505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70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140632</xdr:rowOff>
    </xdr:from>
    <xdr:to>
      <xdr:col>24</xdr:col>
      <xdr:colOff>114300</xdr:colOff>
      <xdr:row>94</xdr:row>
      <xdr:rowOff>70782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0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163509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9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158280</xdr:rowOff>
    </xdr:from>
    <xdr:to>
      <xdr:col>20</xdr:col>
      <xdr:colOff>38100</xdr:colOff>
      <xdr:row>95</xdr:row>
      <xdr:rowOff>88430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104957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0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87049</xdr:rowOff>
    </xdr:from>
    <xdr:to>
      <xdr:col>15</xdr:col>
      <xdr:colOff>101600</xdr:colOff>
      <xdr:row>97</xdr:row>
      <xdr:rowOff>17199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8326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63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4181</xdr:rowOff>
    </xdr:from>
    <xdr:to>
      <xdr:col>10</xdr:col>
      <xdr:colOff>165100</xdr:colOff>
      <xdr:row>99</xdr:row>
      <xdr:rowOff>105781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9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122308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27727</xdr:rowOff>
    </xdr:from>
    <xdr:to>
      <xdr:col>6</xdr:col>
      <xdr:colOff>38100</xdr:colOff>
      <xdr:row>99</xdr:row>
      <xdr:rowOff>129327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70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145854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125984</xdr:rowOff>
    </xdr:from>
    <xdr:to>
      <xdr:col>55</xdr:col>
      <xdr:colOff>0</xdr:colOff>
      <xdr:row>37</xdr:row>
      <xdr:rowOff>151130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39300" y="646963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123241</xdr:rowOff>
    </xdr:from>
    <xdr:to>
      <xdr:col>50</xdr:col>
      <xdr:colOff>114300</xdr:colOff>
      <xdr:row>37</xdr:row>
      <xdr:rowOff>151130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750300" y="646689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110846</xdr:rowOff>
    </xdr:from>
    <xdr:to>
      <xdr:col>50</xdr:col>
      <xdr:colOff>165100</xdr:colOff>
      <xdr:row>38</xdr:row>
      <xdr:rowOff>40996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45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32123</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123241</xdr:rowOff>
    </xdr:from>
    <xdr:to>
      <xdr:col>45</xdr:col>
      <xdr:colOff>177800</xdr:colOff>
      <xdr:row>38</xdr:row>
      <xdr:rowOff>138785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7861300" y="6466891"/>
          <a:ext cx="889000" cy="18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116789</xdr:rowOff>
    </xdr:from>
    <xdr:to>
      <xdr:col>46</xdr:col>
      <xdr:colOff>38100</xdr:colOff>
      <xdr:row>38</xdr:row>
      <xdr:rowOff>46940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460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38066</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655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132842</xdr:rowOff>
    </xdr:from>
    <xdr:to>
      <xdr:col>41</xdr:col>
      <xdr:colOff>50800</xdr:colOff>
      <xdr:row>38</xdr:row>
      <xdr:rowOff>138785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664794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29921</xdr:rowOff>
    </xdr:from>
    <xdr:to>
      <xdr:col>41</xdr:col>
      <xdr:colOff>101600</xdr:colOff>
      <xdr:row>38</xdr:row>
      <xdr:rowOff>131521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148048</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xdr:rowOff>
    </xdr:from>
    <xdr:to>
      <xdr:col>36</xdr:col>
      <xdr:colOff>165100</xdr:colOff>
      <xdr:row>38</xdr:row>
      <xdr:rowOff>117805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134332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63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75184</xdr:rowOff>
    </xdr:from>
    <xdr:to>
      <xdr:col>55</xdr:col>
      <xdr:colOff>50800</xdr:colOff>
      <xdr:row>38</xdr:row>
      <xdr:rowOff>5335</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53611</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100330</xdr:rowOff>
    </xdr:from>
    <xdr:to>
      <xdr:col>50</xdr:col>
      <xdr:colOff>165100</xdr:colOff>
      <xdr:row>38</xdr:row>
      <xdr:rowOff>30480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47007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72441</xdr:rowOff>
    </xdr:from>
    <xdr:to>
      <xdr:col>46</xdr:col>
      <xdr:colOff>38100</xdr:colOff>
      <xdr:row>38</xdr:row>
      <xdr:rowOff>2591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19118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619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9262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69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3319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80917</xdr:rowOff>
    </xdr:from>
    <xdr:to>
      <xdr:col>55</xdr:col>
      <xdr:colOff>0</xdr:colOff>
      <xdr:row>57</xdr:row>
      <xdr:rowOff>159751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53567"/>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61746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9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80917</xdr:rowOff>
    </xdr:from>
    <xdr:to>
      <xdr:col>50</xdr:col>
      <xdr:colOff>114300</xdr:colOff>
      <xdr:row>58</xdr:row>
      <xdr:rowOff>9659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53567"/>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114634</xdr:rowOff>
    </xdr:from>
    <xdr:to>
      <xdr:col>50</xdr:col>
      <xdr:colOff>165100</xdr:colOff>
      <xdr:row>58</xdr:row>
      <xdr:rowOff>44784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8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35911</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98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161874</xdr:rowOff>
    </xdr:from>
    <xdr:to>
      <xdr:col>45</xdr:col>
      <xdr:colOff>177800</xdr:colOff>
      <xdr:row>58</xdr:row>
      <xdr:rowOff>9659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34524"/>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83903</xdr:rowOff>
    </xdr:from>
    <xdr:to>
      <xdr:col>46</xdr:col>
      <xdr:colOff>38100</xdr:colOff>
      <xdr:row>58</xdr:row>
      <xdr:rowOff>14053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30580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144076</xdr:rowOff>
    </xdr:from>
    <xdr:to>
      <xdr:col>41</xdr:col>
      <xdr:colOff>50800</xdr:colOff>
      <xdr:row>57</xdr:row>
      <xdr:rowOff>161874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16726"/>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66269</xdr:rowOff>
    </xdr:from>
    <xdr:to>
      <xdr:col>41</xdr:col>
      <xdr:colOff>101600</xdr:colOff>
      <xdr:row>57</xdr:row>
      <xdr:rowOff>167869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12946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163032</xdr:rowOff>
    </xdr:from>
    <xdr:to>
      <xdr:col>36</xdr:col>
      <xdr:colOff>165100</xdr:colOff>
      <xdr:row>58</xdr:row>
      <xdr:rowOff>93182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3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84309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108951</xdr:rowOff>
    </xdr:from>
    <xdr:to>
      <xdr:col>55</xdr:col>
      <xdr:colOff>50800</xdr:colOff>
      <xdr:row>58</xdr:row>
      <xdr:rowOff>39101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8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87378</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6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30117</xdr:rowOff>
    </xdr:from>
    <xdr:to>
      <xdr:col>50</xdr:col>
      <xdr:colOff>165100</xdr:colOff>
      <xdr:row>57</xdr:row>
      <xdr:rowOff>131717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148244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411" y="95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130309</xdr:rowOff>
    </xdr:from>
    <xdr:to>
      <xdr:col>46</xdr:col>
      <xdr:colOff>38100</xdr:colOff>
      <xdr:row>58</xdr:row>
      <xdr:rowOff>60459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51586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111074</xdr:rowOff>
    </xdr:from>
    <xdr:to>
      <xdr:col>41</xdr:col>
      <xdr:colOff>101600</xdr:colOff>
      <xdr:row>58</xdr:row>
      <xdr:rowOff>41224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32351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93276</xdr:rowOff>
    </xdr:from>
    <xdr:to>
      <xdr:col>36</xdr:col>
      <xdr:colOff>165100</xdr:colOff>
      <xdr:row>58</xdr:row>
      <xdr:rowOff>23426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39953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7234</xdr:rowOff>
    </xdr:from>
    <xdr:to>
      <xdr:col>54</xdr:col>
      <xdr:colOff>189865</xdr:colOff>
      <xdr:row>79</xdr:row>
      <xdr:rowOff>5482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08734"/>
          <a:ext cx="1270" cy="15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9309</xdr:rowOff>
    </xdr:from>
    <xdr:ext cx="534377"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5482</xdr:rowOff>
    </xdr:from>
    <xdr:to>
      <xdr:col>55</xdr:col>
      <xdr:colOff>88900</xdr:colOff>
      <xdr:row>79</xdr:row>
      <xdr:rowOff>5482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5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125361</xdr:rowOff>
    </xdr:from>
    <xdr:ext cx="599010"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7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7234</xdr:rowOff>
    </xdr:from>
    <xdr:to>
      <xdr:col>55</xdr:col>
      <xdr:colOff>88900</xdr:colOff>
      <xdr:row>70</xdr:row>
      <xdr:rowOff>7234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0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132218</xdr:rowOff>
    </xdr:from>
    <xdr:to>
      <xdr:col>55</xdr:col>
      <xdr:colOff>0</xdr:colOff>
      <xdr:row>75</xdr:row>
      <xdr:rowOff>79746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2819518"/>
          <a:ext cx="838200" cy="1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50390</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5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27513</xdr:rowOff>
    </xdr:from>
    <xdr:to>
      <xdr:col>55</xdr:col>
      <xdr:colOff>50800</xdr:colOff>
      <xdr:row>74</xdr:row>
      <xdr:rowOff>129113</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27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132218</xdr:rowOff>
    </xdr:from>
    <xdr:to>
      <xdr:col>50</xdr:col>
      <xdr:colOff>114300</xdr:colOff>
      <xdr:row>76</xdr:row>
      <xdr:rowOff>134046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2819518"/>
          <a:ext cx="889000" cy="34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42936</xdr:rowOff>
    </xdr:from>
    <xdr:to>
      <xdr:col>50</xdr:col>
      <xdr:colOff>165100</xdr:colOff>
      <xdr:row>74</xdr:row>
      <xdr:rowOff>144536</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273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161063</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25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134046</xdr:rowOff>
    </xdr:from>
    <xdr:to>
      <xdr:col>45</xdr:col>
      <xdr:colOff>177800</xdr:colOff>
      <xdr:row>78</xdr:row>
      <xdr:rowOff>52924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164246"/>
          <a:ext cx="889000" cy="2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163942</xdr:rowOff>
    </xdr:from>
    <xdr:to>
      <xdr:col>46</xdr:col>
      <xdr:colOff>38100</xdr:colOff>
      <xdr:row>74</xdr:row>
      <xdr:rowOff>94092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267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110619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24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52924</xdr:rowOff>
    </xdr:from>
    <xdr:to>
      <xdr:col>41</xdr:col>
      <xdr:colOff>50800</xdr:colOff>
      <xdr:row>78</xdr:row>
      <xdr:rowOff>122281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426024"/>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164582</xdr:rowOff>
    </xdr:from>
    <xdr:to>
      <xdr:col>41</xdr:col>
      <xdr:colOff>101600</xdr:colOff>
      <xdr:row>79</xdr:row>
      <xdr:rowOff>94732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5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85859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6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153625</xdr:rowOff>
    </xdr:from>
    <xdr:to>
      <xdr:col>36</xdr:col>
      <xdr:colOff>165100</xdr:colOff>
      <xdr:row>79</xdr:row>
      <xdr:rowOff>83775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5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74902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6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28946</xdr:rowOff>
    </xdr:from>
    <xdr:to>
      <xdr:col>55</xdr:col>
      <xdr:colOff>50800</xdr:colOff>
      <xdr:row>75</xdr:row>
      <xdr:rowOff>130546</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28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7373</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28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81418</xdr:rowOff>
    </xdr:from>
    <xdr:to>
      <xdr:col>50</xdr:col>
      <xdr:colOff>165100</xdr:colOff>
      <xdr:row>75</xdr:row>
      <xdr:rowOff>11568</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27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2695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59411" y="1286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83246</xdr:rowOff>
    </xdr:from>
    <xdr:to>
      <xdr:col>46</xdr:col>
      <xdr:colOff>38100</xdr:colOff>
      <xdr:row>77</xdr:row>
      <xdr:rowOff>13396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1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2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2124</xdr:rowOff>
    </xdr:from>
    <xdr:to>
      <xdr:col>41</xdr:col>
      <xdr:colOff>101600</xdr:colOff>
      <xdr:row>78</xdr:row>
      <xdr:rowOff>103724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120251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71481</xdr:rowOff>
    </xdr:from>
    <xdr:to>
      <xdr:col>36</xdr:col>
      <xdr:colOff>165100</xdr:colOff>
      <xdr:row>79</xdr:row>
      <xdr:rowOff>1631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18158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80359</xdr:rowOff>
    </xdr:from>
    <xdr:to>
      <xdr:col>55</xdr:col>
      <xdr:colOff>0</xdr:colOff>
      <xdr:row>96</xdr:row>
      <xdr:rowOff>80454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539559"/>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100613</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045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80359</xdr:rowOff>
    </xdr:from>
    <xdr:to>
      <xdr:col>50</xdr:col>
      <xdr:colOff>114300</xdr:colOff>
      <xdr:row>97</xdr:row>
      <xdr:rowOff>42297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539559"/>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151785</xdr:rowOff>
    </xdr:from>
    <xdr:to>
      <xdr:col>50</xdr:col>
      <xdr:colOff>165100</xdr:colOff>
      <xdr:row>96</xdr:row>
      <xdr:rowOff>81935</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98462</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2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42297</xdr:rowOff>
    </xdr:from>
    <xdr:to>
      <xdr:col>45</xdr:col>
      <xdr:colOff>177800</xdr:colOff>
      <xdr:row>97</xdr:row>
      <xdr:rowOff>72549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672947"/>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112179</xdr:rowOff>
    </xdr:from>
    <xdr:to>
      <xdr:col>46</xdr:col>
      <xdr:colOff>38100</xdr:colOff>
      <xdr:row>96</xdr:row>
      <xdr:rowOff>42329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58856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1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120726</xdr:rowOff>
    </xdr:from>
    <xdr:to>
      <xdr:col>41</xdr:col>
      <xdr:colOff>50800</xdr:colOff>
      <xdr:row>97</xdr:row>
      <xdr:rowOff>72549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579926"/>
          <a:ext cx="8890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36074</xdr:rowOff>
    </xdr:from>
    <xdr:to>
      <xdr:col>41</xdr:col>
      <xdr:colOff>101600</xdr:colOff>
      <xdr:row>96</xdr:row>
      <xdr:rowOff>137674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154201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110692</xdr:rowOff>
    </xdr:from>
    <xdr:to>
      <xdr:col>36</xdr:col>
      <xdr:colOff>165100</xdr:colOff>
      <xdr:row>97</xdr:row>
      <xdr:rowOff>40842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31969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29654</xdr:rowOff>
    </xdr:from>
    <xdr:to>
      <xdr:col>55</xdr:col>
      <xdr:colOff>50800</xdr:colOff>
      <xdr:row>96</xdr:row>
      <xdr:rowOff>131254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8081</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29559</xdr:rowOff>
    </xdr:from>
    <xdr:to>
      <xdr:col>50</xdr:col>
      <xdr:colOff>165100</xdr:colOff>
      <xdr:row>96</xdr:row>
      <xdr:rowOff>131159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4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122286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5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162947</xdr:rowOff>
    </xdr:from>
    <xdr:to>
      <xdr:col>46</xdr:col>
      <xdr:colOff>38100</xdr:colOff>
      <xdr:row>97</xdr:row>
      <xdr:rowOff>93097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1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21749</xdr:rowOff>
    </xdr:from>
    <xdr:to>
      <xdr:col>41</xdr:col>
      <xdr:colOff>101600</xdr:colOff>
      <xdr:row>97</xdr:row>
      <xdr:rowOff>123349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69926</xdr:rowOff>
    </xdr:from>
    <xdr:to>
      <xdr:col>36</xdr:col>
      <xdr:colOff>165100</xdr:colOff>
      <xdr:row>97</xdr:row>
      <xdr:rowOff>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117166</xdr:rowOff>
    </xdr:from>
    <xdr:to>
      <xdr:col>85</xdr:col>
      <xdr:colOff>127000</xdr:colOff>
      <xdr:row>39</xdr:row>
      <xdr:rowOff>147211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632266"/>
          <a:ext cx="838200" cy="20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24909</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60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67691</xdr:rowOff>
    </xdr:from>
    <xdr:to>
      <xdr:col>81</xdr:col>
      <xdr:colOff>50800</xdr:colOff>
      <xdr:row>39</xdr:row>
      <xdr:rowOff>147211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754241"/>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60815</xdr:rowOff>
    </xdr:from>
    <xdr:to>
      <xdr:col>81</xdr:col>
      <xdr:colOff>101600</xdr:colOff>
      <xdr:row>37</xdr:row>
      <xdr:rowOff>162415</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40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7492</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61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144599</xdr:rowOff>
    </xdr:from>
    <xdr:to>
      <xdr:col>76</xdr:col>
      <xdr:colOff>114300</xdr:colOff>
      <xdr:row>39</xdr:row>
      <xdr:rowOff>67691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6659699"/>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147193</xdr:rowOff>
    </xdr:from>
    <xdr:to>
      <xdr:col>76</xdr:col>
      <xdr:colOff>165100</xdr:colOff>
      <xdr:row>37</xdr:row>
      <xdr:rowOff>77343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31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93870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0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144599</xdr:rowOff>
    </xdr:from>
    <xdr:to>
      <xdr:col>71</xdr:col>
      <xdr:colOff>177800</xdr:colOff>
      <xdr:row>40</xdr:row>
      <xdr:rowOff>5806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659699"/>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163848</xdr:rowOff>
    </xdr:from>
    <xdr:to>
      <xdr:col>72</xdr:col>
      <xdr:colOff>38100</xdr:colOff>
      <xdr:row>37</xdr:row>
      <xdr:rowOff>93998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3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110525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72898</xdr:rowOff>
    </xdr:from>
    <xdr:to>
      <xdr:col>67</xdr:col>
      <xdr:colOff>101600</xdr:colOff>
      <xdr:row>38</xdr:row>
      <xdr:rowOff>3048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19575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1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66366</xdr:rowOff>
    </xdr:from>
    <xdr:to>
      <xdr:col>85</xdr:col>
      <xdr:colOff>177800</xdr:colOff>
      <xdr:row>38</xdr:row>
      <xdr:rowOff>167966</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152743</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49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96411</xdr:rowOff>
    </xdr:from>
    <xdr:to>
      <xdr:col>81</xdr:col>
      <xdr:colOff>101600</xdr:colOff>
      <xdr:row>40</xdr:row>
      <xdr:rowOff>26561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78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40</xdr:row>
      <xdr:rowOff>17688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87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16891</xdr:rowOff>
    </xdr:from>
    <xdr:to>
      <xdr:col>76</xdr:col>
      <xdr:colOff>165100</xdr:colOff>
      <xdr:row>39</xdr:row>
      <xdr:rowOff>118491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7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109618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7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93799</xdr:rowOff>
    </xdr:from>
    <xdr:to>
      <xdr:col>72</xdr:col>
      <xdr:colOff>38100</xdr:colOff>
      <xdr:row>39</xdr:row>
      <xdr:rowOff>23949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6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15076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7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126456</xdr:rowOff>
    </xdr:from>
    <xdr:to>
      <xdr:col>67</xdr:col>
      <xdr:colOff>101600</xdr:colOff>
      <xdr:row>40</xdr:row>
      <xdr:rowOff>56606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8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47733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9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18523</xdr:rowOff>
    </xdr:from>
    <xdr:to>
      <xdr:col>85</xdr:col>
      <xdr:colOff>127000</xdr:colOff>
      <xdr:row>59</xdr:row>
      <xdr:rowOff>88856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10134073"/>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113454</xdr:rowOff>
    </xdr:from>
    <xdr:ext cx="599010"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371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18523</xdr:rowOff>
    </xdr:from>
    <xdr:to>
      <xdr:col>81</xdr:col>
      <xdr:colOff>50800</xdr:colOff>
      <xdr:row>59</xdr:row>
      <xdr:rowOff>83045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10134073"/>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133534</xdr:rowOff>
    </xdr:from>
    <xdr:to>
      <xdr:col>81</xdr:col>
      <xdr:colOff>101600</xdr:colOff>
      <xdr:row>58</xdr:row>
      <xdr:rowOff>63684</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90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80211</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83045</xdr:rowOff>
    </xdr:from>
    <xdr:to>
      <xdr:col>76</xdr:col>
      <xdr:colOff>114300</xdr:colOff>
      <xdr:row>59</xdr:row>
      <xdr:rowOff>100933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10198595"/>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141230</xdr:rowOff>
    </xdr:from>
    <xdr:to>
      <xdr:col>76</xdr:col>
      <xdr:colOff>165100</xdr:colOff>
      <xdr:row>58</xdr:row>
      <xdr:rowOff>71380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87907</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100933</xdr:rowOff>
    </xdr:from>
    <xdr:to>
      <xdr:col>71</xdr:col>
      <xdr:colOff>177800</xdr:colOff>
      <xdr:row>59</xdr:row>
      <xdr:rowOff>101809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1021648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148107</xdr:rowOff>
    </xdr:from>
    <xdr:to>
      <xdr:col>72</xdr:col>
      <xdr:colOff>38100</xdr:colOff>
      <xdr:row>58</xdr:row>
      <xdr:rowOff>78257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92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94784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147650</xdr:rowOff>
    </xdr:from>
    <xdr:to>
      <xdr:col>67</xdr:col>
      <xdr:colOff>101600</xdr:colOff>
      <xdr:row>58</xdr:row>
      <xdr:rowOff>77800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9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94327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38056</xdr:rowOff>
    </xdr:from>
    <xdr:to>
      <xdr:col>85</xdr:col>
      <xdr:colOff>177800</xdr:colOff>
      <xdr:row>59</xdr:row>
      <xdr:rowOff>139656</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10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124433</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1006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139173</xdr:rowOff>
    </xdr:from>
    <xdr:to>
      <xdr:col>81</xdr:col>
      <xdr:colOff>101600</xdr:colOff>
      <xdr:row>59</xdr:row>
      <xdr:rowOff>69323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100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60450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10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32245</xdr:rowOff>
    </xdr:from>
    <xdr:to>
      <xdr:col>76</xdr:col>
      <xdr:colOff>165100</xdr:colOff>
      <xdr:row>59</xdr:row>
      <xdr:rowOff>133845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101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124972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2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50133</xdr:rowOff>
    </xdr:from>
    <xdr:to>
      <xdr:col>72</xdr:col>
      <xdr:colOff>38100</xdr:colOff>
      <xdr:row>59</xdr:row>
      <xdr:rowOff>151733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101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142860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2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51009</xdr:rowOff>
    </xdr:from>
    <xdr:to>
      <xdr:col>67</xdr:col>
      <xdr:colOff>101600</xdr:colOff>
      <xdr:row>59</xdr:row>
      <xdr:rowOff>152609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101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143736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2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10655</xdr:rowOff>
    </xdr:from>
    <xdr:to>
      <xdr:col>85</xdr:col>
      <xdr:colOff>126364</xdr:colOff>
      <xdr:row>78</xdr:row>
      <xdr:rowOff>118280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flipV="1">
          <a:off x="16317595" y="12869405"/>
          <a:ext cx="1269" cy="62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122107</xdr:rowOff>
    </xdr:from>
    <xdr:ext cx="378565" cy="259045"/>
    <xdr:sp macro="" textlink="">
      <xdr:nvSpPr>
        <xdr:cNvPr id="612" name="災害復旧費最小値テキスト">
          <a:extLst>
            <a:ext uri="{FF2B5EF4-FFF2-40B4-BE49-F238E27FC236}">
              <a16:creationId xmlns:a16="http://schemas.microsoft.com/office/drawing/2014/main" id="{00000000-0008-0000-0700-000064020000}"/>
            </a:ext>
          </a:extLst>
        </xdr:cNvPr>
        <xdr:cNvSpPr txBox="1"/>
      </xdr:nvSpPr>
      <xdr:spPr>
        <a:xfrm>
          <a:off x="16370300" y="1349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118280</xdr:rowOff>
    </xdr:from>
    <xdr:to>
      <xdr:col>86</xdr:col>
      <xdr:colOff>25400</xdr:colOff>
      <xdr:row>78</xdr:row>
      <xdr:rowOff>118280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49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128782</xdr:rowOff>
    </xdr:from>
    <xdr:ext cx="534377" cy="259045"/>
    <xdr:sp macro="" textlink="">
      <xdr:nvSpPr>
        <xdr:cNvPr id="614" name="災害復旧費最大値テキスト">
          <a:extLst>
            <a:ext uri="{FF2B5EF4-FFF2-40B4-BE49-F238E27FC236}">
              <a16:creationId xmlns:a16="http://schemas.microsoft.com/office/drawing/2014/main" id="{00000000-0008-0000-0700-000066020000}"/>
            </a:ext>
          </a:extLst>
        </xdr:cNvPr>
        <xdr:cNvSpPr txBox="1"/>
      </xdr:nvSpPr>
      <xdr:spPr>
        <a:xfrm>
          <a:off x="16370300" y="1264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10655</xdr:rowOff>
    </xdr:from>
    <xdr:to>
      <xdr:col>86</xdr:col>
      <xdr:colOff>25400</xdr:colOff>
      <xdr:row>75</xdr:row>
      <xdr:rowOff>10655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28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10655</xdr:rowOff>
    </xdr:from>
    <xdr:to>
      <xdr:col>85</xdr:col>
      <xdr:colOff>127000</xdr:colOff>
      <xdr:row>75</xdr:row>
      <xdr:rowOff>97637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5481300" y="12869405"/>
          <a:ext cx="8382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51850</xdr:rowOff>
    </xdr:from>
    <xdr:ext cx="469744" cy="259045"/>
    <xdr:sp macro="" textlink="">
      <xdr:nvSpPr>
        <xdr:cNvPr id="617" name="災害復旧費平均値テキスト">
          <a:extLst>
            <a:ext uri="{FF2B5EF4-FFF2-40B4-BE49-F238E27FC236}">
              <a16:creationId xmlns:a16="http://schemas.microsoft.com/office/drawing/2014/main" id="{00000000-0008-0000-0700-000069020000}"/>
            </a:ext>
          </a:extLst>
        </xdr:cNvPr>
        <xdr:cNvSpPr txBox="1"/>
      </xdr:nvSpPr>
      <xdr:spPr>
        <a:xfrm>
          <a:off x="16370300" y="132535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73423</xdr:rowOff>
    </xdr:from>
    <xdr:to>
      <xdr:col>85</xdr:col>
      <xdr:colOff>177800</xdr:colOff>
      <xdr:row>78</xdr:row>
      <xdr:rowOff>3573</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6268700" y="132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97637</xdr:rowOff>
    </xdr:from>
    <xdr:to>
      <xdr:col>81</xdr:col>
      <xdr:colOff>50800</xdr:colOff>
      <xdr:row>75</xdr:row>
      <xdr:rowOff>128750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4592300" y="12956387"/>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157321</xdr:rowOff>
    </xdr:from>
    <xdr:to>
      <xdr:col>81</xdr:col>
      <xdr:colOff>101600</xdr:colOff>
      <xdr:row>78</xdr:row>
      <xdr:rowOff>87471</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5430500" y="133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78598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5233728" y="134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128750</xdr:rowOff>
    </xdr:from>
    <xdr:to>
      <xdr:col>76</xdr:col>
      <xdr:colOff>114300</xdr:colOff>
      <xdr:row>75</xdr:row>
      <xdr:rowOff>164640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3703300" y="12987500"/>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121179</xdr:rowOff>
    </xdr:from>
    <xdr:to>
      <xdr:col>76</xdr:col>
      <xdr:colOff>165100</xdr:colOff>
      <xdr:row>78</xdr:row>
      <xdr:rowOff>51329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4541500" y="1332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42456</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357428"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70183</xdr:rowOff>
    </xdr:from>
    <xdr:to>
      <xdr:col>71</xdr:col>
      <xdr:colOff>177800</xdr:colOff>
      <xdr:row>75</xdr:row>
      <xdr:rowOff>164640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814300" y="12071683"/>
          <a:ext cx="889000" cy="9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101450</xdr:rowOff>
    </xdr:from>
    <xdr:to>
      <xdr:col>72</xdr:col>
      <xdr:colOff>38100</xdr:colOff>
      <xdr:row>78</xdr:row>
      <xdr:rowOff>31600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652500" y="1330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22727</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8428" y="1339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158372</xdr:rowOff>
    </xdr:from>
    <xdr:to>
      <xdr:col>67</xdr:col>
      <xdr:colOff>101600</xdr:colOff>
      <xdr:row>77</xdr:row>
      <xdr:rowOff>88522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27635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79649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547111" y="132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131305</xdr:rowOff>
    </xdr:from>
    <xdr:to>
      <xdr:col>85</xdr:col>
      <xdr:colOff>177800</xdr:colOff>
      <xdr:row>75</xdr:row>
      <xdr:rowOff>61455</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6268700" y="128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84332</xdr:rowOff>
    </xdr:from>
    <xdr:ext cx="534377" cy="259045"/>
    <xdr:sp macro="" textlink="">
      <xdr:nvSpPr>
        <xdr:cNvPr id="636" name="災害復旧費該当値テキスト">
          <a:extLst>
            <a:ext uri="{FF2B5EF4-FFF2-40B4-BE49-F238E27FC236}">
              <a16:creationId xmlns:a16="http://schemas.microsoft.com/office/drawing/2014/main" id="{00000000-0008-0000-0700-00007C020000}"/>
            </a:ext>
          </a:extLst>
        </xdr:cNvPr>
        <xdr:cNvSpPr txBox="1"/>
      </xdr:nvSpPr>
      <xdr:spPr>
        <a:xfrm>
          <a:off x="16370300" y="127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46837</xdr:rowOff>
    </xdr:from>
    <xdr:to>
      <xdr:col>81</xdr:col>
      <xdr:colOff>101600</xdr:colOff>
      <xdr:row>75</xdr:row>
      <xdr:rowOff>148437</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5430500" y="129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164964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01411" y="126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77950</xdr:rowOff>
    </xdr:from>
    <xdr:to>
      <xdr:col>76</xdr:col>
      <xdr:colOff>165100</xdr:colOff>
      <xdr:row>76</xdr:row>
      <xdr:rowOff>8100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4541500" y="12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24627</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27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113840</xdr:rowOff>
    </xdr:from>
    <xdr:to>
      <xdr:col>72</xdr:col>
      <xdr:colOff>38100</xdr:colOff>
      <xdr:row>76</xdr:row>
      <xdr:rowOff>43991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36525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60517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27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19383</xdr:rowOff>
    </xdr:from>
    <xdr:to>
      <xdr:col>67</xdr:col>
      <xdr:colOff>101600</xdr:colOff>
      <xdr:row>70</xdr:row>
      <xdr:rowOff>120983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2763500" y="120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137510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1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11936</xdr:rowOff>
    </xdr:from>
    <xdr:to>
      <xdr:col>85</xdr:col>
      <xdr:colOff>127000</xdr:colOff>
      <xdr:row>96</xdr:row>
      <xdr:rowOff>114599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5481300" y="16471136"/>
          <a:ext cx="838200" cy="10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151806</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5925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114599</xdr:rowOff>
    </xdr:from>
    <xdr:to>
      <xdr:col>81</xdr:col>
      <xdr:colOff>50800</xdr:colOff>
      <xdr:row>96</xdr:row>
      <xdr:rowOff>119926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592300" y="16573799"/>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9736</xdr:rowOff>
    </xdr:from>
    <xdr:to>
      <xdr:col>81</xdr:col>
      <xdr:colOff>101600</xdr:colOff>
      <xdr:row>94</xdr:row>
      <xdr:rowOff>111336</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12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127863</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59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88036</xdr:rowOff>
    </xdr:from>
    <xdr:to>
      <xdr:col>76</xdr:col>
      <xdr:colOff>114300</xdr:colOff>
      <xdr:row>96</xdr:row>
      <xdr:rowOff>119926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3703300" y="16547236"/>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40094</xdr:rowOff>
    </xdr:from>
    <xdr:to>
      <xdr:col>76</xdr:col>
      <xdr:colOff>165100</xdr:colOff>
      <xdr:row>94</xdr:row>
      <xdr:rowOff>141694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1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158221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59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149118</xdr:rowOff>
    </xdr:from>
    <xdr:to>
      <xdr:col>71</xdr:col>
      <xdr:colOff>177800</xdr:colOff>
      <xdr:row>96</xdr:row>
      <xdr:rowOff>88036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814300" y="16436868"/>
          <a:ext cx="8890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30378</xdr:rowOff>
    </xdr:from>
    <xdr:to>
      <xdr:col>72</xdr:col>
      <xdr:colOff>38100</xdr:colOff>
      <xdr:row>94</xdr:row>
      <xdr:rowOff>131978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14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148505</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13142</xdr:rowOff>
    </xdr:from>
    <xdr:to>
      <xdr:col>67</xdr:col>
      <xdr:colOff>101600</xdr:colOff>
      <xdr:row>94</xdr:row>
      <xdr:rowOff>114742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12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131269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590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132586</xdr:rowOff>
    </xdr:from>
    <xdr:to>
      <xdr:col>85</xdr:col>
      <xdr:colOff>177800</xdr:colOff>
      <xdr:row>96</xdr:row>
      <xdr:rowOff>62736</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64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111013</xdr:rowOff>
    </xdr:from>
    <xdr:ext cx="534377"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63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63799</xdr:rowOff>
    </xdr:from>
    <xdr:to>
      <xdr:col>81</xdr:col>
      <xdr:colOff>101600</xdr:colOff>
      <xdr:row>96</xdr:row>
      <xdr:rowOff>165399</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65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156526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01411" y="166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69126</xdr:rowOff>
    </xdr:from>
    <xdr:to>
      <xdr:col>76</xdr:col>
      <xdr:colOff>165100</xdr:colOff>
      <xdr:row>96</xdr:row>
      <xdr:rowOff>170726</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161853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37236</xdr:rowOff>
    </xdr:from>
    <xdr:to>
      <xdr:col>72</xdr:col>
      <xdr:colOff>38100</xdr:colOff>
      <xdr:row>96</xdr:row>
      <xdr:rowOff>138836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129963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98318</xdr:rowOff>
    </xdr:from>
    <xdr:to>
      <xdr:col>67</xdr:col>
      <xdr:colOff>101600</xdr:colOff>
      <xdr:row>96</xdr:row>
      <xdr:rowOff>28468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19595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105410</xdr:rowOff>
    </xdr:from>
    <xdr:to>
      <xdr:col>116</xdr:col>
      <xdr:colOff>62864</xdr:colOff>
      <xdr:row>38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22159595" y="5763260"/>
          <a:ext cx="1269"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7" name="諸支出金最小値テキスト">
          <a:extLst>
            <a:ext uri="{FF2B5EF4-FFF2-40B4-BE49-F238E27FC236}">
              <a16:creationId xmlns:a16="http://schemas.microsoft.com/office/drawing/2014/main" id="{00000000-0008-0000-0700-0000C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52087</xdr:rowOff>
    </xdr:from>
    <xdr:ext cx="378565" cy="259045"/>
    <xdr:sp macro="" textlink="">
      <xdr:nvSpPr>
        <xdr:cNvPr id="719" name="諸支出金最大値テキスト">
          <a:extLst>
            <a:ext uri="{FF2B5EF4-FFF2-40B4-BE49-F238E27FC236}">
              <a16:creationId xmlns:a16="http://schemas.microsoft.com/office/drawing/2014/main" id="{00000000-0008-0000-0700-0000CF020000}"/>
            </a:ext>
          </a:extLst>
        </xdr:cNvPr>
        <xdr:cNvSpPr txBox="1"/>
      </xdr:nvSpPr>
      <xdr:spPr>
        <a:xfrm>
          <a:off x="22212300" y="553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105410</xdr:rowOff>
    </xdr:from>
    <xdr:to>
      <xdr:col>116</xdr:col>
      <xdr:colOff>152400</xdr:colOff>
      <xdr:row>33</xdr:row>
      <xdr:rowOff>105410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57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168275</xdr:rowOff>
    </xdr:from>
    <xdr:to>
      <xdr:col>116</xdr:col>
      <xdr:colOff>63500</xdr:colOff>
      <xdr:row>37</xdr:row>
      <xdr:rowOff>168275</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1323300" y="6511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94632</xdr:rowOff>
    </xdr:from>
    <xdr:ext cx="313932" cy="259045"/>
    <xdr:sp macro="" textlink="">
      <xdr:nvSpPr>
        <xdr:cNvPr id="722" name="諸支出金平均値テキスト">
          <a:extLst>
            <a:ext uri="{FF2B5EF4-FFF2-40B4-BE49-F238E27FC236}">
              <a16:creationId xmlns:a16="http://schemas.microsoft.com/office/drawing/2014/main" id="{00000000-0008-0000-0700-0000D2020000}"/>
            </a:ext>
          </a:extLst>
        </xdr:cNvPr>
        <xdr:cNvSpPr txBox="1"/>
      </xdr:nvSpPr>
      <xdr:spPr>
        <a:xfrm>
          <a:off x="22212300" y="626683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71755</xdr:rowOff>
    </xdr:from>
    <xdr:to>
      <xdr:col>116</xdr:col>
      <xdr:colOff>114300</xdr:colOff>
      <xdr:row>38</xdr:row>
      <xdr:rowOff>1905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2110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162560</xdr:rowOff>
    </xdr:from>
    <xdr:to>
      <xdr:col>111</xdr:col>
      <xdr:colOff>177800</xdr:colOff>
      <xdr:row>37</xdr:row>
      <xdr:rowOff>168275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0434300" y="6506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140335</xdr:rowOff>
    </xdr:from>
    <xdr:to>
      <xdr:col>112</xdr:col>
      <xdr:colOff>38100</xdr:colOff>
      <xdr:row>38</xdr:row>
      <xdr:rowOff>70485</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1272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61612</xdr:rowOff>
    </xdr:from>
    <xdr:ext cx="249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1185950" y="6576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162560</xdr:rowOff>
    </xdr:from>
    <xdr:to>
      <xdr:col>107</xdr:col>
      <xdr:colOff>50800</xdr:colOff>
      <xdr:row>38</xdr:row>
      <xdr:rowOff>13970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19545300" y="6506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94615</xdr:rowOff>
    </xdr:from>
    <xdr:to>
      <xdr:col>107</xdr:col>
      <xdr:colOff>101600</xdr:colOff>
      <xdr:row>38</xdr:row>
      <xdr:rowOff>24765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41292</xdr:rowOff>
    </xdr:from>
    <xdr:ext cx="249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03096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xdr:rowOff>
    </xdr:from>
    <xdr:to>
      <xdr:col>102</xdr:col>
      <xdr:colOff>114300</xdr:colOff>
      <xdr:row>38</xdr:row>
      <xdr:rowOff>13970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656300" y="6529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3175</xdr:rowOff>
    </xdr:from>
    <xdr:to>
      <xdr:col>102</xdr:col>
      <xdr:colOff>165100</xdr:colOff>
      <xdr:row>35</xdr:row>
      <xdr:rowOff>104775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9494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121302</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9388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140335</xdr:rowOff>
    </xdr:from>
    <xdr:to>
      <xdr:col>98</xdr:col>
      <xdr:colOff>38100</xdr:colOff>
      <xdr:row>31</xdr:row>
      <xdr:rowOff>70485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8605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87012</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67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117475</xdr:rowOff>
    </xdr:from>
    <xdr:to>
      <xdr:col>116</xdr:col>
      <xdr:colOff>114300</xdr:colOff>
      <xdr:row>38</xdr:row>
      <xdr:rowOff>47625</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2110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50182</xdr:rowOff>
    </xdr:from>
    <xdr:ext cx="249299" cy="259045"/>
    <xdr:sp macro="" textlink="">
      <xdr:nvSpPr>
        <xdr:cNvPr id="741" name="諸支出金該当値テキスト">
          <a:extLst>
            <a:ext uri="{FF2B5EF4-FFF2-40B4-BE49-F238E27FC236}">
              <a16:creationId xmlns:a16="http://schemas.microsoft.com/office/drawing/2014/main" id="{00000000-0008-0000-0700-0000E5020000}"/>
            </a:ext>
          </a:extLst>
        </xdr:cNvPr>
        <xdr:cNvSpPr txBox="1"/>
      </xdr:nvSpPr>
      <xdr:spPr>
        <a:xfrm>
          <a:off x="22212300" y="6393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117475</xdr:rowOff>
    </xdr:from>
    <xdr:to>
      <xdr:col>112</xdr:col>
      <xdr:colOff>38100</xdr:colOff>
      <xdr:row>38</xdr:row>
      <xdr:rowOff>47625</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1272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64152</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236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111760</xdr:rowOff>
    </xdr:from>
    <xdr:to>
      <xdr:col>107</xdr:col>
      <xdr:colOff>101600</xdr:colOff>
      <xdr:row>38</xdr:row>
      <xdr:rowOff>41910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33037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134620</xdr:rowOff>
    </xdr:from>
    <xdr:to>
      <xdr:col>102</xdr:col>
      <xdr:colOff>165100</xdr:colOff>
      <xdr:row>38</xdr:row>
      <xdr:rowOff>64770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55897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20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8605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55897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570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a:extLst>
            <a:ext uri="{FF2B5EF4-FFF2-40B4-BE49-F238E27FC236}">
              <a16:creationId xmlns:a16="http://schemas.microsoft.com/office/drawing/2014/main" id="{00000000-0008-0000-0700-0000FC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a:extLst>
            <a:ext uri="{FF2B5EF4-FFF2-40B4-BE49-F238E27FC236}">
              <a16:creationId xmlns:a16="http://schemas.microsoft.com/office/drawing/2014/main" id="{00000000-0008-0000-0700-0000FE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a:extLst>
            <a:ext uri="{FF2B5EF4-FFF2-40B4-BE49-F238E27FC236}">
              <a16:creationId xmlns:a16="http://schemas.microsoft.com/office/drawing/2014/main" id="{00000000-0008-0000-0700-00000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a:extLst>
            <a:ext uri="{FF2B5EF4-FFF2-40B4-BE49-F238E27FC236}">
              <a16:creationId xmlns:a16="http://schemas.microsoft.com/office/drawing/2014/main" id="{00000000-0008-0000-0700-00001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財政再建戦略（</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月までの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年間）をはじめとした累次にわたる財政健全化の取組みにより、職員削減による人件費の抑制や、一般行政経費・投資的経費の抑制を実施してきたが、熊本地震及び令和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月豪雨災害への対応等に伴い、平均値を超え高い数値となっている項目がある。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年度は、新型コロナウイルスへの対応に伴う医療機関への空床補償等の増等により、引き続き、衛生費が増加。</a:t>
          </a:r>
        </a:p>
        <a:p>
          <a:r>
            <a:rPr kumimoji="1" lang="ja-JP" altLang="en-US" sz="1300">
              <a:latin typeface="ＭＳ Ｐゴシック" panose="020B0600070205080204" pitchFamily="50" charset="-128"/>
              <a:ea typeface="ＭＳ Ｐゴシック" panose="020B0600070205080204" pitchFamily="50" charset="-128"/>
            </a:rPr>
            <a:t>　一方、普通交付税や法定積立金の減による減債基金積立金の減により総務費が大幅減となった。</a:t>
          </a:r>
        </a:p>
        <a:p>
          <a:r>
            <a:rPr kumimoji="1" lang="ja-JP" altLang="en-US" sz="1300">
              <a:latin typeface="ＭＳ Ｐゴシック" panose="020B0600070205080204" pitchFamily="50" charset="-128"/>
              <a:ea typeface="ＭＳ Ｐゴシック" panose="020B0600070205080204" pitchFamily="50" charset="-128"/>
            </a:rPr>
            <a:t>　今後とも、平成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月豪雨災害からの創造的復興や感染症対策に的確に対応しながら、真に必要な事業への選択と集中を徹底し、健全な財政運営に努める。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県税収入の減や繰り越し財源の増により</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元年度にマイナスで推移。</a:t>
          </a:r>
          <a:r>
            <a:rPr kumimoji="1" lang="en-US" altLang="ja-JP" sz="1300">
              <a:latin typeface="ＭＳ ゴシック" pitchFamily="49" charset="-128"/>
              <a:ea typeface="ＭＳ ゴシック" pitchFamily="49" charset="-128"/>
            </a:rPr>
            <a:t>R2</a:t>
          </a:r>
          <a:r>
            <a:rPr kumimoji="1" lang="ja-JP" altLang="en-US" sz="1300">
              <a:latin typeface="ＭＳ ゴシック" pitchFamily="49" charset="-128"/>
              <a:ea typeface="ＭＳ ゴシック" pitchFamily="49" charset="-128"/>
            </a:rPr>
            <a:t>年度は歳入増に対する歳出規模が小さかったことからプラスとなったが、一転、</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年度は、翌年度へ繰り越すべき財源の増加に伴いマイナスとなった。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R4</a:t>
          </a:r>
          <a:r>
            <a:rPr kumimoji="1" lang="ja-JP" altLang="en-US" sz="1300">
              <a:latin typeface="ＭＳ ゴシック" pitchFamily="49" charset="-128"/>
              <a:ea typeface="ＭＳ ゴシック" pitchFamily="49" charset="-128"/>
            </a:rPr>
            <a:t>年度は、歳入・歳出ともに前年度から減少したが、歳入以上に歳出が減少したため実質収支が増加、実質単年度収支もプラスとなった。</a:t>
          </a:r>
        </a:p>
        <a:p>
          <a:r>
            <a:rPr kumimoji="1" lang="ja-JP" altLang="en-US" sz="1300">
              <a:latin typeface="ＭＳ ゴシック" pitchFamily="49" charset="-128"/>
              <a:ea typeface="ＭＳ ゴシック" pitchFamily="49" charset="-128"/>
            </a:rPr>
            <a:t>　なお、財政調整基金は前年度と同様に約</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億円を維持している。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一般会計、特別会計において、これまで赤字は発生していない。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また、各会計、毎年一定程度の黒字を確保しており、資金不足等が発生する状況にもない。</a:t>
          </a:r>
        </a:p>
        <a:p>
          <a:r>
            <a:rPr kumimoji="1" lang="ja-JP" altLang="en-US" sz="1400">
              <a:latin typeface="ＭＳ ゴシック" pitchFamily="49" charset="-128"/>
              <a:ea typeface="ＭＳ ゴシック" pitchFamily="49" charset="-128"/>
            </a:rPr>
            <a:t>　一般会計においては、実質収支額は</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億円余の黒字となっており、対前年度比で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億円余増加しているため、標準財政規模に対する黒字額の割合は前年度より上昇している。</a:t>
          </a:r>
        </a:p>
        <a:p>
          <a:r>
            <a:rPr kumimoji="1" lang="ja-JP" altLang="en-US" sz="1400">
              <a:latin typeface="ＭＳ ゴシック" pitchFamily="49" charset="-128"/>
              <a:ea typeface="ＭＳ ゴシック" pitchFamily="49" charset="-128"/>
            </a:rPr>
            <a:t>　特別会計のうち最も規模の大きな国民健康保険事業特別会計においては、実質収支額は</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億円余の黒字となっているが、対前年度比で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億円余減少しているため、標準財政規模に対する黒字額の割合は前年度より低下している。</a:t>
          </a:r>
        </a:p>
        <a:p>
          <a:r>
            <a:rPr kumimoji="1" lang="ja-JP" altLang="en-US" sz="1400">
              <a:latin typeface="ＭＳ ゴシック" pitchFamily="49" charset="-128"/>
              <a:ea typeface="ＭＳ ゴシック" pitchFamily="49" charset="-128"/>
            </a:rPr>
            <a:t>　今後も、事業見直しによる通常経費の抑制等により、健全な財政運営に努める。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workbookViewId="0">
      <selection activeCell="AZ12" sqref="AZ12:BM12"/>
    </sheetView>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81</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82</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83</v>
      </c>
      <c r="C3" s="405"/>
      <c r="D3" s="406"/>
      <c r="E3" s="406"/>
      <c r="F3" s="406"/>
      <c r="G3" s="406"/>
      <c r="H3" s="406"/>
      <c r="I3" s="406"/>
      <c r="J3" s="406"/>
      <c r="K3" s="406"/>
      <c r="L3" s="406" t="s">
        <v>84</v>
      </c>
      <c r="M3" s="406"/>
      <c r="N3" s="406"/>
      <c r="O3" s="406"/>
      <c r="P3" s="406"/>
      <c r="Q3" s="406"/>
      <c r="R3" s="410"/>
      <c r="S3" s="410"/>
      <c r="T3" s="410"/>
      <c r="U3" s="410"/>
      <c r="V3" s="411"/>
      <c r="W3" s="417" t="s">
        <v>85</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86</v>
      </c>
      <c r="BO3" s="424"/>
      <c r="BP3" s="424"/>
      <c r="BQ3" s="424"/>
      <c r="BR3" s="424"/>
      <c r="BS3" s="424"/>
      <c r="BT3" s="424"/>
      <c r="BU3" s="425"/>
      <c r="BV3" s="423" t="s">
        <v>87</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88</v>
      </c>
      <c r="CU3" s="424"/>
      <c r="CV3" s="424"/>
      <c r="CW3" s="424"/>
      <c r="CX3" s="424"/>
      <c r="CY3" s="424"/>
      <c r="CZ3" s="424"/>
      <c r="DA3" s="425"/>
      <c r="DB3" s="423" t="s">
        <v>89</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90</v>
      </c>
      <c r="X4" s="436"/>
      <c r="Y4" s="437"/>
      <c r="Z4" s="444" t="s">
        <v>2</v>
      </c>
      <c r="AA4" s="445"/>
      <c r="AB4" s="445"/>
      <c r="AC4" s="445"/>
      <c r="AD4" s="445"/>
      <c r="AE4" s="445"/>
      <c r="AF4" s="445"/>
      <c r="AG4" s="445"/>
      <c r="AH4" s="446"/>
      <c r="AI4" s="444" t="s">
        <v>91</v>
      </c>
      <c r="AJ4" s="375"/>
      <c r="AK4" s="375"/>
      <c r="AL4" s="375"/>
      <c r="AM4" s="375"/>
      <c r="AN4" s="375"/>
      <c r="AO4" s="375"/>
      <c r="AP4" s="449"/>
      <c r="AQ4" s="373" t="s">
        <v>92</v>
      </c>
      <c r="AR4" s="374"/>
      <c r="AS4" s="375"/>
      <c r="AT4" s="375"/>
      <c r="AU4" s="375"/>
      <c r="AV4" s="375"/>
      <c r="AW4" s="375"/>
      <c r="AX4" s="375"/>
      <c r="AY4" s="376"/>
      <c r="AZ4" s="380" t="s">
        <v>93</v>
      </c>
      <c r="BA4" s="381"/>
      <c r="BB4" s="381"/>
      <c r="BC4" s="381"/>
      <c r="BD4" s="381"/>
      <c r="BE4" s="381"/>
      <c r="BF4" s="381"/>
      <c r="BG4" s="381"/>
      <c r="BH4" s="381"/>
      <c r="BI4" s="381"/>
      <c r="BJ4" s="381"/>
      <c r="BK4" s="381"/>
      <c r="BL4" s="381"/>
      <c r="BM4" s="382"/>
      <c r="BN4" s="383">
        <v>1028620307</v>
      </c>
      <c r="BO4" s="384"/>
      <c r="BP4" s="384"/>
      <c r="BQ4" s="384"/>
      <c r="BR4" s="384"/>
      <c r="BS4" s="384"/>
      <c r="BT4" s="384"/>
      <c r="BU4" s="385"/>
      <c r="BV4" s="383">
        <v>1046902706</v>
      </c>
      <c r="BW4" s="384"/>
      <c r="BX4" s="384"/>
      <c r="BY4" s="384"/>
      <c r="BZ4" s="384"/>
      <c r="CA4" s="384"/>
      <c r="CB4" s="384"/>
      <c r="CC4" s="385"/>
      <c r="CD4" s="432" t="s">
        <v>94</v>
      </c>
      <c r="CE4" s="433"/>
      <c r="CF4" s="433"/>
      <c r="CG4" s="433"/>
      <c r="CH4" s="433"/>
      <c r="CI4" s="433"/>
      <c r="CJ4" s="433"/>
      <c r="CK4" s="433"/>
      <c r="CL4" s="433"/>
      <c r="CM4" s="433"/>
      <c r="CN4" s="433"/>
      <c r="CO4" s="433"/>
      <c r="CP4" s="433"/>
      <c r="CQ4" s="433"/>
      <c r="CR4" s="433"/>
      <c r="CS4" s="434"/>
      <c r="CT4" s="426">
        <v>5.7</v>
      </c>
      <c r="CU4" s="427"/>
      <c r="CV4" s="427"/>
      <c r="CW4" s="427"/>
      <c r="CX4" s="427"/>
      <c r="CY4" s="427"/>
      <c r="CZ4" s="427"/>
      <c r="DA4" s="428"/>
      <c r="DB4" s="426">
        <v>4.7</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95</v>
      </c>
      <c r="BA5" s="391"/>
      <c r="BB5" s="391"/>
      <c r="BC5" s="391"/>
      <c r="BD5" s="391"/>
      <c r="BE5" s="391"/>
      <c r="BF5" s="391"/>
      <c r="BG5" s="391"/>
      <c r="BH5" s="391"/>
      <c r="BI5" s="391"/>
      <c r="BJ5" s="391"/>
      <c r="BK5" s="391"/>
      <c r="BL5" s="391"/>
      <c r="BM5" s="392"/>
      <c r="BN5" s="393">
        <v>978345151</v>
      </c>
      <c r="BO5" s="394"/>
      <c r="BP5" s="394"/>
      <c r="BQ5" s="394"/>
      <c r="BR5" s="394"/>
      <c r="BS5" s="394"/>
      <c r="BT5" s="394"/>
      <c r="BU5" s="395"/>
      <c r="BV5" s="393">
        <v>1002835476</v>
      </c>
      <c r="BW5" s="394"/>
      <c r="BX5" s="394"/>
      <c r="BY5" s="394"/>
      <c r="BZ5" s="394"/>
      <c r="CA5" s="394"/>
      <c r="CB5" s="394"/>
      <c r="CC5" s="395"/>
      <c r="CD5" s="396" t="s">
        <v>96</v>
      </c>
      <c r="CE5" s="397"/>
      <c r="CF5" s="397"/>
      <c r="CG5" s="397"/>
      <c r="CH5" s="397"/>
      <c r="CI5" s="397"/>
      <c r="CJ5" s="397"/>
      <c r="CK5" s="397"/>
      <c r="CL5" s="397"/>
      <c r="CM5" s="397"/>
      <c r="CN5" s="397"/>
      <c r="CO5" s="397"/>
      <c r="CP5" s="397"/>
      <c r="CQ5" s="397"/>
      <c r="CR5" s="397"/>
      <c r="CS5" s="398"/>
      <c r="CT5" s="429">
        <v>90.5</v>
      </c>
      <c r="CU5" s="430"/>
      <c r="CV5" s="430"/>
      <c r="CW5" s="430"/>
      <c r="CX5" s="430"/>
      <c r="CY5" s="430"/>
      <c r="CZ5" s="430"/>
      <c r="DA5" s="431"/>
      <c r="DB5" s="429">
        <v>84.9</v>
      </c>
      <c r="DC5" s="430"/>
      <c r="DD5" s="430"/>
      <c r="DE5" s="430"/>
      <c r="DF5" s="430"/>
      <c r="DG5" s="430"/>
      <c r="DH5" s="430"/>
      <c r="DI5" s="431"/>
    </row>
    <row r="6" spans="1:119" ht="18.75" customHeight="1" x14ac:dyDescent="0.2">
      <c r="A6" s="163"/>
      <c r="B6" s="423" t="s">
        <v>97</v>
      </c>
      <c r="C6" s="424"/>
      <c r="D6" s="424"/>
      <c r="E6" s="424"/>
      <c r="F6" s="424"/>
      <c r="G6" s="424"/>
      <c r="H6" s="424"/>
      <c r="I6" s="424"/>
      <c r="J6" s="424"/>
      <c r="K6" s="405"/>
      <c r="L6" s="406" t="s">
        <v>98</v>
      </c>
      <c r="M6" s="406"/>
      <c r="N6" s="406"/>
      <c r="O6" s="406"/>
      <c r="P6" s="406"/>
      <c r="Q6" s="406"/>
      <c r="R6" s="410"/>
      <c r="S6" s="410"/>
      <c r="T6" s="410"/>
      <c r="U6" s="410"/>
      <c r="V6" s="411"/>
      <c r="W6" s="438"/>
      <c r="X6" s="439"/>
      <c r="Y6" s="440"/>
      <c r="Z6" s="463" t="s">
        <v>99</v>
      </c>
      <c r="AA6" s="464"/>
      <c r="AB6" s="464"/>
      <c r="AC6" s="464"/>
      <c r="AD6" s="464"/>
      <c r="AE6" s="464"/>
      <c r="AF6" s="464"/>
      <c r="AG6" s="464"/>
      <c r="AH6" s="465"/>
      <c r="AI6" s="386">
        <v>1</v>
      </c>
      <c r="AJ6" s="387"/>
      <c r="AK6" s="387"/>
      <c r="AL6" s="387"/>
      <c r="AM6" s="387"/>
      <c r="AN6" s="387"/>
      <c r="AO6" s="387"/>
      <c r="AP6" s="388"/>
      <c r="AQ6" s="386">
        <v>12400</v>
      </c>
      <c r="AR6" s="387"/>
      <c r="AS6" s="387"/>
      <c r="AT6" s="387"/>
      <c r="AU6" s="387"/>
      <c r="AV6" s="387"/>
      <c r="AW6" s="387"/>
      <c r="AX6" s="387"/>
      <c r="AY6" s="389"/>
      <c r="AZ6" s="390" t="s">
        <v>100</v>
      </c>
      <c r="BA6" s="391"/>
      <c r="BB6" s="391"/>
      <c r="BC6" s="391"/>
      <c r="BD6" s="391"/>
      <c r="BE6" s="391"/>
      <c r="BF6" s="391"/>
      <c r="BG6" s="391"/>
      <c r="BH6" s="391"/>
      <c r="BI6" s="391"/>
      <c r="BJ6" s="391"/>
      <c r="BK6" s="391"/>
      <c r="BL6" s="391"/>
      <c r="BM6" s="392"/>
      <c r="BN6" s="393">
        <v>50275156</v>
      </c>
      <c r="BO6" s="394"/>
      <c r="BP6" s="394"/>
      <c r="BQ6" s="394"/>
      <c r="BR6" s="394"/>
      <c r="BS6" s="394"/>
      <c r="BT6" s="394"/>
      <c r="BU6" s="395"/>
      <c r="BV6" s="393">
        <v>44067230</v>
      </c>
      <c r="BW6" s="394"/>
      <c r="BX6" s="394"/>
      <c r="BY6" s="394"/>
      <c r="BZ6" s="394"/>
      <c r="CA6" s="394"/>
      <c r="CB6" s="394"/>
      <c r="CC6" s="395"/>
      <c r="CD6" s="396" t="s">
        <v>101</v>
      </c>
      <c r="CE6" s="397"/>
      <c r="CF6" s="397"/>
      <c r="CG6" s="397"/>
      <c r="CH6" s="397"/>
      <c r="CI6" s="397"/>
      <c r="CJ6" s="397"/>
      <c r="CK6" s="397"/>
      <c r="CL6" s="397"/>
      <c r="CM6" s="397"/>
      <c r="CN6" s="397"/>
      <c r="CO6" s="397"/>
      <c r="CP6" s="397"/>
      <c r="CQ6" s="397"/>
      <c r="CR6" s="397"/>
      <c r="CS6" s="398"/>
      <c r="CT6" s="399">
        <v>91.9</v>
      </c>
      <c r="CU6" s="400"/>
      <c r="CV6" s="400"/>
      <c r="CW6" s="400"/>
      <c r="CX6" s="400"/>
      <c r="CY6" s="400"/>
      <c r="CZ6" s="400"/>
      <c r="DA6" s="401"/>
      <c r="DB6" s="399">
        <v>90.9</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102</v>
      </c>
      <c r="AA7" s="464"/>
      <c r="AB7" s="464"/>
      <c r="AC7" s="464"/>
      <c r="AD7" s="464"/>
      <c r="AE7" s="464"/>
      <c r="AF7" s="464"/>
      <c r="AG7" s="464"/>
      <c r="AH7" s="465"/>
      <c r="AI7" s="386">
        <v>2</v>
      </c>
      <c r="AJ7" s="387"/>
      <c r="AK7" s="387"/>
      <c r="AL7" s="387"/>
      <c r="AM7" s="387"/>
      <c r="AN7" s="387"/>
      <c r="AO7" s="387"/>
      <c r="AP7" s="388"/>
      <c r="AQ7" s="386">
        <v>9700</v>
      </c>
      <c r="AR7" s="387"/>
      <c r="AS7" s="387"/>
      <c r="AT7" s="387"/>
      <c r="AU7" s="387"/>
      <c r="AV7" s="387"/>
      <c r="AW7" s="387"/>
      <c r="AX7" s="387"/>
      <c r="AY7" s="389"/>
      <c r="AZ7" s="390" t="s">
        <v>103</v>
      </c>
      <c r="BA7" s="391"/>
      <c r="BB7" s="391"/>
      <c r="BC7" s="391"/>
      <c r="BD7" s="391"/>
      <c r="BE7" s="391"/>
      <c r="BF7" s="391"/>
      <c r="BG7" s="391"/>
      <c r="BH7" s="391"/>
      <c r="BI7" s="391"/>
      <c r="BJ7" s="391"/>
      <c r="BK7" s="391"/>
      <c r="BL7" s="391"/>
      <c r="BM7" s="392"/>
      <c r="BN7" s="393">
        <v>25647460</v>
      </c>
      <c r="BO7" s="394"/>
      <c r="BP7" s="394"/>
      <c r="BQ7" s="394"/>
      <c r="BR7" s="394"/>
      <c r="BS7" s="394"/>
      <c r="BT7" s="394"/>
      <c r="BU7" s="395"/>
      <c r="BV7" s="393">
        <v>23467188</v>
      </c>
      <c r="BW7" s="394"/>
      <c r="BX7" s="394"/>
      <c r="BY7" s="394"/>
      <c r="BZ7" s="394"/>
      <c r="CA7" s="394"/>
      <c r="CB7" s="394"/>
      <c r="CC7" s="395"/>
      <c r="CD7" s="396" t="s">
        <v>104</v>
      </c>
      <c r="CE7" s="397"/>
      <c r="CF7" s="397"/>
      <c r="CG7" s="397"/>
      <c r="CH7" s="397"/>
      <c r="CI7" s="397"/>
      <c r="CJ7" s="397"/>
      <c r="CK7" s="397"/>
      <c r="CL7" s="397"/>
      <c r="CM7" s="397"/>
      <c r="CN7" s="397"/>
      <c r="CO7" s="397"/>
      <c r="CP7" s="397"/>
      <c r="CQ7" s="397"/>
      <c r="CR7" s="397"/>
      <c r="CS7" s="398"/>
      <c r="CT7" s="393">
        <v>435111278</v>
      </c>
      <c r="CU7" s="394"/>
      <c r="CV7" s="394"/>
      <c r="CW7" s="394"/>
      <c r="CX7" s="394"/>
      <c r="CY7" s="394"/>
      <c r="CZ7" s="394"/>
      <c r="DA7" s="395"/>
      <c r="DB7" s="393">
        <v>442288933</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105</v>
      </c>
      <c r="AA8" s="464"/>
      <c r="AB8" s="464"/>
      <c r="AC8" s="464"/>
      <c r="AD8" s="464"/>
      <c r="AE8" s="464"/>
      <c r="AF8" s="464"/>
      <c r="AG8" s="464"/>
      <c r="AH8" s="465"/>
      <c r="AI8" s="386">
        <v>1</v>
      </c>
      <c r="AJ8" s="387"/>
      <c r="AK8" s="387"/>
      <c r="AL8" s="387"/>
      <c r="AM8" s="387"/>
      <c r="AN8" s="387"/>
      <c r="AO8" s="387"/>
      <c r="AP8" s="388"/>
      <c r="AQ8" s="386">
        <v>7700</v>
      </c>
      <c r="AR8" s="387"/>
      <c r="AS8" s="387"/>
      <c r="AT8" s="387"/>
      <c r="AU8" s="387"/>
      <c r="AV8" s="387"/>
      <c r="AW8" s="387"/>
      <c r="AX8" s="387"/>
      <c r="AY8" s="389"/>
      <c r="AZ8" s="390" t="s">
        <v>106</v>
      </c>
      <c r="BA8" s="391"/>
      <c r="BB8" s="391"/>
      <c r="BC8" s="391"/>
      <c r="BD8" s="391"/>
      <c r="BE8" s="391"/>
      <c r="BF8" s="391"/>
      <c r="BG8" s="391"/>
      <c r="BH8" s="391"/>
      <c r="BI8" s="391"/>
      <c r="BJ8" s="391"/>
      <c r="BK8" s="391"/>
      <c r="BL8" s="391"/>
      <c r="BM8" s="392"/>
      <c r="BN8" s="393">
        <v>24627696</v>
      </c>
      <c r="BO8" s="394"/>
      <c r="BP8" s="394"/>
      <c r="BQ8" s="394"/>
      <c r="BR8" s="394"/>
      <c r="BS8" s="394"/>
      <c r="BT8" s="394"/>
      <c r="BU8" s="395"/>
      <c r="BV8" s="393">
        <v>20600042</v>
      </c>
      <c r="BW8" s="394"/>
      <c r="BX8" s="394"/>
      <c r="BY8" s="394"/>
      <c r="BZ8" s="394"/>
      <c r="CA8" s="394"/>
      <c r="CB8" s="394"/>
      <c r="CC8" s="395"/>
      <c r="CD8" s="396" t="s">
        <v>107</v>
      </c>
      <c r="CE8" s="397"/>
      <c r="CF8" s="397"/>
      <c r="CG8" s="397"/>
      <c r="CH8" s="397"/>
      <c r="CI8" s="397"/>
      <c r="CJ8" s="397"/>
      <c r="CK8" s="397"/>
      <c r="CL8" s="397"/>
      <c r="CM8" s="397"/>
      <c r="CN8" s="397"/>
      <c r="CO8" s="397"/>
      <c r="CP8" s="397"/>
      <c r="CQ8" s="397"/>
      <c r="CR8" s="397"/>
      <c r="CS8" s="398"/>
      <c r="CT8" s="475">
        <v>0.39702999999999999</v>
      </c>
      <c r="CU8" s="476"/>
      <c r="CV8" s="476"/>
      <c r="CW8" s="476"/>
      <c r="CX8" s="476"/>
      <c r="CY8" s="476"/>
      <c r="CZ8" s="476"/>
      <c r="DA8" s="477"/>
      <c r="DB8" s="475">
        <v>0.40305000000000002</v>
      </c>
      <c r="DC8" s="476"/>
      <c r="DD8" s="476"/>
      <c r="DE8" s="476"/>
      <c r="DF8" s="476"/>
      <c r="DG8" s="476"/>
      <c r="DH8" s="476"/>
      <c r="DI8" s="477"/>
    </row>
    <row r="9" spans="1:119" ht="18.75" customHeight="1" thickBot="1" x14ac:dyDescent="0.25">
      <c r="A9" s="163"/>
      <c r="B9" s="451" t="s">
        <v>108</v>
      </c>
      <c r="C9" s="445"/>
      <c r="D9" s="445"/>
      <c r="E9" s="445"/>
      <c r="F9" s="445"/>
      <c r="G9" s="445"/>
      <c r="H9" s="445"/>
      <c r="I9" s="445"/>
      <c r="J9" s="445"/>
      <c r="K9" s="446"/>
      <c r="L9" s="457" t="s">
        <v>109</v>
      </c>
      <c r="M9" s="458"/>
      <c r="N9" s="458"/>
      <c r="O9" s="458"/>
      <c r="P9" s="458"/>
      <c r="Q9" s="459"/>
      <c r="R9" s="460">
        <v>1738301</v>
      </c>
      <c r="S9" s="461"/>
      <c r="T9" s="461"/>
      <c r="U9" s="461"/>
      <c r="V9" s="462"/>
      <c r="W9" s="438"/>
      <c r="X9" s="439"/>
      <c r="Y9" s="440"/>
      <c r="Z9" s="463" t="s">
        <v>110</v>
      </c>
      <c r="AA9" s="464"/>
      <c r="AB9" s="464"/>
      <c r="AC9" s="464"/>
      <c r="AD9" s="464"/>
      <c r="AE9" s="464"/>
      <c r="AF9" s="464"/>
      <c r="AG9" s="464"/>
      <c r="AH9" s="465"/>
      <c r="AI9" s="386">
        <v>1</v>
      </c>
      <c r="AJ9" s="387"/>
      <c r="AK9" s="387"/>
      <c r="AL9" s="387"/>
      <c r="AM9" s="387"/>
      <c r="AN9" s="387"/>
      <c r="AO9" s="387"/>
      <c r="AP9" s="388"/>
      <c r="AQ9" s="386">
        <v>9700</v>
      </c>
      <c r="AR9" s="387"/>
      <c r="AS9" s="387"/>
      <c r="AT9" s="387"/>
      <c r="AU9" s="387"/>
      <c r="AV9" s="387"/>
      <c r="AW9" s="387"/>
      <c r="AX9" s="387"/>
      <c r="AY9" s="389"/>
      <c r="AZ9" s="390" t="s">
        <v>111</v>
      </c>
      <c r="BA9" s="391"/>
      <c r="BB9" s="391"/>
      <c r="BC9" s="391"/>
      <c r="BD9" s="391"/>
      <c r="BE9" s="391"/>
      <c r="BF9" s="391"/>
      <c r="BG9" s="391"/>
      <c r="BH9" s="391"/>
      <c r="BI9" s="391"/>
      <c r="BJ9" s="391"/>
      <c r="BK9" s="391"/>
      <c r="BL9" s="391"/>
      <c r="BM9" s="392"/>
      <c r="BN9" s="393">
        <v>4027654</v>
      </c>
      <c r="BO9" s="394"/>
      <c r="BP9" s="394"/>
      <c r="BQ9" s="394"/>
      <c r="BR9" s="394"/>
      <c r="BS9" s="394"/>
      <c r="BT9" s="394"/>
      <c r="BU9" s="395"/>
      <c r="BV9" s="393">
        <v>-3385144</v>
      </c>
      <c r="BW9" s="394"/>
      <c r="BX9" s="394"/>
      <c r="BY9" s="394"/>
      <c r="BZ9" s="394"/>
      <c r="CA9" s="394"/>
      <c r="CB9" s="394"/>
      <c r="CC9" s="395"/>
      <c r="CD9" s="481" t="s">
        <v>112</v>
      </c>
      <c r="CE9" s="482"/>
      <c r="CF9" s="482"/>
      <c r="CG9" s="482"/>
      <c r="CH9" s="482"/>
      <c r="CI9" s="482"/>
      <c r="CJ9" s="482"/>
      <c r="CK9" s="482"/>
      <c r="CL9" s="482"/>
      <c r="CM9" s="482"/>
      <c r="CN9" s="482"/>
      <c r="CO9" s="482"/>
      <c r="CP9" s="482"/>
      <c r="CQ9" s="482"/>
      <c r="CR9" s="482"/>
      <c r="CS9" s="483"/>
      <c r="CT9" s="429">
        <v>17.100000000000001</v>
      </c>
      <c r="CU9" s="430"/>
      <c r="CV9" s="430"/>
      <c r="CW9" s="430"/>
      <c r="CX9" s="430"/>
      <c r="CY9" s="430"/>
      <c r="CZ9" s="430"/>
      <c r="DA9" s="431"/>
      <c r="DB9" s="429">
        <v>16.100000000000001</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113</v>
      </c>
      <c r="M10" s="473"/>
      <c r="N10" s="473"/>
      <c r="O10" s="473"/>
      <c r="P10" s="473"/>
      <c r="Q10" s="474"/>
      <c r="R10" s="386">
        <v>1786170</v>
      </c>
      <c r="S10" s="387"/>
      <c r="T10" s="387"/>
      <c r="U10" s="387"/>
      <c r="V10" s="389"/>
      <c r="W10" s="438"/>
      <c r="X10" s="439"/>
      <c r="Y10" s="440"/>
      <c r="Z10" s="463" t="s">
        <v>114</v>
      </c>
      <c r="AA10" s="464"/>
      <c r="AB10" s="464"/>
      <c r="AC10" s="464"/>
      <c r="AD10" s="464"/>
      <c r="AE10" s="464"/>
      <c r="AF10" s="464"/>
      <c r="AG10" s="464"/>
      <c r="AH10" s="465"/>
      <c r="AI10" s="386">
        <v>1</v>
      </c>
      <c r="AJ10" s="387"/>
      <c r="AK10" s="387"/>
      <c r="AL10" s="387"/>
      <c r="AM10" s="387"/>
      <c r="AN10" s="387"/>
      <c r="AO10" s="387"/>
      <c r="AP10" s="388"/>
      <c r="AQ10" s="386">
        <v>8700</v>
      </c>
      <c r="AR10" s="387"/>
      <c r="AS10" s="387"/>
      <c r="AT10" s="387"/>
      <c r="AU10" s="387"/>
      <c r="AV10" s="387"/>
      <c r="AW10" s="387"/>
      <c r="AX10" s="387"/>
      <c r="AY10" s="389"/>
      <c r="AZ10" s="390" t="s">
        <v>115</v>
      </c>
      <c r="BA10" s="391"/>
      <c r="BB10" s="391"/>
      <c r="BC10" s="391"/>
      <c r="BD10" s="391"/>
      <c r="BE10" s="391"/>
      <c r="BF10" s="391"/>
      <c r="BG10" s="391"/>
      <c r="BH10" s="391"/>
      <c r="BI10" s="391"/>
      <c r="BJ10" s="391"/>
      <c r="BK10" s="391"/>
      <c r="BL10" s="391"/>
      <c r="BM10" s="392"/>
      <c r="BN10" s="393">
        <v>7489</v>
      </c>
      <c r="BO10" s="394"/>
      <c r="BP10" s="394"/>
      <c r="BQ10" s="394"/>
      <c r="BR10" s="394"/>
      <c r="BS10" s="394"/>
      <c r="BT10" s="394"/>
      <c r="BU10" s="395"/>
      <c r="BV10" s="393">
        <v>8190</v>
      </c>
      <c r="BW10" s="394"/>
      <c r="BX10" s="394"/>
      <c r="BY10" s="394"/>
      <c r="BZ10" s="394"/>
      <c r="CA10" s="394"/>
      <c r="CB10" s="394"/>
      <c r="CC10" s="395"/>
      <c r="CD10" s="432" t="s">
        <v>116</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117</v>
      </c>
      <c r="M11" s="467"/>
      <c r="N11" s="467"/>
      <c r="O11" s="467"/>
      <c r="P11" s="467"/>
      <c r="Q11" s="468"/>
      <c r="R11" s="469" t="s">
        <v>118</v>
      </c>
      <c r="S11" s="470"/>
      <c r="T11" s="470"/>
      <c r="U11" s="470"/>
      <c r="V11" s="471"/>
      <c r="W11" s="441"/>
      <c r="X11" s="442"/>
      <c r="Y11" s="443"/>
      <c r="Z11" s="463" t="s">
        <v>119</v>
      </c>
      <c r="AA11" s="464"/>
      <c r="AB11" s="464"/>
      <c r="AC11" s="464"/>
      <c r="AD11" s="464"/>
      <c r="AE11" s="464"/>
      <c r="AF11" s="464"/>
      <c r="AG11" s="464"/>
      <c r="AH11" s="465"/>
      <c r="AI11" s="386">
        <v>47</v>
      </c>
      <c r="AJ11" s="387"/>
      <c r="AK11" s="387"/>
      <c r="AL11" s="387"/>
      <c r="AM11" s="387"/>
      <c r="AN11" s="387"/>
      <c r="AO11" s="387"/>
      <c r="AP11" s="388"/>
      <c r="AQ11" s="386">
        <v>7800</v>
      </c>
      <c r="AR11" s="387"/>
      <c r="AS11" s="387"/>
      <c r="AT11" s="387"/>
      <c r="AU11" s="387"/>
      <c r="AV11" s="387"/>
      <c r="AW11" s="387"/>
      <c r="AX11" s="387"/>
      <c r="AY11" s="389"/>
      <c r="AZ11" s="390" t="s">
        <v>120</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121</v>
      </c>
      <c r="CE11" s="397"/>
      <c r="CF11" s="397"/>
      <c r="CG11" s="397"/>
      <c r="CH11" s="397"/>
      <c r="CI11" s="397"/>
      <c r="CJ11" s="397"/>
      <c r="CK11" s="397"/>
      <c r="CL11" s="397"/>
      <c r="CM11" s="397"/>
      <c r="CN11" s="397"/>
      <c r="CO11" s="397"/>
      <c r="CP11" s="397"/>
      <c r="CQ11" s="397"/>
      <c r="CR11" s="397"/>
      <c r="CS11" s="398"/>
      <c r="CT11" s="478" t="s">
        <v>122</v>
      </c>
      <c r="CU11" s="479"/>
      <c r="CV11" s="479"/>
      <c r="CW11" s="479"/>
      <c r="CX11" s="479"/>
      <c r="CY11" s="479"/>
      <c r="CZ11" s="479"/>
      <c r="DA11" s="480"/>
      <c r="DB11" s="478" t="s">
        <v>123</v>
      </c>
      <c r="DC11" s="479"/>
      <c r="DD11" s="479"/>
      <c r="DE11" s="479"/>
      <c r="DF11" s="479"/>
      <c r="DG11" s="479"/>
      <c r="DH11" s="479"/>
      <c r="DI11" s="480"/>
    </row>
    <row r="12" spans="1:119" ht="18.75" customHeight="1" x14ac:dyDescent="0.2">
      <c r="A12" s="163"/>
      <c r="B12" s="484" t="s">
        <v>124</v>
      </c>
      <c r="C12" s="485"/>
      <c r="D12" s="485"/>
      <c r="E12" s="485"/>
      <c r="F12" s="485"/>
      <c r="G12" s="485"/>
      <c r="H12" s="485"/>
      <c r="I12" s="485"/>
      <c r="J12" s="485"/>
      <c r="K12" s="486"/>
      <c r="L12" s="493" t="s">
        <v>125</v>
      </c>
      <c r="M12" s="494"/>
      <c r="N12" s="494"/>
      <c r="O12" s="494"/>
      <c r="P12" s="494"/>
      <c r="Q12" s="495"/>
      <c r="R12" s="496">
        <v>1737946</v>
      </c>
      <c r="S12" s="497"/>
      <c r="T12" s="497"/>
      <c r="U12" s="497"/>
      <c r="V12" s="498"/>
      <c r="W12" s="435" t="s">
        <v>126</v>
      </c>
      <c r="X12" s="436"/>
      <c r="Y12" s="437"/>
      <c r="Z12" s="444" t="s">
        <v>2</v>
      </c>
      <c r="AA12" s="445"/>
      <c r="AB12" s="445"/>
      <c r="AC12" s="445"/>
      <c r="AD12" s="445"/>
      <c r="AE12" s="445"/>
      <c r="AF12" s="445"/>
      <c r="AG12" s="445"/>
      <c r="AH12" s="446"/>
      <c r="AI12" s="373" t="s">
        <v>127</v>
      </c>
      <c r="AJ12" s="445"/>
      <c r="AK12" s="445"/>
      <c r="AL12" s="445"/>
      <c r="AM12" s="446"/>
      <c r="AN12" s="373" t="s">
        <v>128</v>
      </c>
      <c r="AO12" s="374"/>
      <c r="AP12" s="374"/>
      <c r="AQ12" s="374"/>
      <c r="AR12" s="374"/>
      <c r="AS12" s="508"/>
      <c r="AT12" s="512" t="s">
        <v>129</v>
      </c>
      <c r="AU12" s="513"/>
      <c r="AV12" s="513"/>
      <c r="AW12" s="513"/>
      <c r="AX12" s="513"/>
      <c r="AY12" s="514"/>
      <c r="AZ12" s="390" t="s">
        <v>130</v>
      </c>
      <c r="BA12" s="391"/>
      <c r="BB12" s="391"/>
      <c r="BC12" s="391"/>
      <c r="BD12" s="391"/>
      <c r="BE12" s="391"/>
      <c r="BF12" s="391"/>
      <c r="BG12" s="391"/>
      <c r="BH12" s="391"/>
      <c r="BI12" s="391"/>
      <c r="BJ12" s="391"/>
      <c r="BK12" s="391"/>
      <c r="BL12" s="391"/>
      <c r="BM12" s="392"/>
      <c r="BN12" s="393">
        <v>0</v>
      </c>
      <c r="BO12" s="394"/>
      <c r="BP12" s="394"/>
      <c r="BQ12" s="394"/>
      <c r="BR12" s="394"/>
      <c r="BS12" s="394"/>
      <c r="BT12" s="394"/>
      <c r="BU12" s="395"/>
      <c r="BV12" s="393">
        <v>0</v>
      </c>
      <c r="BW12" s="394"/>
      <c r="BX12" s="394"/>
      <c r="BY12" s="394"/>
      <c r="BZ12" s="394"/>
      <c r="CA12" s="394"/>
      <c r="CB12" s="394"/>
      <c r="CC12" s="395"/>
      <c r="CD12" s="396" t="s">
        <v>131</v>
      </c>
      <c r="CE12" s="397"/>
      <c r="CF12" s="397"/>
      <c r="CG12" s="397"/>
      <c r="CH12" s="397"/>
      <c r="CI12" s="397"/>
      <c r="CJ12" s="397"/>
      <c r="CK12" s="397"/>
      <c r="CL12" s="397"/>
      <c r="CM12" s="397"/>
      <c r="CN12" s="397"/>
      <c r="CO12" s="397"/>
      <c r="CP12" s="397"/>
      <c r="CQ12" s="397"/>
      <c r="CR12" s="397"/>
      <c r="CS12" s="398"/>
      <c r="CT12" s="478" t="s">
        <v>122</v>
      </c>
      <c r="CU12" s="479"/>
      <c r="CV12" s="479"/>
      <c r="CW12" s="479"/>
      <c r="CX12" s="479"/>
      <c r="CY12" s="479"/>
      <c r="CZ12" s="479"/>
      <c r="DA12" s="480"/>
      <c r="DB12" s="478" t="s">
        <v>122</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132</v>
      </c>
      <c r="N13" s="500"/>
      <c r="O13" s="500"/>
      <c r="P13" s="500"/>
      <c r="Q13" s="501"/>
      <c r="R13" s="502">
        <v>1717716</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133</v>
      </c>
      <c r="BA13" s="506"/>
      <c r="BB13" s="506"/>
      <c r="BC13" s="506"/>
      <c r="BD13" s="506"/>
      <c r="BE13" s="506"/>
      <c r="BF13" s="506"/>
      <c r="BG13" s="506"/>
      <c r="BH13" s="506"/>
      <c r="BI13" s="506"/>
      <c r="BJ13" s="506"/>
      <c r="BK13" s="506"/>
      <c r="BL13" s="506"/>
      <c r="BM13" s="507"/>
      <c r="BN13" s="393">
        <v>4035143</v>
      </c>
      <c r="BO13" s="394"/>
      <c r="BP13" s="394"/>
      <c r="BQ13" s="394"/>
      <c r="BR13" s="394"/>
      <c r="BS13" s="394"/>
      <c r="BT13" s="394"/>
      <c r="BU13" s="395"/>
      <c r="BV13" s="393">
        <v>-3376954</v>
      </c>
      <c r="BW13" s="394"/>
      <c r="BX13" s="394"/>
      <c r="BY13" s="394"/>
      <c r="BZ13" s="394"/>
      <c r="CA13" s="394"/>
      <c r="CB13" s="394"/>
      <c r="CC13" s="395"/>
      <c r="CD13" s="396" t="s">
        <v>134</v>
      </c>
      <c r="CE13" s="397"/>
      <c r="CF13" s="397"/>
      <c r="CG13" s="397"/>
      <c r="CH13" s="397"/>
      <c r="CI13" s="397"/>
      <c r="CJ13" s="397"/>
      <c r="CK13" s="397"/>
      <c r="CL13" s="397"/>
      <c r="CM13" s="397"/>
      <c r="CN13" s="397"/>
      <c r="CO13" s="397"/>
      <c r="CP13" s="397"/>
      <c r="CQ13" s="397"/>
      <c r="CR13" s="397"/>
      <c r="CS13" s="398"/>
      <c r="CT13" s="429">
        <v>7.8</v>
      </c>
      <c r="CU13" s="430"/>
      <c r="CV13" s="430"/>
      <c r="CW13" s="430"/>
      <c r="CX13" s="430"/>
      <c r="CY13" s="430"/>
      <c r="CZ13" s="430"/>
      <c r="DA13" s="431"/>
      <c r="DB13" s="429">
        <v>7.3</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135</v>
      </c>
      <c r="M14" s="519"/>
      <c r="N14" s="519"/>
      <c r="O14" s="519"/>
      <c r="P14" s="519"/>
      <c r="Q14" s="520"/>
      <c r="R14" s="521">
        <v>1747513</v>
      </c>
      <c r="S14" s="522"/>
      <c r="T14" s="522"/>
      <c r="U14" s="522"/>
      <c r="V14" s="523"/>
      <c r="W14" s="438"/>
      <c r="X14" s="439"/>
      <c r="Y14" s="440"/>
      <c r="Z14" s="472" t="s">
        <v>136</v>
      </c>
      <c r="AA14" s="473"/>
      <c r="AB14" s="473"/>
      <c r="AC14" s="473"/>
      <c r="AD14" s="473"/>
      <c r="AE14" s="473"/>
      <c r="AF14" s="473"/>
      <c r="AG14" s="473"/>
      <c r="AH14" s="474"/>
      <c r="AI14" s="386">
        <v>5651</v>
      </c>
      <c r="AJ14" s="387"/>
      <c r="AK14" s="387"/>
      <c r="AL14" s="387"/>
      <c r="AM14" s="388"/>
      <c r="AN14" s="386">
        <v>18450515</v>
      </c>
      <c r="AO14" s="387"/>
      <c r="AP14" s="387"/>
      <c r="AQ14" s="387"/>
      <c r="AR14" s="387"/>
      <c r="AS14" s="388"/>
      <c r="AT14" s="386">
        <v>3265</v>
      </c>
      <c r="AU14" s="387"/>
      <c r="AV14" s="387"/>
      <c r="AW14" s="387"/>
      <c r="AX14" s="387"/>
      <c r="AY14" s="389"/>
      <c r="AZ14" s="380" t="s">
        <v>137</v>
      </c>
      <c r="BA14" s="381"/>
      <c r="BB14" s="381"/>
      <c r="BC14" s="381"/>
      <c r="BD14" s="381"/>
      <c r="BE14" s="381"/>
      <c r="BF14" s="381"/>
      <c r="BG14" s="381"/>
      <c r="BH14" s="381"/>
      <c r="BI14" s="381"/>
      <c r="BJ14" s="381"/>
      <c r="BK14" s="381"/>
      <c r="BL14" s="381"/>
      <c r="BM14" s="382"/>
      <c r="BN14" s="383">
        <v>159531443</v>
      </c>
      <c r="BO14" s="384"/>
      <c r="BP14" s="384"/>
      <c r="BQ14" s="384"/>
      <c r="BR14" s="384"/>
      <c r="BS14" s="384"/>
      <c r="BT14" s="384"/>
      <c r="BU14" s="385"/>
      <c r="BV14" s="383">
        <v>131115976</v>
      </c>
      <c r="BW14" s="384"/>
      <c r="BX14" s="384"/>
      <c r="BY14" s="384"/>
      <c r="BZ14" s="384"/>
      <c r="CA14" s="384"/>
      <c r="CB14" s="384"/>
      <c r="CC14" s="385"/>
      <c r="CD14" s="481" t="s">
        <v>138</v>
      </c>
      <c r="CE14" s="482"/>
      <c r="CF14" s="482"/>
      <c r="CG14" s="482"/>
      <c r="CH14" s="482"/>
      <c r="CI14" s="482"/>
      <c r="CJ14" s="482"/>
      <c r="CK14" s="482"/>
      <c r="CL14" s="482"/>
      <c r="CM14" s="482"/>
      <c r="CN14" s="482"/>
      <c r="CO14" s="482"/>
      <c r="CP14" s="482"/>
      <c r="CQ14" s="482"/>
      <c r="CR14" s="482"/>
      <c r="CS14" s="483"/>
      <c r="CT14" s="524">
        <v>209.5</v>
      </c>
      <c r="CU14" s="525"/>
      <c r="CV14" s="525"/>
      <c r="CW14" s="525"/>
      <c r="CX14" s="525"/>
      <c r="CY14" s="525"/>
      <c r="CZ14" s="525"/>
      <c r="DA14" s="526"/>
      <c r="DB14" s="524">
        <v>198.3</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132</v>
      </c>
      <c r="N15" s="500"/>
      <c r="O15" s="500"/>
      <c r="P15" s="500"/>
      <c r="Q15" s="501"/>
      <c r="R15" s="521">
        <v>1731038</v>
      </c>
      <c r="S15" s="522"/>
      <c r="T15" s="522"/>
      <c r="U15" s="522"/>
      <c r="V15" s="523"/>
      <c r="W15" s="438"/>
      <c r="X15" s="439"/>
      <c r="Y15" s="440"/>
      <c r="Z15" s="472" t="s">
        <v>139</v>
      </c>
      <c r="AA15" s="473"/>
      <c r="AB15" s="473"/>
      <c r="AC15" s="473"/>
      <c r="AD15" s="473"/>
      <c r="AE15" s="473"/>
      <c r="AF15" s="473"/>
      <c r="AG15" s="473"/>
      <c r="AH15" s="474"/>
      <c r="AI15" s="386" t="s">
        <v>122</v>
      </c>
      <c r="AJ15" s="387"/>
      <c r="AK15" s="387"/>
      <c r="AL15" s="387"/>
      <c r="AM15" s="388"/>
      <c r="AN15" s="386" t="s">
        <v>122</v>
      </c>
      <c r="AO15" s="387"/>
      <c r="AP15" s="387"/>
      <c r="AQ15" s="387"/>
      <c r="AR15" s="387"/>
      <c r="AS15" s="388"/>
      <c r="AT15" s="386" t="s">
        <v>122</v>
      </c>
      <c r="AU15" s="387"/>
      <c r="AV15" s="387"/>
      <c r="AW15" s="387"/>
      <c r="AX15" s="387"/>
      <c r="AY15" s="389"/>
      <c r="AZ15" s="390" t="s">
        <v>140</v>
      </c>
      <c r="BA15" s="391"/>
      <c r="BB15" s="391"/>
      <c r="BC15" s="391"/>
      <c r="BD15" s="391"/>
      <c r="BE15" s="391"/>
      <c r="BF15" s="391"/>
      <c r="BG15" s="391"/>
      <c r="BH15" s="391"/>
      <c r="BI15" s="391"/>
      <c r="BJ15" s="391"/>
      <c r="BK15" s="391"/>
      <c r="BL15" s="391"/>
      <c r="BM15" s="392"/>
      <c r="BN15" s="393">
        <v>387076670</v>
      </c>
      <c r="BO15" s="394"/>
      <c r="BP15" s="394"/>
      <c r="BQ15" s="394"/>
      <c r="BR15" s="394"/>
      <c r="BS15" s="394"/>
      <c r="BT15" s="394"/>
      <c r="BU15" s="395"/>
      <c r="BV15" s="393">
        <v>368546143</v>
      </c>
      <c r="BW15" s="394"/>
      <c r="BX15" s="394"/>
      <c r="BY15" s="394"/>
      <c r="BZ15" s="394"/>
      <c r="CA15" s="394"/>
      <c r="CB15" s="394"/>
      <c r="CC15" s="395"/>
      <c r="CD15" s="527" t="s">
        <v>141</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142</v>
      </c>
      <c r="M16" s="530"/>
      <c r="N16" s="530"/>
      <c r="O16" s="530"/>
      <c r="P16" s="530"/>
      <c r="Q16" s="531"/>
      <c r="R16" s="532" t="s">
        <v>143</v>
      </c>
      <c r="S16" s="533"/>
      <c r="T16" s="533"/>
      <c r="U16" s="533"/>
      <c r="V16" s="534"/>
      <c r="W16" s="438"/>
      <c r="X16" s="439"/>
      <c r="Y16" s="440"/>
      <c r="Z16" s="472" t="s">
        <v>144</v>
      </c>
      <c r="AA16" s="473"/>
      <c r="AB16" s="473"/>
      <c r="AC16" s="473"/>
      <c r="AD16" s="473"/>
      <c r="AE16" s="473"/>
      <c r="AF16" s="473"/>
      <c r="AG16" s="473"/>
      <c r="AH16" s="474"/>
      <c r="AI16" s="386">
        <v>195</v>
      </c>
      <c r="AJ16" s="387"/>
      <c r="AK16" s="387"/>
      <c r="AL16" s="387"/>
      <c r="AM16" s="388"/>
      <c r="AN16" s="386">
        <v>638235</v>
      </c>
      <c r="AO16" s="387"/>
      <c r="AP16" s="387"/>
      <c r="AQ16" s="387"/>
      <c r="AR16" s="387"/>
      <c r="AS16" s="388"/>
      <c r="AT16" s="386">
        <v>3273</v>
      </c>
      <c r="AU16" s="387"/>
      <c r="AV16" s="387"/>
      <c r="AW16" s="387"/>
      <c r="AX16" s="387"/>
      <c r="AY16" s="389"/>
      <c r="AZ16" s="390" t="s">
        <v>145</v>
      </c>
      <c r="BA16" s="391"/>
      <c r="BB16" s="391"/>
      <c r="BC16" s="391"/>
      <c r="BD16" s="391"/>
      <c r="BE16" s="391"/>
      <c r="BF16" s="391"/>
      <c r="BG16" s="391"/>
      <c r="BH16" s="391"/>
      <c r="BI16" s="391"/>
      <c r="BJ16" s="391"/>
      <c r="BK16" s="391"/>
      <c r="BL16" s="391"/>
      <c r="BM16" s="392"/>
      <c r="BN16" s="393">
        <v>200574995</v>
      </c>
      <c r="BO16" s="394"/>
      <c r="BP16" s="394"/>
      <c r="BQ16" s="394"/>
      <c r="BR16" s="394"/>
      <c r="BS16" s="394"/>
      <c r="BT16" s="394"/>
      <c r="BU16" s="395"/>
      <c r="BV16" s="393">
        <v>162992253</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146</v>
      </c>
      <c r="N17" s="538"/>
      <c r="O17" s="538"/>
      <c r="P17" s="538"/>
      <c r="Q17" s="539"/>
      <c r="R17" s="532" t="s">
        <v>147</v>
      </c>
      <c r="S17" s="533"/>
      <c r="T17" s="533"/>
      <c r="U17" s="533"/>
      <c r="V17" s="534"/>
      <c r="W17" s="438"/>
      <c r="X17" s="439"/>
      <c r="Y17" s="440"/>
      <c r="Z17" s="472" t="s">
        <v>148</v>
      </c>
      <c r="AA17" s="473"/>
      <c r="AB17" s="473"/>
      <c r="AC17" s="473"/>
      <c r="AD17" s="473"/>
      <c r="AE17" s="473"/>
      <c r="AF17" s="473"/>
      <c r="AG17" s="473"/>
      <c r="AH17" s="474"/>
      <c r="AI17" s="386">
        <v>3106</v>
      </c>
      <c r="AJ17" s="387"/>
      <c r="AK17" s="387"/>
      <c r="AL17" s="387"/>
      <c r="AM17" s="388"/>
      <c r="AN17" s="386">
        <v>9852232</v>
      </c>
      <c r="AO17" s="387"/>
      <c r="AP17" s="387"/>
      <c r="AQ17" s="387"/>
      <c r="AR17" s="387"/>
      <c r="AS17" s="388"/>
      <c r="AT17" s="386">
        <v>3172</v>
      </c>
      <c r="AU17" s="387"/>
      <c r="AV17" s="387"/>
      <c r="AW17" s="387"/>
      <c r="AX17" s="387"/>
      <c r="AY17" s="389"/>
      <c r="AZ17" s="390" t="s">
        <v>149</v>
      </c>
      <c r="BA17" s="391"/>
      <c r="BB17" s="391"/>
      <c r="BC17" s="391"/>
      <c r="BD17" s="391"/>
      <c r="BE17" s="391"/>
      <c r="BF17" s="391"/>
      <c r="BG17" s="391"/>
      <c r="BH17" s="391"/>
      <c r="BI17" s="391"/>
      <c r="BJ17" s="391"/>
      <c r="BK17" s="391"/>
      <c r="BL17" s="391"/>
      <c r="BM17" s="392"/>
      <c r="BN17" s="393">
        <v>399710687</v>
      </c>
      <c r="BO17" s="394"/>
      <c r="BP17" s="394"/>
      <c r="BQ17" s="394"/>
      <c r="BR17" s="394"/>
      <c r="BS17" s="394"/>
      <c r="BT17" s="394"/>
      <c r="BU17" s="395"/>
      <c r="BV17" s="393">
        <v>395528244</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150</v>
      </c>
      <c r="C18" s="421"/>
      <c r="D18" s="421"/>
      <c r="E18" s="421"/>
      <c r="F18" s="421"/>
      <c r="G18" s="421"/>
      <c r="H18" s="421"/>
      <c r="I18" s="421"/>
      <c r="J18" s="421"/>
      <c r="K18" s="540"/>
      <c r="L18" s="541">
        <v>7409</v>
      </c>
      <c r="M18" s="542"/>
      <c r="N18" s="542"/>
      <c r="O18" s="542"/>
      <c r="P18" s="542"/>
      <c r="Q18" s="542"/>
      <c r="R18" s="542"/>
      <c r="S18" s="542"/>
      <c r="T18" s="542"/>
      <c r="U18" s="542"/>
      <c r="V18" s="542"/>
      <c r="W18" s="438"/>
      <c r="X18" s="439"/>
      <c r="Y18" s="440"/>
      <c r="Z18" s="472" t="s">
        <v>151</v>
      </c>
      <c r="AA18" s="473"/>
      <c r="AB18" s="473"/>
      <c r="AC18" s="473"/>
      <c r="AD18" s="473"/>
      <c r="AE18" s="473"/>
      <c r="AF18" s="473"/>
      <c r="AG18" s="473"/>
      <c r="AH18" s="474"/>
      <c r="AI18" s="386">
        <v>9704</v>
      </c>
      <c r="AJ18" s="387"/>
      <c r="AK18" s="387"/>
      <c r="AL18" s="387"/>
      <c r="AM18" s="388"/>
      <c r="AN18" s="386">
        <v>36007814</v>
      </c>
      <c r="AO18" s="387"/>
      <c r="AP18" s="387"/>
      <c r="AQ18" s="387"/>
      <c r="AR18" s="387"/>
      <c r="AS18" s="388"/>
      <c r="AT18" s="386">
        <v>3711</v>
      </c>
      <c r="AU18" s="387"/>
      <c r="AV18" s="387"/>
      <c r="AW18" s="387"/>
      <c r="AX18" s="387"/>
      <c r="AY18" s="389"/>
      <c r="AZ18" s="505" t="s">
        <v>152</v>
      </c>
      <c r="BA18" s="506"/>
      <c r="BB18" s="506"/>
      <c r="BC18" s="506"/>
      <c r="BD18" s="506"/>
      <c r="BE18" s="506"/>
      <c r="BF18" s="506"/>
      <c r="BG18" s="506"/>
      <c r="BH18" s="506"/>
      <c r="BI18" s="506"/>
      <c r="BJ18" s="506"/>
      <c r="BK18" s="506"/>
      <c r="BL18" s="506"/>
      <c r="BM18" s="507"/>
      <c r="BN18" s="543">
        <v>574280442</v>
      </c>
      <c r="BO18" s="544"/>
      <c r="BP18" s="544"/>
      <c r="BQ18" s="544"/>
      <c r="BR18" s="544"/>
      <c r="BS18" s="544"/>
      <c r="BT18" s="544"/>
      <c r="BU18" s="545"/>
      <c r="BV18" s="543">
        <v>580586887</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153</v>
      </c>
      <c r="C19" s="421"/>
      <c r="D19" s="421"/>
      <c r="E19" s="421"/>
      <c r="F19" s="421"/>
      <c r="G19" s="421"/>
      <c r="H19" s="421"/>
      <c r="I19" s="421"/>
      <c r="J19" s="421"/>
      <c r="K19" s="540"/>
      <c r="L19" s="541">
        <v>235</v>
      </c>
      <c r="M19" s="542"/>
      <c r="N19" s="542"/>
      <c r="O19" s="542"/>
      <c r="P19" s="542"/>
      <c r="Q19" s="542"/>
      <c r="R19" s="542"/>
      <c r="S19" s="542"/>
      <c r="T19" s="542"/>
      <c r="U19" s="542"/>
      <c r="V19" s="542"/>
      <c r="W19" s="438"/>
      <c r="X19" s="439"/>
      <c r="Y19" s="440"/>
      <c r="Z19" s="472" t="s">
        <v>154</v>
      </c>
      <c r="AA19" s="473"/>
      <c r="AB19" s="473"/>
      <c r="AC19" s="473"/>
      <c r="AD19" s="473"/>
      <c r="AE19" s="473"/>
      <c r="AF19" s="473"/>
      <c r="AG19" s="473"/>
      <c r="AH19" s="474"/>
      <c r="AI19" s="386">
        <v>1307</v>
      </c>
      <c r="AJ19" s="387"/>
      <c r="AK19" s="387"/>
      <c r="AL19" s="387"/>
      <c r="AM19" s="388"/>
      <c r="AN19" s="386">
        <v>3564189</v>
      </c>
      <c r="AO19" s="387"/>
      <c r="AP19" s="387"/>
      <c r="AQ19" s="387"/>
      <c r="AR19" s="387"/>
      <c r="AS19" s="388"/>
      <c r="AT19" s="386">
        <v>2727</v>
      </c>
      <c r="AU19" s="387"/>
      <c r="AV19" s="387"/>
      <c r="AW19" s="387"/>
      <c r="AX19" s="387"/>
      <c r="AY19" s="389"/>
      <c r="AZ19" s="380" t="s">
        <v>155</v>
      </c>
      <c r="BA19" s="381"/>
      <c r="BB19" s="381"/>
      <c r="BC19" s="381"/>
      <c r="BD19" s="381"/>
      <c r="BE19" s="381"/>
      <c r="BF19" s="381"/>
      <c r="BG19" s="381"/>
      <c r="BH19" s="381"/>
      <c r="BI19" s="381"/>
      <c r="BJ19" s="381"/>
      <c r="BK19" s="381"/>
      <c r="BL19" s="381"/>
      <c r="BM19" s="382"/>
      <c r="BN19" s="383">
        <v>1664929258</v>
      </c>
      <c r="BO19" s="384"/>
      <c r="BP19" s="384"/>
      <c r="BQ19" s="384"/>
      <c r="BR19" s="384"/>
      <c r="BS19" s="384"/>
      <c r="BT19" s="384"/>
      <c r="BU19" s="385"/>
      <c r="BV19" s="383">
        <v>1665609917</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156</v>
      </c>
      <c r="C20" s="421"/>
      <c r="D20" s="421"/>
      <c r="E20" s="421"/>
      <c r="F20" s="421"/>
      <c r="G20" s="421"/>
      <c r="H20" s="421"/>
      <c r="I20" s="421"/>
      <c r="J20" s="421"/>
      <c r="K20" s="540"/>
      <c r="L20" s="541">
        <v>719154</v>
      </c>
      <c r="M20" s="542"/>
      <c r="N20" s="542"/>
      <c r="O20" s="542"/>
      <c r="P20" s="542"/>
      <c r="Q20" s="542"/>
      <c r="R20" s="542"/>
      <c r="S20" s="542"/>
      <c r="T20" s="542"/>
      <c r="U20" s="542"/>
      <c r="V20" s="542"/>
      <c r="W20" s="441"/>
      <c r="X20" s="442"/>
      <c r="Y20" s="443"/>
      <c r="Z20" s="472" t="s">
        <v>157</v>
      </c>
      <c r="AA20" s="473"/>
      <c r="AB20" s="473"/>
      <c r="AC20" s="473"/>
      <c r="AD20" s="473"/>
      <c r="AE20" s="473"/>
      <c r="AF20" s="473"/>
      <c r="AG20" s="473"/>
      <c r="AH20" s="474"/>
      <c r="AI20" s="386">
        <v>19768</v>
      </c>
      <c r="AJ20" s="387"/>
      <c r="AK20" s="387"/>
      <c r="AL20" s="387"/>
      <c r="AM20" s="388"/>
      <c r="AN20" s="386">
        <v>67874750</v>
      </c>
      <c r="AO20" s="387"/>
      <c r="AP20" s="387"/>
      <c r="AQ20" s="387"/>
      <c r="AR20" s="387"/>
      <c r="AS20" s="388"/>
      <c r="AT20" s="386">
        <v>3434</v>
      </c>
      <c r="AU20" s="387"/>
      <c r="AV20" s="387"/>
      <c r="AW20" s="387"/>
      <c r="AX20" s="387"/>
      <c r="AY20" s="389"/>
      <c r="AZ20" s="390" t="s">
        <v>158</v>
      </c>
      <c r="BA20" s="391"/>
      <c r="BB20" s="391"/>
      <c r="BC20" s="391"/>
      <c r="BD20" s="391"/>
      <c r="BE20" s="391"/>
      <c r="BF20" s="391"/>
      <c r="BG20" s="391"/>
      <c r="BH20" s="391"/>
      <c r="BI20" s="391"/>
      <c r="BJ20" s="391"/>
      <c r="BK20" s="391"/>
      <c r="BL20" s="391"/>
      <c r="BM20" s="392"/>
      <c r="BN20" s="393">
        <v>578258624</v>
      </c>
      <c r="BO20" s="394"/>
      <c r="BP20" s="394"/>
      <c r="BQ20" s="394"/>
      <c r="BR20" s="394"/>
      <c r="BS20" s="394"/>
      <c r="BT20" s="394"/>
      <c r="BU20" s="395"/>
      <c r="BV20" s="393">
        <v>569531187</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159</v>
      </c>
      <c r="X21" s="547"/>
      <c r="Y21" s="547"/>
      <c r="Z21" s="547"/>
      <c r="AA21" s="547"/>
      <c r="AB21" s="547"/>
      <c r="AC21" s="547"/>
      <c r="AD21" s="547"/>
      <c r="AE21" s="547"/>
      <c r="AF21" s="547"/>
      <c r="AG21" s="547"/>
      <c r="AH21" s="548"/>
      <c r="AI21" s="549">
        <v>99.4</v>
      </c>
      <c r="AJ21" s="550"/>
      <c r="AK21" s="550"/>
      <c r="AL21" s="550"/>
      <c r="AM21" s="550"/>
      <c r="AN21" s="550"/>
      <c r="AO21" s="550"/>
      <c r="AP21" s="550"/>
      <c r="AQ21" s="550"/>
      <c r="AR21" s="550"/>
      <c r="AS21" s="550"/>
      <c r="AT21" s="550"/>
      <c r="AU21" s="550"/>
      <c r="AV21" s="550"/>
      <c r="AW21" s="550"/>
      <c r="AX21" s="550"/>
      <c r="AY21" s="551"/>
      <c r="AZ21" s="505" t="s">
        <v>160</v>
      </c>
      <c r="BA21" s="506"/>
      <c r="BB21" s="506"/>
      <c r="BC21" s="506"/>
      <c r="BD21" s="506"/>
      <c r="BE21" s="506"/>
      <c r="BF21" s="506"/>
      <c r="BG21" s="506"/>
      <c r="BH21" s="506"/>
      <c r="BI21" s="506"/>
      <c r="BJ21" s="506"/>
      <c r="BK21" s="506"/>
      <c r="BL21" s="506"/>
      <c r="BM21" s="507"/>
      <c r="BN21" s="543">
        <v>1176775354</v>
      </c>
      <c r="BO21" s="544"/>
      <c r="BP21" s="544"/>
      <c r="BQ21" s="544"/>
      <c r="BR21" s="544"/>
      <c r="BS21" s="544"/>
      <c r="BT21" s="544"/>
      <c r="BU21" s="545"/>
      <c r="BV21" s="543">
        <v>1150057156</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161</v>
      </c>
      <c r="BA22" s="391"/>
      <c r="BB22" s="391"/>
      <c r="BC22" s="391"/>
      <c r="BD22" s="391"/>
      <c r="BE22" s="391"/>
      <c r="BF22" s="391"/>
      <c r="BG22" s="391"/>
      <c r="BH22" s="391"/>
      <c r="BI22" s="391"/>
      <c r="BJ22" s="391"/>
      <c r="BK22" s="391"/>
      <c r="BL22" s="391"/>
      <c r="BM22" s="392"/>
      <c r="BN22" s="393">
        <v>114870080</v>
      </c>
      <c r="BO22" s="394"/>
      <c r="BP22" s="394"/>
      <c r="BQ22" s="394"/>
      <c r="BR22" s="394"/>
      <c r="BS22" s="394"/>
      <c r="BT22" s="394"/>
      <c r="BU22" s="395"/>
      <c r="BV22" s="393">
        <v>107038657</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162</v>
      </c>
      <c r="BA23" s="391"/>
      <c r="BB23" s="391"/>
      <c r="BC23" s="391"/>
      <c r="BD23" s="391"/>
      <c r="BE23" s="391"/>
      <c r="BF23" s="391"/>
      <c r="BG23" s="391"/>
      <c r="BH23" s="391"/>
      <c r="BI23" s="391"/>
      <c r="BJ23" s="391"/>
      <c r="BK23" s="391"/>
      <c r="BL23" s="391"/>
      <c r="BM23" s="392"/>
      <c r="BN23" s="393">
        <v>2965812</v>
      </c>
      <c r="BO23" s="394"/>
      <c r="BP23" s="394"/>
      <c r="BQ23" s="394"/>
      <c r="BR23" s="394"/>
      <c r="BS23" s="394"/>
      <c r="BT23" s="394"/>
      <c r="BU23" s="395"/>
      <c r="BV23" s="393">
        <v>3272534</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163</v>
      </c>
      <c r="BA24" s="391"/>
      <c r="BB24" s="391"/>
      <c r="BC24" s="391"/>
      <c r="BD24" s="391"/>
      <c r="BE24" s="391"/>
      <c r="BF24" s="391"/>
      <c r="BG24" s="391"/>
      <c r="BH24" s="391"/>
      <c r="BI24" s="391"/>
      <c r="BJ24" s="391"/>
      <c r="BK24" s="391"/>
      <c r="BL24" s="391"/>
      <c r="BM24" s="392"/>
      <c r="BN24" s="393">
        <v>224824</v>
      </c>
      <c r="BO24" s="394"/>
      <c r="BP24" s="394"/>
      <c r="BQ24" s="394"/>
      <c r="BR24" s="394"/>
      <c r="BS24" s="394"/>
      <c r="BT24" s="394"/>
      <c r="BU24" s="395"/>
      <c r="BV24" s="393">
        <v>224509</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164</v>
      </c>
      <c r="BA25" s="482"/>
      <c r="BB25" s="482"/>
      <c r="BC25" s="482"/>
      <c r="BD25" s="482"/>
      <c r="BE25" s="482"/>
      <c r="BF25" s="482"/>
      <c r="BG25" s="482"/>
      <c r="BH25" s="482"/>
      <c r="BI25" s="482"/>
      <c r="BJ25" s="482"/>
      <c r="BK25" s="482"/>
      <c r="BL25" s="482"/>
      <c r="BM25" s="483"/>
      <c r="BN25" s="543" t="s">
        <v>122</v>
      </c>
      <c r="BO25" s="544"/>
      <c r="BP25" s="544"/>
      <c r="BQ25" s="544"/>
      <c r="BR25" s="544"/>
      <c r="BS25" s="544"/>
      <c r="BT25" s="544"/>
      <c r="BU25" s="545"/>
      <c r="BV25" s="543" t="s">
        <v>122</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165</v>
      </c>
      <c r="BA26" s="554"/>
      <c r="BB26" s="554"/>
      <c r="BC26" s="555"/>
      <c r="BD26" s="380" t="s">
        <v>48</v>
      </c>
      <c r="BE26" s="381"/>
      <c r="BF26" s="381"/>
      <c r="BG26" s="381"/>
      <c r="BH26" s="381"/>
      <c r="BI26" s="381"/>
      <c r="BJ26" s="381"/>
      <c r="BK26" s="381"/>
      <c r="BL26" s="381"/>
      <c r="BM26" s="382"/>
      <c r="BN26" s="383">
        <v>1785878</v>
      </c>
      <c r="BO26" s="384"/>
      <c r="BP26" s="384"/>
      <c r="BQ26" s="384"/>
      <c r="BR26" s="384"/>
      <c r="BS26" s="384"/>
      <c r="BT26" s="384"/>
      <c r="BU26" s="385"/>
      <c r="BV26" s="383">
        <v>1778389</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166</v>
      </c>
      <c r="BE27" s="391"/>
      <c r="BF27" s="391"/>
      <c r="BG27" s="391"/>
      <c r="BH27" s="391"/>
      <c r="BI27" s="391"/>
      <c r="BJ27" s="391"/>
      <c r="BK27" s="391"/>
      <c r="BL27" s="391"/>
      <c r="BM27" s="392"/>
      <c r="BN27" s="393">
        <v>62102005</v>
      </c>
      <c r="BO27" s="394"/>
      <c r="BP27" s="394"/>
      <c r="BQ27" s="394"/>
      <c r="BR27" s="394"/>
      <c r="BS27" s="394"/>
      <c r="BT27" s="394"/>
      <c r="BU27" s="395"/>
      <c r="BV27" s="393">
        <v>62170617</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50</v>
      </c>
      <c r="BE28" s="506"/>
      <c r="BF28" s="506"/>
      <c r="BG28" s="506"/>
      <c r="BH28" s="506"/>
      <c r="BI28" s="506"/>
      <c r="BJ28" s="506"/>
      <c r="BK28" s="506"/>
      <c r="BL28" s="506"/>
      <c r="BM28" s="507"/>
      <c r="BN28" s="543">
        <v>44702539</v>
      </c>
      <c r="BO28" s="544"/>
      <c r="BP28" s="544"/>
      <c r="BQ28" s="544"/>
      <c r="BR28" s="544"/>
      <c r="BS28" s="544"/>
      <c r="BT28" s="544"/>
      <c r="BU28" s="545"/>
      <c r="BV28" s="543">
        <v>48629926</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167</v>
      </c>
      <c r="D30" s="552"/>
      <c r="E30" s="552"/>
      <c r="F30" s="552"/>
      <c r="G30" s="552"/>
      <c r="H30" s="552"/>
      <c r="I30" s="552"/>
      <c r="J30" s="552"/>
      <c r="K30" s="552"/>
      <c r="L30" s="552"/>
      <c r="M30" s="552"/>
      <c r="N30" s="552"/>
      <c r="O30" s="552"/>
      <c r="P30" s="552"/>
      <c r="Q30" s="552"/>
      <c r="R30" s="552"/>
      <c r="S30" s="552"/>
      <c r="U30" s="397" t="s">
        <v>168</v>
      </c>
      <c r="V30" s="397"/>
      <c r="W30" s="397"/>
      <c r="X30" s="397"/>
      <c r="Y30" s="397"/>
      <c r="Z30" s="397"/>
      <c r="AA30" s="397"/>
      <c r="AB30" s="397"/>
      <c r="AC30" s="397"/>
      <c r="AD30" s="397"/>
      <c r="AE30" s="397"/>
      <c r="AF30" s="397"/>
      <c r="AG30" s="397"/>
      <c r="AH30" s="397"/>
      <c r="AI30" s="397"/>
      <c r="AJ30" s="397"/>
      <c r="AK30" s="397"/>
      <c r="AM30" s="397" t="s">
        <v>169</v>
      </c>
      <c r="AN30" s="397"/>
      <c r="AO30" s="397"/>
      <c r="AP30" s="397"/>
      <c r="AQ30" s="397"/>
      <c r="AR30" s="397"/>
      <c r="AS30" s="397"/>
      <c r="AT30" s="397"/>
      <c r="AU30" s="397"/>
      <c r="AV30" s="397"/>
      <c r="AW30" s="397"/>
      <c r="AX30" s="397"/>
      <c r="AY30" s="397"/>
      <c r="AZ30" s="397"/>
      <c r="BA30" s="397"/>
      <c r="BB30" s="397"/>
      <c r="BC30" s="397"/>
      <c r="BE30" s="397" t="s">
        <v>170</v>
      </c>
      <c r="BF30" s="397"/>
      <c r="BG30" s="397"/>
      <c r="BH30" s="397"/>
      <c r="BI30" s="397"/>
      <c r="BJ30" s="397"/>
      <c r="BK30" s="397"/>
      <c r="BL30" s="397"/>
      <c r="BM30" s="397"/>
      <c r="BN30" s="397"/>
      <c r="BO30" s="397"/>
      <c r="BP30" s="397"/>
      <c r="BQ30" s="397"/>
      <c r="BR30" s="397"/>
      <c r="BS30" s="397"/>
      <c r="BT30" s="397"/>
      <c r="BU30" s="397"/>
      <c r="BW30" s="397" t="s">
        <v>171</v>
      </c>
      <c r="BX30" s="397"/>
      <c r="BY30" s="397"/>
      <c r="BZ30" s="397"/>
      <c r="CA30" s="397"/>
      <c r="CB30" s="397"/>
      <c r="CC30" s="397"/>
      <c r="CD30" s="397"/>
      <c r="CE30" s="397"/>
      <c r="CF30" s="397"/>
      <c r="CG30" s="397"/>
      <c r="CH30" s="397"/>
      <c r="CI30" s="397"/>
      <c r="CJ30" s="397"/>
      <c r="CK30" s="397"/>
      <c r="CL30" s="397"/>
      <c r="CM30" s="397"/>
      <c r="CO30" s="397" t="s">
        <v>172</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173</v>
      </c>
      <c r="D31" s="565"/>
      <c r="E31" s="453" t="s">
        <v>174</v>
      </c>
      <c r="F31" s="453"/>
      <c r="G31" s="453"/>
      <c r="H31" s="453"/>
      <c r="I31" s="453"/>
      <c r="J31" s="453"/>
      <c r="K31" s="453"/>
      <c r="L31" s="453"/>
      <c r="M31" s="453"/>
      <c r="N31" s="453"/>
      <c r="O31" s="453"/>
      <c r="P31" s="453"/>
      <c r="Q31" s="453"/>
      <c r="R31" s="453"/>
      <c r="S31" s="453"/>
      <c r="T31" s="177"/>
      <c r="U31" s="565" t="s">
        <v>175</v>
      </c>
      <c r="V31" s="565"/>
      <c r="W31" s="453" t="s">
        <v>176</v>
      </c>
      <c r="X31" s="453"/>
      <c r="Y31" s="453"/>
      <c r="Z31" s="453"/>
      <c r="AA31" s="453"/>
      <c r="AB31" s="453"/>
      <c r="AC31" s="453"/>
      <c r="AD31" s="453"/>
      <c r="AE31" s="453"/>
      <c r="AF31" s="453"/>
      <c r="AG31" s="453"/>
      <c r="AH31" s="453"/>
      <c r="AI31" s="453"/>
      <c r="AJ31" s="453"/>
      <c r="AK31" s="453"/>
      <c r="AL31" s="177"/>
      <c r="AM31" s="565" t="s">
        <v>177</v>
      </c>
      <c r="AN31" s="565"/>
      <c r="AO31" s="453" t="s">
        <v>178</v>
      </c>
      <c r="AP31" s="453"/>
      <c r="AQ31" s="453"/>
      <c r="AR31" s="453"/>
      <c r="AS31" s="453"/>
      <c r="AT31" s="453"/>
      <c r="AU31" s="453"/>
      <c r="AV31" s="453"/>
      <c r="AW31" s="453"/>
      <c r="AX31" s="453"/>
      <c r="AY31" s="453"/>
      <c r="AZ31" s="453"/>
      <c r="BA31" s="453"/>
      <c r="BB31" s="453"/>
      <c r="BC31" s="453"/>
      <c r="BD31" s="163"/>
      <c r="BE31" s="565" t="s">
        <v>175</v>
      </c>
      <c r="BF31" s="565"/>
      <c r="BG31" s="453" t="s">
        <v>176</v>
      </c>
      <c r="BH31" s="453"/>
      <c r="BI31" s="453"/>
      <c r="BJ31" s="453"/>
      <c r="BK31" s="453"/>
      <c r="BL31" s="453"/>
      <c r="BM31" s="453"/>
      <c r="BN31" s="453"/>
      <c r="BO31" s="453"/>
      <c r="BP31" s="453"/>
      <c r="BQ31" s="453"/>
      <c r="BR31" s="453"/>
      <c r="BS31" s="453"/>
      <c r="BT31" s="453"/>
      <c r="BU31" s="453"/>
      <c r="BV31" s="204"/>
      <c r="BW31" s="565" t="s">
        <v>173</v>
      </c>
      <c r="BX31" s="565"/>
      <c r="BY31" s="453" t="s">
        <v>179</v>
      </c>
      <c r="BZ31" s="453"/>
      <c r="CA31" s="453"/>
      <c r="CB31" s="453"/>
      <c r="CC31" s="453"/>
      <c r="CD31" s="453"/>
      <c r="CE31" s="453"/>
      <c r="CF31" s="453"/>
      <c r="CG31" s="453"/>
      <c r="CH31" s="453"/>
      <c r="CI31" s="453"/>
      <c r="CJ31" s="453"/>
      <c r="CK31" s="453"/>
      <c r="CL31" s="453"/>
      <c r="CM31" s="453"/>
      <c r="CN31" s="177"/>
      <c r="CO31" s="565" t="s">
        <v>175</v>
      </c>
      <c r="CP31" s="565"/>
      <c r="CQ31" s="453" t="s">
        <v>180</v>
      </c>
      <c r="CR31" s="453"/>
      <c r="CS31" s="453"/>
      <c r="CT31" s="453"/>
      <c r="CU31" s="453"/>
      <c r="CV31" s="453"/>
      <c r="CW31" s="453"/>
      <c r="CX31" s="453"/>
      <c r="CY31" s="453"/>
      <c r="CZ31" s="453"/>
      <c r="DA31" s="453"/>
      <c r="DB31" s="453"/>
      <c r="DC31" s="453"/>
      <c r="DD31" s="453"/>
      <c r="DE31" s="453"/>
      <c r="DF31" s="177"/>
      <c r="DG31" s="562" t="s">
        <v>181</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国民健康保険事業特別会計</v>
      </c>
      <c r="X32" s="564"/>
      <c r="Y32" s="564"/>
      <c r="Z32" s="564"/>
      <c r="AA32" s="564"/>
      <c r="AB32" s="564"/>
      <c r="AC32" s="564"/>
      <c r="AD32" s="564"/>
      <c r="AE32" s="564"/>
      <c r="AF32" s="564"/>
      <c r="AG32" s="564"/>
      <c r="AH32" s="564"/>
      <c r="AI32" s="564"/>
      <c r="AJ32" s="564"/>
      <c r="AK32" s="564"/>
      <c r="AL32" s="163"/>
      <c r="AM32" s="563">
        <f>IF(AO32="","",MAX(C32:D41,U32:V41)+1)</f>
        <v>12</v>
      </c>
      <c r="AN32" s="563"/>
      <c r="AO32" s="564" t="str">
        <f>IF('各会計、関係団体の財政状況及び健全化判断比率'!B29="","",'各会計、関係団体の財政状況及び健全化判断比率'!B29)</f>
        <v>電気事業会計</v>
      </c>
      <c r="AP32" s="564"/>
      <c r="AQ32" s="564"/>
      <c r="AR32" s="564"/>
      <c r="AS32" s="564"/>
      <c r="AT32" s="564"/>
      <c r="AU32" s="564"/>
      <c r="AV32" s="564"/>
      <c r="AW32" s="564"/>
      <c r="AX32" s="564"/>
      <c r="AY32" s="564"/>
      <c r="AZ32" s="564"/>
      <c r="BA32" s="564"/>
      <c r="BB32" s="564"/>
      <c r="BC32" s="564"/>
      <c r="BD32" s="163"/>
      <c r="BE32" s="563">
        <f>IF(BG32="","",MAX(C32:D41,U32:V41,AM32:AN41)+1)</f>
        <v>17</v>
      </c>
      <c r="BF32" s="563"/>
      <c r="BG32" s="564" t="str">
        <f>IF('各会計、関係団体の財政状況及び健全化判断比率'!B34="","",'各会計、関係団体の財政状況及び健全化判断比率'!B34)</f>
        <v>港湾整備事業特別会計</v>
      </c>
      <c r="BH32" s="564"/>
      <c r="BI32" s="564"/>
      <c r="BJ32" s="564"/>
      <c r="BK32" s="564"/>
      <c r="BL32" s="564"/>
      <c r="BM32" s="564"/>
      <c r="BN32" s="564"/>
      <c r="BO32" s="564"/>
      <c r="BP32" s="564"/>
      <c r="BQ32" s="564"/>
      <c r="BR32" s="564"/>
      <c r="BS32" s="564"/>
      <c r="BT32" s="564"/>
      <c r="BU32" s="564"/>
      <c r="BV32" s="163"/>
      <c r="BW32" s="563">
        <f>IF(BY32="","",MAX(C32:D41,U32:V41,AM32:AN41,BE32:BF41)+1)</f>
        <v>20</v>
      </c>
      <c r="BX32" s="563"/>
      <c r="BY32" s="564" t="str">
        <f>IF('各会計、関係団体の財政状況及び健全化判断比率'!B68="","",'各会計、関係団体の財政状況及び健全化判断比率'!B68)</f>
        <v>有明海自動車航送船組合</v>
      </c>
      <c r="BZ32" s="564"/>
      <c r="CA32" s="564"/>
      <c r="CB32" s="564"/>
      <c r="CC32" s="564"/>
      <c r="CD32" s="564"/>
      <c r="CE32" s="564"/>
      <c r="CF32" s="564"/>
      <c r="CG32" s="564"/>
      <c r="CH32" s="564"/>
      <c r="CI32" s="564"/>
      <c r="CJ32" s="564"/>
      <c r="CK32" s="564"/>
      <c r="CL32" s="564"/>
      <c r="CM32" s="564"/>
      <c r="CN32" s="163"/>
      <c r="CO32" s="563">
        <f>IF(CQ32="","",MAX(C32:D41,U32:V41,AM32:AN41,BE32:BF41,BW32:BX41)+1)</f>
        <v>21</v>
      </c>
      <c r="CP32" s="563"/>
      <c r="CQ32" s="564" t="str">
        <f>IF('各会計、関係団体の財政状況及び健全化判断比率'!BS7="","",'各会計、関係団体の財政状況及び健全化判断比率'!BS7)</f>
        <v>熊本県立劇場</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中小企業振興資金特別会計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13</v>
      </c>
      <c r="AN33" s="563"/>
      <c r="AO33" s="564" t="str">
        <f>IF('各会計、関係団体の財政状況及び健全化判断比率'!B30="","",'各会計、関係団体の財政状況及び健全化判断比率'!B30)</f>
        <v>工業用水道事業会計</v>
      </c>
      <c r="AP33" s="564"/>
      <c r="AQ33" s="564"/>
      <c r="AR33" s="564"/>
      <c r="AS33" s="564"/>
      <c r="AT33" s="564"/>
      <c r="AU33" s="564"/>
      <c r="AV33" s="564"/>
      <c r="AW33" s="564"/>
      <c r="AX33" s="564"/>
      <c r="AY33" s="564"/>
      <c r="AZ33" s="564"/>
      <c r="BA33" s="564"/>
      <c r="BB33" s="564"/>
      <c r="BC33" s="564"/>
      <c r="BD33" s="163"/>
      <c r="BE33" s="563">
        <f t="shared" ref="BE33:BE41" si="2">IF(BG33="","",BE32+1)</f>
        <v>18</v>
      </c>
      <c r="BF33" s="563"/>
      <c r="BG33" s="564" t="str">
        <f>IF('各会計、関係団体の財政状況及び健全化判断比率'!B35="","",'各会計、関係団体の財政状況及び健全化判断比率'!B35)</f>
        <v>臨海工業用地造成事業特別会計</v>
      </c>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22</v>
      </c>
      <c r="CP33" s="563"/>
      <c r="CQ33" s="564" t="str">
        <f>IF('各会計、関係団体の財政状況及び健全化判断比率'!BS8="","",'各会計、関係団体の財政状況及び健全化判断比率'!BS8)</f>
        <v>天草エアライン</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母子父子寡婦福祉資金特別会計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14</v>
      </c>
      <c r="AN34" s="563"/>
      <c r="AO34" s="564" t="str">
        <f>IF('各会計、関係団体の財政状況及び健全化判断比率'!B31="","",'各会計、関係団体の財政状況及び健全化判断比率'!B31)</f>
        <v>有料駐車場事業会計</v>
      </c>
      <c r="AP34" s="564"/>
      <c r="AQ34" s="564"/>
      <c r="AR34" s="564"/>
      <c r="AS34" s="564"/>
      <c r="AT34" s="564"/>
      <c r="AU34" s="564"/>
      <c r="AV34" s="564"/>
      <c r="AW34" s="564"/>
      <c r="AX34" s="564"/>
      <c r="AY34" s="564"/>
      <c r="AZ34" s="564"/>
      <c r="BA34" s="564"/>
      <c r="BB34" s="564"/>
      <c r="BC34" s="564"/>
      <c r="BD34" s="163"/>
      <c r="BE34" s="563">
        <f t="shared" si="2"/>
        <v>19</v>
      </c>
      <c r="BF34" s="563"/>
      <c r="BG34" s="564" t="str">
        <f>IF('各会計、関係団体の財政状況及び健全化判断比率'!B36="","",'各会計、関係団体の財政状況及び健全化判断比率'!B36)</f>
        <v>高度技術研究開発基盤整備事業等特別会計</v>
      </c>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23</v>
      </c>
      <c r="CP34" s="563"/>
      <c r="CQ34" s="564" t="str">
        <f>IF('各会計、関係団体の財政状況及び健全化判断比率'!BS9="","",'各会計、関係団体の財政状況及び健全化判断比率'!BS9)</f>
        <v>肥薩おれんじ鉄道</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収入証紙特別会計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15</v>
      </c>
      <c r="AN35" s="563"/>
      <c r="AO35" s="564" t="str">
        <f>IF('各会計、関係団体の財政状況及び健全化判断比率'!B32="","",'各会計、関係団体の財政状況及び健全化判断比率'!B32)</f>
        <v>病院事業会計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24</v>
      </c>
      <c r="CP35" s="563"/>
      <c r="CQ35" s="564" t="str">
        <f>IF('各会計、関係団体の財政状況及び健全化判断比率'!BS10="","",'各会計、関係団体の財政状況及び健全化判断比率'!BS10)</f>
        <v>豊肥本線高速鉄道保有</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県立高等学校実習資金特別会計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16</v>
      </c>
      <c r="AN36" s="563"/>
      <c r="AO36" s="564" t="str">
        <f>IF('各会計、関係団体の財政状況及び健全化判断比率'!B33="","",'各会計、関係団体の財政状況及び健全化判断比率'!B33)</f>
        <v>流域下水道事業会計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25</v>
      </c>
      <c r="CP36" s="563"/>
      <c r="CQ36" s="564" t="str">
        <f>IF('各会計、関係団体の財政状況及び健全化判断比率'!BS11="","",'各会計、関係団体の財政状況及び健全化判断比率'!BS11)</f>
        <v>熊本県移植医療推進財団</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育英資金等貸与特別会計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26</v>
      </c>
      <c r="CP37" s="563"/>
      <c r="CQ37" s="564" t="str">
        <f>IF('各会計、関係団体の財政状況及び健全化判断比率'!BS12="","",'各会計、関係団体の財政状況及び健全化判断比率'!BS12)</f>
        <v>熊本県総合保健センター</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林業改善資金特別会計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27</v>
      </c>
      <c r="CP38" s="563"/>
      <c r="CQ38" s="564" t="str">
        <f>IF('各会計、関係団体の財政状況及び健全化判断比率'!BS13="","",'各会計、関係団体の財政状況及び健全化判断比率'!BS13)</f>
        <v>熊本さわやか長寿財団</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沿岸漁業改善資金特別会計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28</v>
      </c>
      <c r="CP39" s="563"/>
      <c r="CQ39" s="564" t="str">
        <f>IF('各会計、関係団体の財政状況及び健全化判断比率'!BS14="","",'各会計、関係団体の財政状況及び健全化判断比率'!BS14)</f>
        <v>熊本県生活衛生営業指導センター</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市町村振興資金貸付事業特別会計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29</v>
      </c>
      <c r="CP40" s="563"/>
      <c r="CQ40" s="564" t="str">
        <f>IF('各会計、関係団体の財政状況及び健全化判断比率'!BS15="","",'各会計、関係団体の財政状況及び健全化判断比率'!BS15)</f>
        <v>水俣・芦北地域振興財団</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チッソ県債償還等特別会計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30</v>
      </c>
      <c r="CP41" s="563"/>
      <c r="CQ41" s="564" t="str">
        <f>IF('各会計、関係団体の財政状況及び健全化判断比率'!BS16="","",'各会計、関係団体の財政状況及び健全化判断比率'!BS16)</f>
        <v>熊本県伝統工芸館</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182</v>
      </c>
      <c r="E44" s="567" t="s">
        <v>183</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184</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185</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186</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187</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188</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189</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WCqVKe/z3J7izFgArb8zHaPAsYzoaFG0OOKkKbqXyhNmnHipYU1zNtINXIrWJW/B2CdW9ctkqW2yB0smB2a3vA==" saltValue="QlgBMCJGEk2KlAyA0uTSgw=="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31" zoomScale="60" zoomScaleNormal="60" zoomScaleSheetLayoutView="100" workbookViewId="0">
      <selection activeCell="J34" sqref="J34"/>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562</v>
      </c>
      <c r="G33" s="17" t="s">
        <v>563</v>
      </c>
      <c r="H33" s="17" t="s">
        <v>564</v>
      </c>
      <c r="I33" s="17" t="s">
        <v>565</v>
      </c>
      <c r="J33" s="18" t="s">
        <v>566</v>
      </c>
      <c r="K33" s="10"/>
      <c r="L33" s="10"/>
      <c r="M33" s="10"/>
      <c r="N33" s="10"/>
      <c r="O33" s="10"/>
      <c r="P33" s="10"/>
    </row>
    <row r="34" spans="1:16" ht="39" customHeight="1" x14ac:dyDescent="0.2">
      <c r="A34" s="10"/>
      <c r="B34" s="19"/>
      <c r="C34" s="1125" t="s">
        <v>570</v>
      </c>
      <c r="D34" s="1125"/>
      <c r="E34" s="1126"/>
      <c r="F34" s="20">
        <v>2.94</v>
      </c>
      <c r="G34" s="21">
        <v>2.5099999999999998</v>
      </c>
      <c r="H34" s="21">
        <v>5</v>
      </c>
      <c r="I34" s="21">
        <v>4.33</v>
      </c>
      <c r="J34" s="22">
        <v>4.57</v>
      </c>
      <c r="K34" s="10"/>
      <c r="L34" s="10"/>
      <c r="M34" s="10"/>
      <c r="N34" s="10"/>
      <c r="O34" s="10"/>
      <c r="P34" s="10"/>
    </row>
    <row r="35" spans="1:16" ht="39" customHeight="1" x14ac:dyDescent="0.2">
      <c r="A35" s="10"/>
      <c r="B35" s="23"/>
      <c r="C35" s="1119" t="s">
        <v>571</v>
      </c>
      <c r="D35" s="1120"/>
      <c r="E35" s="1121"/>
      <c r="F35" s="24">
        <v>0.72</v>
      </c>
      <c r="G35" s="25">
        <v>0.81</v>
      </c>
      <c r="H35" s="25">
        <v>1.34</v>
      </c>
      <c r="I35" s="25">
        <v>1.47</v>
      </c>
      <c r="J35" s="26">
        <v>1.36</v>
      </c>
      <c r="K35" s="10"/>
      <c r="L35" s="10"/>
      <c r="M35" s="10"/>
      <c r="N35" s="10"/>
      <c r="O35" s="10"/>
      <c r="P35" s="10"/>
    </row>
    <row r="36" spans="1:16" ht="39" customHeight="1" x14ac:dyDescent="0.2">
      <c r="A36" s="10"/>
      <c r="B36" s="23"/>
      <c r="C36" s="1119" t="s">
        <v>572</v>
      </c>
      <c r="D36" s="1120"/>
      <c r="E36" s="1121"/>
      <c r="F36" s="24">
        <v>1.17</v>
      </c>
      <c r="G36" s="25">
        <v>1.1499999999999999</v>
      </c>
      <c r="H36" s="25">
        <v>0.79</v>
      </c>
      <c r="I36" s="25">
        <v>0.62</v>
      </c>
      <c r="J36" s="26">
        <v>0.57999999999999996</v>
      </c>
      <c r="K36" s="10"/>
      <c r="L36" s="10"/>
      <c r="M36" s="10"/>
      <c r="N36" s="10"/>
      <c r="O36" s="10"/>
      <c r="P36" s="10"/>
    </row>
    <row r="37" spans="1:16" ht="39" customHeight="1" x14ac:dyDescent="0.2">
      <c r="A37" s="10"/>
      <c r="B37" s="23"/>
      <c r="C37" s="1119" t="s">
        <v>573</v>
      </c>
      <c r="D37" s="1120"/>
      <c r="E37" s="1121"/>
      <c r="F37" s="24">
        <v>0.39</v>
      </c>
      <c r="G37" s="25">
        <v>0.36</v>
      </c>
      <c r="H37" s="25">
        <v>0.34</v>
      </c>
      <c r="I37" s="25">
        <v>0.44</v>
      </c>
      <c r="J37" s="26">
        <v>0.56000000000000005</v>
      </c>
      <c r="K37" s="10"/>
      <c r="L37" s="10"/>
      <c r="M37" s="10"/>
      <c r="N37" s="10"/>
      <c r="O37" s="10"/>
      <c r="P37" s="10"/>
    </row>
    <row r="38" spans="1:16" ht="39" customHeight="1" x14ac:dyDescent="0.2">
      <c r="A38" s="10"/>
      <c r="B38" s="23"/>
      <c r="C38" s="1119" t="s">
        <v>574</v>
      </c>
      <c r="D38" s="1120"/>
      <c r="E38" s="1121"/>
      <c r="F38" s="24">
        <v>0.47</v>
      </c>
      <c r="G38" s="25">
        <v>0.44</v>
      </c>
      <c r="H38" s="25">
        <v>0.42</v>
      </c>
      <c r="I38" s="25">
        <v>0.37</v>
      </c>
      <c r="J38" s="26">
        <v>0.36</v>
      </c>
      <c r="K38" s="10"/>
      <c r="L38" s="10"/>
      <c r="M38" s="10"/>
      <c r="N38" s="10"/>
      <c r="O38" s="10"/>
      <c r="P38" s="10"/>
    </row>
    <row r="39" spans="1:16" ht="39" customHeight="1" x14ac:dyDescent="0.2">
      <c r="A39" s="10"/>
      <c r="B39" s="23"/>
      <c r="C39" s="1119" t="s">
        <v>575</v>
      </c>
      <c r="D39" s="1120"/>
      <c r="E39" s="1121"/>
      <c r="F39" s="24">
        <v>0.25</v>
      </c>
      <c r="G39" s="25">
        <v>0.3</v>
      </c>
      <c r="H39" s="25">
        <v>0.32</v>
      </c>
      <c r="I39" s="25">
        <v>0.3</v>
      </c>
      <c r="J39" s="26">
        <v>0.3</v>
      </c>
      <c r="K39" s="10"/>
      <c r="L39" s="10"/>
      <c r="M39" s="10"/>
      <c r="N39" s="10"/>
      <c r="O39" s="10"/>
      <c r="P39" s="10"/>
    </row>
    <row r="40" spans="1:16" ht="39" customHeight="1" x14ac:dyDescent="0.2">
      <c r="A40" s="10"/>
      <c r="B40" s="23"/>
      <c r="C40" s="1119" t="s">
        <v>576</v>
      </c>
      <c r="D40" s="1120"/>
      <c r="E40" s="1121"/>
      <c r="F40" s="24">
        <v>0.51</v>
      </c>
      <c r="G40" s="25">
        <v>0.51</v>
      </c>
      <c r="H40" s="25">
        <v>0.47</v>
      </c>
      <c r="I40" s="25">
        <v>0.28999999999999998</v>
      </c>
      <c r="J40" s="26">
        <v>0.2</v>
      </c>
      <c r="K40" s="10"/>
      <c r="L40" s="10"/>
      <c r="M40" s="10"/>
      <c r="N40" s="10"/>
      <c r="O40" s="10"/>
      <c r="P40" s="10"/>
    </row>
    <row r="41" spans="1:16" ht="39" customHeight="1" x14ac:dyDescent="0.2">
      <c r="A41" s="10"/>
      <c r="B41" s="23"/>
      <c r="C41" s="1119" t="s">
        <v>577</v>
      </c>
      <c r="D41" s="1120"/>
      <c r="E41" s="1121"/>
      <c r="F41" s="24">
        <v>0.26</v>
      </c>
      <c r="G41" s="25">
        <v>0.23</v>
      </c>
      <c r="H41" s="25">
        <v>0.2</v>
      </c>
      <c r="I41" s="25">
        <v>0.16</v>
      </c>
      <c r="J41" s="26">
        <v>0.17</v>
      </c>
      <c r="K41" s="10"/>
      <c r="L41" s="10"/>
      <c r="M41" s="10"/>
      <c r="N41" s="10"/>
      <c r="O41" s="10"/>
      <c r="P41" s="10"/>
    </row>
    <row r="42" spans="1:16" ht="39" customHeight="1" x14ac:dyDescent="0.2">
      <c r="A42" s="10"/>
      <c r="B42" s="27"/>
      <c r="C42" s="1119" t="s">
        <v>578</v>
      </c>
      <c r="D42" s="1120"/>
      <c r="E42" s="1121"/>
      <c r="F42" s="24" t="s">
        <v>522</v>
      </c>
      <c r="G42" s="25" t="s">
        <v>522</v>
      </c>
      <c r="H42" s="25" t="s">
        <v>522</v>
      </c>
      <c r="I42" s="25" t="s">
        <v>522</v>
      </c>
      <c r="J42" s="26" t="s">
        <v>522</v>
      </c>
      <c r="K42" s="10"/>
      <c r="L42" s="10"/>
      <c r="M42" s="10"/>
      <c r="N42" s="10"/>
      <c r="O42" s="10"/>
      <c r="P42" s="10"/>
    </row>
    <row r="43" spans="1:16" ht="39" customHeight="1" thickBot="1" x14ac:dyDescent="0.25">
      <c r="A43" s="10"/>
      <c r="B43" s="28"/>
      <c r="C43" s="1122" t="s">
        <v>579</v>
      </c>
      <c r="D43" s="1123"/>
      <c r="E43" s="1124"/>
      <c r="F43" s="29">
        <v>0.28000000000000003</v>
      </c>
      <c r="G43" s="30">
        <v>0.43</v>
      </c>
      <c r="H43" s="30">
        <v>0.32</v>
      </c>
      <c r="I43" s="30">
        <v>0.22</v>
      </c>
      <c r="J43" s="31">
        <v>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KsNxtsbuFVe0itaN576quw8xGYMoHup6+h4kliXBdSFe8QPxl59LZ9e2KG8gmXGMC1Z5kK+qXScC0KM5LjCazg==" saltValue="GGJ2r7vK6xkkGq3gkB6d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6" zoomScale="60" zoomScaleNormal="60" zoomScaleSheetLayoutView="55" workbookViewId="0">
      <selection activeCell="P61" sqref="P61"/>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562</v>
      </c>
      <c r="L44" s="44" t="s">
        <v>563</v>
      </c>
      <c r="M44" s="44" t="s">
        <v>564</v>
      </c>
      <c r="N44" s="44" t="s">
        <v>565</v>
      </c>
      <c r="O44" s="45" t="s">
        <v>566</v>
      </c>
      <c r="P44" s="36"/>
      <c r="Q44" s="36"/>
      <c r="R44" s="36"/>
      <c r="S44" s="36"/>
      <c r="T44" s="36"/>
      <c r="U44" s="36"/>
    </row>
    <row r="45" spans="1:21" ht="30.75" customHeight="1" x14ac:dyDescent="0.2">
      <c r="A45" s="36"/>
      <c r="B45" s="1127" t="s">
        <v>11</v>
      </c>
      <c r="C45" s="1128"/>
      <c r="D45" s="46"/>
      <c r="E45" s="1133" t="s">
        <v>12</v>
      </c>
      <c r="F45" s="1133"/>
      <c r="G45" s="1133"/>
      <c r="H45" s="1133"/>
      <c r="I45" s="1133"/>
      <c r="J45" s="1134"/>
      <c r="K45" s="47">
        <v>86354</v>
      </c>
      <c r="L45" s="48">
        <v>81389</v>
      </c>
      <c r="M45" s="48">
        <v>77355</v>
      </c>
      <c r="N45" s="48">
        <v>77121</v>
      </c>
      <c r="O45" s="49">
        <v>83347</v>
      </c>
      <c r="P45" s="36"/>
      <c r="Q45" s="36"/>
      <c r="R45" s="36"/>
      <c r="S45" s="36"/>
      <c r="T45" s="36"/>
      <c r="U45" s="36"/>
    </row>
    <row r="46" spans="1:21" ht="30.75" customHeight="1" x14ac:dyDescent="0.2">
      <c r="A46" s="36"/>
      <c r="B46" s="1129"/>
      <c r="C46" s="1130"/>
      <c r="D46" s="50"/>
      <c r="E46" s="1135" t="s">
        <v>13</v>
      </c>
      <c r="F46" s="1135"/>
      <c r="G46" s="1135"/>
      <c r="H46" s="1135"/>
      <c r="I46" s="1135"/>
      <c r="J46" s="1136"/>
      <c r="K46" s="51" t="s">
        <v>522</v>
      </c>
      <c r="L46" s="52" t="s">
        <v>522</v>
      </c>
      <c r="M46" s="52" t="s">
        <v>522</v>
      </c>
      <c r="N46" s="52" t="s">
        <v>522</v>
      </c>
      <c r="O46" s="53" t="s">
        <v>522</v>
      </c>
      <c r="P46" s="36"/>
      <c r="Q46" s="36"/>
      <c r="R46" s="36"/>
      <c r="S46" s="36"/>
      <c r="T46" s="36"/>
      <c r="U46" s="36"/>
    </row>
    <row r="47" spans="1:21" ht="30.75" customHeight="1" x14ac:dyDescent="0.2">
      <c r="A47" s="36"/>
      <c r="B47" s="1129"/>
      <c r="C47" s="1130"/>
      <c r="D47" s="50"/>
      <c r="E47" s="1135" t="s">
        <v>14</v>
      </c>
      <c r="F47" s="1135"/>
      <c r="G47" s="1135"/>
      <c r="H47" s="1135"/>
      <c r="I47" s="1135"/>
      <c r="J47" s="1136"/>
      <c r="K47" s="51">
        <v>21387</v>
      </c>
      <c r="L47" s="52">
        <v>20709</v>
      </c>
      <c r="M47" s="52">
        <v>20303</v>
      </c>
      <c r="N47" s="52">
        <v>19992</v>
      </c>
      <c r="O47" s="53">
        <v>20197</v>
      </c>
      <c r="P47" s="36"/>
      <c r="Q47" s="36"/>
      <c r="R47" s="36"/>
      <c r="S47" s="36"/>
      <c r="T47" s="36"/>
      <c r="U47" s="36"/>
    </row>
    <row r="48" spans="1:21" ht="30.75" customHeight="1" x14ac:dyDescent="0.2">
      <c r="A48" s="36"/>
      <c r="B48" s="1129"/>
      <c r="C48" s="1130"/>
      <c r="D48" s="50"/>
      <c r="E48" s="1135" t="s">
        <v>15</v>
      </c>
      <c r="F48" s="1135"/>
      <c r="G48" s="1135"/>
      <c r="H48" s="1135"/>
      <c r="I48" s="1135"/>
      <c r="J48" s="1136"/>
      <c r="K48" s="51">
        <v>1567</v>
      </c>
      <c r="L48" s="52">
        <v>1538</v>
      </c>
      <c r="M48" s="52">
        <v>1382</v>
      </c>
      <c r="N48" s="52">
        <v>1246</v>
      </c>
      <c r="O48" s="53">
        <v>1381</v>
      </c>
      <c r="P48" s="36"/>
      <c r="Q48" s="36"/>
      <c r="R48" s="36"/>
      <c r="S48" s="36"/>
      <c r="T48" s="36"/>
      <c r="U48" s="36"/>
    </row>
    <row r="49" spans="1:21" ht="30.75" customHeight="1" x14ac:dyDescent="0.2">
      <c r="A49" s="36"/>
      <c r="B49" s="1129"/>
      <c r="C49" s="1130"/>
      <c r="D49" s="50"/>
      <c r="E49" s="1135" t="s">
        <v>16</v>
      </c>
      <c r="F49" s="1135"/>
      <c r="G49" s="1135"/>
      <c r="H49" s="1135"/>
      <c r="I49" s="1135"/>
      <c r="J49" s="1136"/>
      <c r="K49" s="51" t="s">
        <v>522</v>
      </c>
      <c r="L49" s="52" t="s">
        <v>522</v>
      </c>
      <c r="M49" s="52" t="s">
        <v>522</v>
      </c>
      <c r="N49" s="52" t="s">
        <v>522</v>
      </c>
      <c r="O49" s="53" t="s">
        <v>522</v>
      </c>
      <c r="P49" s="36"/>
      <c r="Q49" s="36"/>
      <c r="R49" s="36"/>
      <c r="S49" s="36"/>
      <c r="T49" s="36"/>
      <c r="U49" s="36"/>
    </row>
    <row r="50" spans="1:21" ht="30.75" customHeight="1" x14ac:dyDescent="0.2">
      <c r="A50" s="36"/>
      <c r="B50" s="1129"/>
      <c r="C50" s="1130"/>
      <c r="D50" s="50"/>
      <c r="E50" s="1135" t="s">
        <v>17</v>
      </c>
      <c r="F50" s="1135"/>
      <c r="G50" s="1135"/>
      <c r="H50" s="1135"/>
      <c r="I50" s="1135"/>
      <c r="J50" s="1136"/>
      <c r="K50" s="51">
        <v>1308</v>
      </c>
      <c r="L50" s="52">
        <v>723</v>
      </c>
      <c r="M50" s="52">
        <v>690</v>
      </c>
      <c r="N50" s="52">
        <v>2317</v>
      </c>
      <c r="O50" s="53">
        <v>2221</v>
      </c>
      <c r="P50" s="36"/>
      <c r="Q50" s="36"/>
      <c r="R50" s="36"/>
      <c r="S50" s="36"/>
      <c r="T50" s="36"/>
      <c r="U50" s="36"/>
    </row>
    <row r="51" spans="1:21" ht="30.75" customHeight="1" x14ac:dyDescent="0.2">
      <c r="A51" s="36"/>
      <c r="B51" s="1131"/>
      <c r="C51" s="1132"/>
      <c r="D51" s="54"/>
      <c r="E51" s="1135" t="s">
        <v>18</v>
      </c>
      <c r="F51" s="1135"/>
      <c r="G51" s="1135"/>
      <c r="H51" s="1135"/>
      <c r="I51" s="1135"/>
      <c r="J51" s="1136"/>
      <c r="K51" s="51">
        <v>1</v>
      </c>
      <c r="L51" s="52">
        <v>1</v>
      </c>
      <c r="M51" s="52">
        <v>0</v>
      </c>
      <c r="N51" s="52">
        <v>1</v>
      </c>
      <c r="O51" s="53">
        <v>0</v>
      </c>
      <c r="P51" s="36"/>
      <c r="Q51" s="36"/>
      <c r="R51" s="36"/>
      <c r="S51" s="36"/>
      <c r="T51" s="36"/>
      <c r="U51" s="36"/>
    </row>
    <row r="52" spans="1:21" ht="30.75" customHeight="1" x14ac:dyDescent="0.2">
      <c r="A52" s="36"/>
      <c r="B52" s="1137" t="s">
        <v>19</v>
      </c>
      <c r="C52" s="1138"/>
      <c r="D52" s="54"/>
      <c r="E52" s="1135" t="s">
        <v>20</v>
      </c>
      <c r="F52" s="1135"/>
      <c r="G52" s="1135"/>
      <c r="H52" s="1135"/>
      <c r="I52" s="1135"/>
      <c r="J52" s="1136"/>
      <c r="K52" s="51">
        <v>81606</v>
      </c>
      <c r="L52" s="52">
        <v>77671</v>
      </c>
      <c r="M52" s="52">
        <v>74436</v>
      </c>
      <c r="N52" s="52">
        <v>74072</v>
      </c>
      <c r="O52" s="53">
        <v>72948</v>
      </c>
      <c r="P52" s="36"/>
      <c r="Q52" s="36"/>
      <c r="R52" s="36"/>
      <c r="S52" s="36"/>
      <c r="T52" s="36"/>
      <c r="U52" s="36"/>
    </row>
    <row r="53" spans="1:21" ht="30.75" customHeight="1" thickBot="1" x14ac:dyDescent="0.25">
      <c r="A53" s="36"/>
      <c r="B53" s="1139" t="s">
        <v>21</v>
      </c>
      <c r="C53" s="1140"/>
      <c r="D53" s="55"/>
      <c r="E53" s="1141" t="s">
        <v>22</v>
      </c>
      <c r="F53" s="1141"/>
      <c r="G53" s="1141"/>
      <c r="H53" s="1141"/>
      <c r="I53" s="1141"/>
      <c r="J53" s="1142"/>
      <c r="K53" s="56">
        <v>29011</v>
      </c>
      <c r="L53" s="57">
        <v>26689</v>
      </c>
      <c r="M53" s="57">
        <v>25294</v>
      </c>
      <c r="N53" s="57">
        <v>26605</v>
      </c>
      <c r="O53" s="58">
        <v>34198</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580</v>
      </c>
      <c r="P55" s="36"/>
      <c r="Q55" s="36"/>
      <c r="R55" s="36"/>
      <c r="S55" s="36"/>
      <c r="T55" s="36"/>
      <c r="U55" s="36"/>
    </row>
    <row r="56" spans="1:21" ht="30.75" customHeight="1" thickBot="1" x14ac:dyDescent="0.3">
      <c r="A56" s="36"/>
      <c r="B56" s="62"/>
      <c r="C56" s="63"/>
      <c r="D56" s="63"/>
      <c r="E56" s="64"/>
      <c r="F56" s="64"/>
      <c r="G56" s="64"/>
      <c r="H56" s="64"/>
      <c r="I56" s="64"/>
      <c r="J56" s="65" t="s">
        <v>3</v>
      </c>
      <c r="K56" s="66" t="s">
        <v>581</v>
      </c>
      <c r="L56" s="67" t="s">
        <v>582</v>
      </c>
      <c r="M56" s="67" t="s">
        <v>583</v>
      </c>
      <c r="N56" s="67" t="s">
        <v>584</v>
      </c>
      <c r="O56" s="68" t="s">
        <v>585</v>
      </c>
      <c r="P56" s="36"/>
      <c r="Q56" s="36"/>
      <c r="R56" s="36"/>
      <c r="S56" s="36"/>
      <c r="T56" s="36"/>
      <c r="U56" s="36"/>
    </row>
    <row r="57" spans="1:21" ht="30.75" customHeight="1" x14ac:dyDescent="0.2">
      <c r="A57" s="36"/>
      <c r="B57" s="1143" t="s">
        <v>25</v>
      </c>
      <c r="C57" s="1144"/>
      <c r="D57" s="1149" t="s">
        <v>26</v>
      </c>
      <c r="E57" s="1150"/>
      <c r="F57" s="1150"/>
      <c r="G57" s="1150"/>
      <c r="H57" s="1150"/>
      <c r="I57" s="1150"/>
      <c r="J57" s="1151"/>
      <c r="K57" s="69">
        <v>26866</v>
      </c>
      <c r="L57" s="70">
        <v>25172</v>
      </c>
      <c r="M57" s="70">
        <v>25547</v>
      </c>
      <c r="N57" s="70">
        <v>18215</v>
      </c>
      <c r="O57" s="71">
        <v>17875</v>
      </c>
      <c r="P57" s="36"/>
      <c r="Q57" s="36"/>
      <c r="R57" s="36"/>
      <c r="S57" s="36"/>
      <c r="T57" s="36"/>
      <c r="U57" s="36"/>
    </row>
    <row r="58" spans="1:21" ht="30.75" customHeight="1" x14ac:dyDescent="0.2">
      <c r="A58" s="36"/>
      <c r="B58" s="1145"/>
      <c r="C58" s="1146"/>
      <c r="D58" s="1152" t="s">
        <v>27</v>
      </c>
      <c r="E58" s="1153"/>
      <c r="F58" s="1153"/>
      <c r="G58" s="1153"/>
      <c r="H58" s="1153"/>
      <c r="I58" s="1153"/>
      <c r="J58" s="1154"/>
      <c r="K58" s="72">
        <v>132072</v>
      </c>
      <c r="L58" s="73">
        <v>90085</v>
      </c>
      <c r="M58" s="73">
        <v>85800</v>
      </c>
      <c r="N58" s="73">
        <v>80640</v>
      </c>
      <c r="O58" s="74">
        <v>82496</v>
      </c>
      <c r="P58" s="36"/>
      <c r="Q58" s="36"/>
      <c r="R58" s="36"/>
      <c r="S58" s="36"/>
      <c r="T58" s="36"/>
      <c r="U58" s="36"/>
    </row>
    <row r="59" spans="1:21" ht="30.75" customHeight="1" thickBot="1" x14ac:dyDescent="0.25">
      <c r="A59" s="36"/>
      <c r="B59" s="1147"/>
      <c r="C59" s="1148"/>
      <c r="D59" s="1155" t="s">
        <v>28</v>
      </c>
      <c r="E59" s="1156"/>
      <c r="F59" s="1156"/>
      <c r="G59" s="1156"/>
      <c r="H59" s="1156"/>
      <c r="I59" s="1156"/>
      <c r="J59" s="1157"/>
      <c r="K59" s="75">
        <v>96352</v>
      </c>
      <c r="L59" s="76">
        <v>89003</v>
      </c>
      <c r="M59" s="76">
        <v>84434</v>
      </c>
      <c r="N59" s="76">
        <v>79099</v>
      </c>
      <c r="O59" s="77">
        <v>81406</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tPBhVxdYNC5xlNON8wRViPLA4fXieGtDwkw72aK2tXd0rlR/nYazP3GZMTKYFMLlwhw1g3os3ugscVqPcawUNA==" saltValue="qCyXlaTj7j3B0HGddFJGDw=="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D37" zoomScale="80" zoomScaleNormal="80" zoomScaleSheetLayoutView="100" workbookViewId="0">
      <selection activeCell="S45" sqref="S45"/>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562</v>
      </c>
      <c r="J40" s="362" t="s">
        <v>563</v>
      </c>
      <c r="K40" s="362" t="s">
        <v>564</v>
      </c>
      <c r="L40" s="362" t="s">
        <v>565</v>
      </c>
      <c r="M40" s="363" t="s">
        <v>566</v>
      </c>
    </row>
    <row r="41" spans="2:13" ht="27.75" customHeight="1" x14ac:dyDescent="0.2">
      <c r="B41" s="1158" t="s">
        <v>31</v>
      </c>
      <c r="C41" s="1159"/>
      <c r="D41" s="88"/>
      <c r="E41" s="1164" t="s">
        <v>32</v>
      </c>
      <c r="F41" s="1164"/>
      <c r="G41" s="1164"/>
      <c r="H41" s="1165"/>
      <c r="I41" s="364">
        <v>1659835</v>
      </c>
      <c r="J41" s="365">
        <v>1679119</v>
      </c>
      <c r="K41" s="365">
        <v>1714341</v>
      </c>
      <c r="L41" s="365">
        <v>1749529</v>
      </c>
      <c r="M41" s="366">
        <v>1751758</v>
      </c>
    </row>
    <row r="42" spans="2:13" ht="27.75" customHeight="1" x14ac:dyDescent="0.2">
      <c r="B42" s="1160"/>
      <c r="C42" s="1161"/>
      <c r="D42" s="89"/>
      <c r="E42" s="1166" t="s">
        <v>33</v>
      </c>
      <c r="F42" s="1166"/>
      <c r="G42" s="1166"/>
      <c r="H42" s="1167"/>
      <c r="I42" s="367">
        <v>2161</v>
      </c>
      <c r="J42" s="368">
        <v>1691</v>
      </c>
      <c r="K42" s="368">
        <v>1341</v>
      </c>
      <c r="L42" s="368">
        <v>1284</v>
      </c>
      <c r="M42" s="369">
        <v>1185</v>
      </c>
    </row>
    <row r="43" spans="2:13" ht="27.75" customHeight="1" x14ac:dyDescent="0.2">
      <c r="B43" s="1160"/>
      <c r="C43" s="1161"/>
      <c r="D43" s="89"/>
      <c r="E43" s="1166" t="s">
        <v>34</v>
      </c>
      <c r="F43" s="1166"/>
      <c r="G43" s="1166"/>
      <c r="H43" s="1167"/>
      <c r="I43" s="367">
        <v>15193</v>
      </c>
      <c r="J43" s="368">
        <v>13972</v>
      </c>
      <c r="K43" s="368">
        <v>13027</v>
      </c>
      <c r="L43" s="368">
        <v>12165</v>
      </c>
      <c r="M43" s="369">
        <v>12178</v>
      </c>
    </row>
    <row r="44" spans="2:13" ht="27.75" customHeight="1" x14ac:dyDescent="0.2">
      <c r="B44" s="1160"/>
      <c r="C44" s="1161"/>
      <c r="D44" s="89"/>
      <c r="E44" s="1166" t="s">
        <v>35</v>
      </c>
      <c r="F44" s="1166"/>
      <c r="G44" s="1166"/>
      <c r="H44" s="1167"/>
      <c r="I44" s="367" t="s">
        <v>522</v>
      </c>
      <c r="J44" s="368" t="s">
        <v>522</v>
      </c>
      <c r="K44" s="368" t="s">
        <v>522</v>
      </c>
      <c r="L44" s="368" t="s">
        <v>522</v>
      </c>
      <c r="M44" s="369" t="s">
        <v>522</v>
      </c>
    </row>
    <row r="45" spans="2:13" ht="27.75" customHeight="1" x14ac:dyDescent="0.2">
      <c r="B45" s="1160"/>
      <c r="C45" s="1161"/>
      <c r="D45" s="89"/>
      <c r="E45" s="1166" t="s">
        <v>36</v>
      </c>
      <c r="F45" s="1166"/>
      <c r="G45" s="1166"/>
      <c r="H45" s="1167"/>
      <c r="I45" s="367">
        <v>144134</v>
      </c>
      <c r="J45" s="368">
        <v>141433</v>
      </c>
      <c r="K45" s="368">
        <v>139457</v>
      </c>
      <c r="L45" s="368">
        <v>139702</v>
      </c>
      <c r="M45" s="369">
        <v>137074</v>
      </c>
    </row>
    <row r="46" spans="2:13" ht="27.75" customHeight="1" x14ac:dyDescent="0.2">
      <c r="B46" s="1160"/>
      <c r="C46" s="1161"/>
      <c r="D46" s="90"/>
      <c r="E46" s="1168" t="s">
        <v>37</v>
      </c>
      <c r="F46" s="1168"/>
      <c r="G46" s="1168"/>
      <c r="H46" s="1169"/>
      <c r="I46" s="367">
        <v>5881</v>
      </c>
      <c r="J46" s="368">
        <v>6719</v>
      </c>
      <c r="K46" s="368">
        <v>7451</v>
      </c>
      <c r="L46" s="368">
        <v>5938</v>
      </c>
      <c r="M46" s="369">
        <v>6183</v>
      </c>
    </row>
    <row r="47" spans="2:13" ht="27.75" customHeight="1" x14ac:dyDescent="0.2">
      <c r="B47" s="1160"/>
      <c r="C47" s="1161"/>
      <c r="D47" s="91"/>
      <c r="E47" s="1170" t="s">
        <v>38</v>
      </c>
      <c r="F47" s="1171"/>
      <c r="G47" s="1171"/>
      <c r="H47" s="1172"/>
      <c r="I47" s="367" t="s">
        <v>522</v>
      </c>
      <c r="J47" s="368" t="s">
        <v>522</v>
      </c>
      <c r="K47" s="368" t="s">
        <v>522</v>
      </c>
      <c r="L47" s="368" t="s">
        <v>522</v>
      </c>
      <c r="M47" s="369" t="s">
        <v>522</v>
      </c>
    </row>
    <row r="48" spans="2:13" ht="27.75" customHeight="1" x14ac:dyDescent="0.2">
      <c r="B48" s="1160"/>
      <c r="C48" s="1161"/>
      <c r="D48" s="89"/>
      <c r="E48" s="1166" t="s">
        <v>39</v>
      </c>
      <c r="F48" s="1166"/>
      <c r="G48" s="1166"/>
      <c r="H48" s="1167"/>
      <c r="I48" s="367" t="s">
        <v>522</v>
      </c>
      <c r="J48" s="368" t="s">
        <v>522</v>
      </c>
      <c r="K48" s="368" t="s">
        <v>522</v>
      </c>
      <c r="L48" s="368" t="s">
        <v>522</v>
      </c>
      <c r="M48" s="369" t="s">
        <v>522</v>
      </c>
    </row>
    <row r="49" spans="2:13" ht="27.75" customHeight="1" x14ac:dyDescent="0.2">
      <c r="B49" s="1162"/>
      <c r="C49" s="1163"/>
      <c r="D49" s="89"/>
      <c r="E49" s="1166" t="s">
        <v>40</v>
      </c>
      <c r="F49" s="1166"/>
      <c r="G49" s="1166"/>
      <c r="H49" s="1167"/>
      <c r="I49" s="367" t="s">
        <v>522</v>
      </c>
      <c r="J49" s="368" t="s">
        <v>522</v>
      </c>
      <c r="K49" s="368" t="s">
        <v>522</v>
      </c>
      <c r="L49" s="368" t="s">
        <v>522</v>
      </c>
      <c r="M49" s="369" t="s">
        <v>522</v>
      </c>
    </row>
    <row r="50" spans="2:13" ht="27.75" customHeight="1" x14ac:dyDescent="0.2">
      <c r="B50" s="1173" t="s">
        <v>41</v>
      </c>
      <c r="C50" s="1174"/>
      <c r="D50" s="92"/>
      <c r="E50" s="1166" t="s">
        <v>42</v>
      </c>
      <c r="F50" s="1166"/>
      <c r="G50" s="1166"/>
      <c r="H50" s="1167"/>
      <c r="I50" s="367">
        <v>177736</v>
      </c>
      <c r="J50" s="368">
        <v>154714</v>
      </c>
      <c r="K50" s="368">
        <v>144871</v>
      </c>
      <c r="L50" s="368">
        <v>179270</v>
      </c>
      <c r="M50" s="369">
        <v>179512</v>
      </c>
    </row>
    <row r="51" spans="2:13" ht="27.75" customHeight="1" x14ac:dyDescent="0.2">
      <c r="B51" s="1160"/>
      <c r="C51" s="1161"/>
      <c r="D51" s="89"/>
      <c r="E51" s="1166" t="s">
        <v>43</v>
      </c>
      <c r="F51" s="1166"/>
      <c r="G51" s="1166"/>
      <c r="H51" s="1167"/>
      <c r="I51" s="367">
        <v>66383</v>
      </c>
      <c r="J51" s="368">
        <v>68306</v>
      </c>
      <c r="K51" s="368">
        <v>65256</v>
      </c>
      <c r="L51" s="368">
        <v>62677</v>
      </c>
      <c r="M51" s="369">
        <v>59825</v>
      </c>
    </row>
    <row r="52" spans="2:13" ht="27.75" customHeight="1" x14ac:dyDescent="0.2">
      <c r="B52" s="1162"/>
      <c r="C52" s="1163"/>
      <c r="D52" s="89"/>
      <c r="E52" s="1166" t="s">
        <v>44</v>
      </c>
      <c r="F52" s="1166"/>
      <c r="G52" s="1166"/>
      <c r="H52" s="1167"/>
      <c r="I52" s="367">
        <v>911586</v>
      </c>
      <c r="J52" s="368">
        <v>907080</v>
      </c>
      <c r="K52" s="368">
        <v>914301</v>
      </c>
      <c r="L52" s="368">
        <v>924155</v>
      </c>
      <c r="M52" s="369">
        <v>899465</v>
      </c>
    </row>
    <row r="53" spans="2:13" ht="27.75" customHeight="1" thickBot="1" x14ac:dyDescent="0.25">
      <c r="B53" s="1175" t="s">
        <v>45</v>
      </c>
      <c r="C53" s="1176"/>
      <c r="D53" s="93"/>
      <c r="E53" s="1177" t="s">
        <v>46</v>
      </c>
      <c r="F53" s="1177"/>
      <c r="G53" s="1177"/>
      <c r="H53" s="1178"/>
      <c r="I53" s="370">
        <v>671499</v>
      </c>
      <c r="J53" s="371">
        <v>712833</v>
      </c>
      <c r="K53" s="371">
        <v>751189</v>
      </c>
      <c r="L53" s="371">
        <v>742516</v>
      </c>
      <c r="M53" s="372">
        <v>769578</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N546JJWiH4NrGxtPf10opkG45FmYWsQgsXZ5LCRpMScSJD9njhsyqphb9EQQ2v9YUl+sUoCVcsuV1BNMPuVevw==" saltValue="3LBeHqyaUmHRn1AFOVVH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abSelected="1"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564</v>
      </c>
      <c r="G54" s="101" t="s">
        <v>565</v>
      </c>
      <c r="H54" s="102" t="s">
        <v>566</v>
      </c>
    </row>
    <row r="55" spans="2:8" ht="52.5" customHeight="1" x14ac:dyDescent="0.2">
      <c r="B55" s="103"/>
      <c r="C55" s="1187" t="s">
        <v>48</v>
      </c>
      <c r="D55" s="1187"/>
      <c r="E55" s="1188"/>
      <c r="F55" s="104">
        <v>1770</v>
      </c>
      <c r="G55" s="104">
        <v>1778</v>
      </c>
      <c r="H55" s="105">
        <v>1786</v>
      </c>
    </row>
    <row r="56" spans="2:8" ht="52.5" customHeight="1" x14ac:dyDescent="0.2">
      <c r="B56" s="106"/>
      <c r="C56" s="1189" t="s">
        <v>49</v>
      </c>
      <c r="D56" s="1189"/>
      <c r="E56" s="1190"/>
      <c r="F56" s="107">
        <v>26296</v>
      </c>
      <c r="G56" s="107">
        <v>62171</v>
      </c>
      <c r="H56" s="108">
        <v>62102</v>
      </c>
    </row>
    <row r="57" spans="2:8" ht="53.25" customHeight="1" x14ac:dyDescent="0.2">
      <c r="B57" s="106"/>
      <c r="C57" s="1191" t="s">
        <v>50</v>
      </c>
      <c r="D57" s="1191"/>
      <c r="E57" s="1192"/>
      <c r="F57" s="109">
        <v>53425</v>
      </c>
      <c r="G57" s="109">
        <v>48630</v>
      </c>
      <c r="H57" s="110">
        <v>44703</v>
      </c>
    </row>
    <row r="58" spans="2:8" ht="45.75" customHeight="1" x14ac:dyDescent="0.2">
      <c r="B58" s="111"/>
      <c r="C58" s="1179" t="s">
        <v>622</v>
      </c>
      <c r="D58" s="1180"/>
      <c r="E58" s="1181"/>
      <c r="F58" s="112">
        <v>22155</v>
      </c>
      <c r="G58" s="112">
        <v>19413</v>
      </c>
      <c r="H58" s="113">
        <v>17404</v>
      </c>
    </row>
    <row r="59" spans="2:8" ht="45.75" customHeight="1" x14ac:dyDescent="0.2">
      <c r="B59" s="111"/>
      <c r="C59" s="1179" t="s">
        <v>624</v>
      </c>
      <c r="D59" s="1180"/>
      <c r="E59" s="1181"/>
      <c r="F59" s="112">
        <v>4278</v>
      </c>
      <c r="G59" s="112">
        <v>4298</v>
      </c>
      <c r="H59" s="113">
        <v>4316</v>
      </c>
    </row>
    <row r="60" spans="2:8" ht="45.75" customHeight="1" x14ac:dyDescent="0.2">
      <c r="B60" s="111"/>
      <c r="C60" s="1179" t="s">
        <v>623</v>
      </c>
      <c r="D60" s="1180"/>
      <c r="E60" s="1181"/>
      <c r="F60" s="112">
        <v>4232</v>
      </c>
      <c r="G60" s="112">
        <v>4429</v>
      </c>
      <c r="H60" s="113">
        <v>3714</v>
      </c>
    </row>
    <row r="61" spans="2:8" ht="45.75" customHeight="1" x14ac:dyDescent="0.2">
      <c r="B61" s="111"/>
      <c r="C61" s="1179" t="s">
        <v>625</v>
      </c>
      <c r="D61" s="1180"/>
      <c r="E61" s="1181"/>
      <c r="F61" s="112">
        <v>3859</v>
      </c>
      <c r="G61" s="112">
        <v>2969</v>
      </c>
      <c r="H61" s="113">
        <v>2287</v>
      </c>
    </row>
    <row r="62" spans="2:8" ht="45.75" customHeight="1" thickBot="1" x14ac:dyDescent="0.25">
      <c r="B62" s="114"/>
      <c r="C62" s="1182" t="s">
        <v>626</v>
      </c>
      <c r="D62" s="1183"/>
      <c r="E62" s="1184"/>
      <c r="F62" s="115">
        <v>2174</v>
      </c>
      <c r="G62" s="115">
        <v>2190</v>
      </c>
      <c r="H62" s="116">
        <v>2204</v>
      </c>
    </row>
    <row r="63" spans="2:8" ht="52.5" customHeight="1" thickBot="1" x14ac:dyDescent="0.25">
      <c r="B63" s="117"/>
      <c r="C63" s="1185" t="s">
        <v>51</v>
      </c>
      <c r="D63" s="1185"/>
      <c r="E63" s="1186"/>
      <c r="F63" s="118">
        <v>81491</v>
      </c>
      <c r="G63" s="118">
        <v>112579</v>
      </c>
      <c r="H63" s="119">
        <v>108590</v>
      </c>
    </row>
    <row r="64" spans="2:8" ht="13" x14ac:dyDescent="0.2"/>
  </sheetData>
  <sheetProtection algorithmName="SHA-512" hashValue="JL1/RENA27sNXpBR/AjrYrsYzxozht5PzZ1SAoSMYsO+4qzn+TmBePL0/wPHarB5p/7Dq3sZIZ9ucsbpzMdobA==" saltValue="QSxDpgEenMJHTbZlArwC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553</v>
      </c>
      <c r="B3" s="135"/>
      <c r="C3" s="136"/>
      <c r="D3" s="137">
        <v>97011</v>
      </c>
      <c r="E3" s="138"/>
      <c r="F3" s="139">
        <v>82531</v>
      </c>
      <c r="G3" s="140"/>
      <c r="H3" s="141"/>
    </row>
    <row r="4" spans="1:8" x14ac:dyDescent="0.2">
      <c r="A4" s="142"/>
      <c r="B4" s="143"/>
      <c r="C4" s="144"/>
      <c r="D4" s="145">
        <v>19361</v>
      </c>
      <c r="E4" s="146"/>
      <c r="F4" s="147">
        <v>19102</v>
      </c>
      <c r="G4" s="148"/>
      <c r="H4" s="149"/>
    </row>
    <row r="5" spans="1:8" x14ac:dyDescent="0.2">
      <c r="A5" s="130" t="s">
        <v>555</v>
      </c>
      <c r="B5" s="135"/>
      <c r="C5" s="136"/>
      <c r="D5" s="137">
        <v>89552</v>
      </c>
      <c r="E5" s="138"/>
      <c r="F5" s="139">
        <v>91743</v>
      </c>
      <c r="G5" s="140"/>
      <c r="H5" s="141"/>
    </row>
    <row r="6" spans="1:8" x14ac:dyDescent="0.2">
      <c r="A6" s="142"/>
      <c r="B6" s="143"/>
      <c r="C6" s="144"/>
      <c r="D6" s="145">
        <v>19447</v>
      </c>
      <c r="E6" s="146"/>
      <c r="F6" s="147">
        <v>21872</v>
      </c>
      <c r="G6" s="148"/>
      <c r="H6" s="149"/>
    </row>
    <row r="7" spans="1:8" x14ac:dyDescent="0.2">
      <c r="A7" s="130" t="s">
        <v>556</v>
      </c>
      <c r="B7" s="135"/>
      <c r="C7" s="136"/>
      <c r="D7" s="137">
        <v>90296</v>
      </c>
      <c r="E7" s="138"/>
      <c r="F7" s="139">
        <v>95429</v>
      </c>
      <c r="G7" s="140"/>
      <c r="H7" s="141"/>
    </row>
    <row r="8" spans="1:8" x14ac:dyDescent="0.2">
      <c r="A8" s="142"/>
      <c r="B8" s="143"/>
      <c r="C8" s="144"/>
      <c r="D8" s="145">
        <v>19079</v>
      </c>
      <c r="E8" s="146"/>
      <c r="F8" s="147">
        <v>19371</v>
      </c>
      <c r="G8" s="148"/>
      <c r="H8" s="149"/>
    </row>
    <row r="9" spans="1:8" x14ac:dyDescent="0.2">
      <c r="A9" s="130" t="s">
        <v>557</v>
      </c>
      <c r="B9" s="135"/>
      <c r="C9" s="136"/>
      <c r="D9" s="137">
        <v>99212</v>
      </c>
      <c r="E9" s="138"/>
      <c r="F9" s="139">
        <v>93540</v>
      </c>
      <c r="G9" s="140"/>
      <c r="H9" s="141"/>
    </row>
    <row r="10" spans="1:8" x14ac:dyDescent="0.2">
      <c r="A10" s="142"/>
      <c r="B10" s="143"/>
      <c r="C10" s="144"/>
      <c r="D10" s="145">
        <v>21328</v>
      </c>
      <c r="E10" s="146"/>
      <c r="F10" s="147">
        <v>20617</v>
      </c>
      <c r="G10" s="148"/>
      <c r="H10" s="149"/>
    </row>
    <row r="11" spans="1:8" x14ac:dyDescent="0.2">
      <c r="A11" s="130" t="s">
        <v>558</v>
      </c>
      <c r="B11" s="135"/>
      <c r="C11" s="136"/>
      <c r="D11" s="137">
        <v>98916</v>
      </c>
      <c r="E11" s="138"/>
      <c r="F11" s="139">
        <v>115991</v>
      </c>
      <c r="G11" s="140"/>
      <c r="H11" s="141"/>
    </row>
    <row r="12" spans="1:8" x14ac:dyDescent="0.2">
      <c r="A12" s="142"/>
      <c r="B12" s="143"/>
      <c r="C12" s="150"/>
      <c r="D12" s="145">
        <v>24042</v>
      </c>
      <c r="E12" s="146"/>
      <c r="F12" s="147">
        <v>28546</v>
      </c>
      <c r="G12" s="148"/>
      <c r="H12" s="149"/>
    </row>
    <row r="13" spans="1:8" x14ac:dyDescent="0.2">
      <c r="A13" s="130"/>
      <c r="B13" s="135"/>
      <c r="C13" s="151"/>
      <c r="D13" s="152">
        <v>94997</v>
      </c>
      <c r="E13" s="153"/>
      <c r="F13" s="154">
        <v>95847</v>
      </c>
      <c r="G13" s="155"/>
      <c r="H13" s="141"/>
    </row>
    <row r="14" spans="1:8" x14ac:dyDescent="0.2">
      <c r="A14" s="142"/>
      <c r="B14" s="143"/>
      <c r="C14" s="144"/>
      <c r="D14" s="145">
        <v>20651</v>
      </c>
      <c r="E14" s="146"/>
      <c r="F14" s="147">
        <v>21902</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3.49</v>
      </c>
      <c r="C19" s="156">
        <f>ROUND(VALUE(SUBSTITUTE(実質収支比率等に係る経年分析!G$48,"▲","-")),2)</f>
        <v>3.03</v>
      </c>
      <c r="D19" s="156">
        <f>ROUND(VALUE(SUBSTITUTE(実質収支比率等に係る経年分析!H$48,"▲","-")),2)</f>
        <v>5.63</v>
      </c>
      <c r="E19" s="156">
        <f>ROUND(VALUE(SUBSTITUTE(実質収支比率等に係る経年分析!I$48,"▲","-")),2)</f>
        <v>4.66</v>
      </c>
      <c r="F19" s="156">
        <f>ROUND(VALUE(SUBSTITUTE(実質収支比率等に係る経年分析!J$48,"▲","-")),2)</f>
        <v>5.66</v>
      </c>
    </row>
    <row r="20" spans="1:11" x14ac:dyDescent="0.2">
      <c r="A20" s="156" t="s">
        <v>56</v>
      </c>
      <c r="B20" s="156">
        <f>ROUND(VALUE(SUBSTITUTE(実質収支比率等に係る経年分析!F$47,"▲","-")),2)</f>
        <v>0.42</v>
      </c>
      <c r="C20" s="156">
        <f>ROUND(VALUE(SUBSTITUTE(実質収支比率等に係る経年分析!G$47,"▲","-")),2)</f>
        <v>0.42</v>
      </c>
      <c r="D20" s="156">
        <f>ROUND(VALUE(SUBSTITUTE(実質収支比率等に係る経年分析!H$47,"▲","-")),2)</f>
        <v>0.42</v>
      </c>
      <c r="E20" s="156">
        <f>ROUND(VALUE(SUBSTITUTE(実質収支比率等に係る経年分析!I$47,"▲","-")),2)</f>
        <v>0.4</v>
      </c>
      <c r="F20" s="156">
        <f>ROUND(VALUE(SUBSTITUTE(実質収支比率等に係る経年分析!J$47,"▲","-")),2)</f>
        <v>0.41</v>
      </c>
    </row>
    <row r="21" spans="1:11" x14ac:dyDescent="0.2">
      <c r="A21" s="156" t="s">
        <v>57</v>
      </c>
      <c r="B21" s="156">
        <f>IF(ISNUMBER(VALUE(SUBSTITUTE(実質収支比率等に係る経年分析!F$49,"▲","-"))),ROUND(VALUE(SUBSTITUTE(実質収支比率等に係る経年分析!F$49,"▲","-")),2),NA())</f>
        <v>-0.59</v>
      </c>
      <c r="C21" s="156">
        <f>IF(ISNUMBER(VALUE(SUBSTITUTE(実質収支比率等に係る経年分析!G$49,"▲","-"))),ROUND(VALUE(SUBSTITUTE(実質収支比率等に係る経年分析!G$49,"▲","-")),2),NA())</f>
        <v>-0.45</v>
      </c>
      <c r="D21" s="156">
        <f>IF(ISNUMBER(VALUE(SUBSTITUTE(実質収支比率等に係る経年分析!H$49,"▲","-"))),ROUND(VALUE(SUBSTITUTE(実質収支比率等に係る経年分析!H$49,"▲","-")),2),NA())</f>
        <v>2.66</v>
      </c>
      <c r="E21" s="156">
        <f>IF(ISNUMBER(VALUE(SUBSTITUTE(実質収支比率等に係る経年分析!I$49,"▲","-"))),ROUND(VALUE(SUBSTITUTE(実質収支比率等に係る経年分析!I$49,"▲","-")),2),NA())</f>
        <v>-0.76</v>
      </c>
      <c r="F21" s="156">
        <f>IF(ISNUMBER(VALUE(SUBSTITUTE(実質収支比率等に係る経年分析!J$49,"▲","-"))),ROUND(VALUE(SUBSTITUTE(実質収支比率等に係る経年分析!J$49,"▲","-")),2),NA())</f>
        <v>0.93</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0.28000000000000003</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0.43</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0.32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0.22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0.3</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有料駐車場事業会計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0.26</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0.23</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0.2</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0.16</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0.17</v>
      </c>
    </row>
    <row r="30" spans="1:11" x14ac:dyDescent="0.2">
      <c r="A30" s="157" t="str">
        <f>IF(連結実質赤字比率に係る赤字・黒字の構成分析!C$40="",NA(),連結実質赤字比率に係る赤字・黒字の構成分析!C$40)</f>
        <v>市町村振興資金貸付事業特別会計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0.51</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0.51</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0.47</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0.28999999999999998</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0.2</v>
      </c>
    </row>
    <row r="31" spans="1:11" x14ac:dyDescent="0.2">
      <c r="A31" s="157" t="str">
        <f>IF(連結実質赤字比率に係る赤字・黒字の構成分析!C$39="",NA(),連結実質赤字比率に係る赤字・黒字の構成分析!C$39)</f>
        <v>工業用水道事業会計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0.25</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0.3</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0.32</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0.3</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0.3</v>
      </c>
    </row>
    <row r="32" spans="1:11" x14ac:dyDescent="0.2">
      <c r="A32" s="157" t="str">
        <f>IF(連結実質赤字比率に係る赤字・黒字の構成分析!C$38="",NA(),連結実質赤字比率に係る赤字・黒字の構成分析!C$38)</f>
        <v>臨海工業用地造成事業特別会計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0.47</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0.44</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0.42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0.37</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0.36</v>
      </c>
    </row>
    <row r="33" spans="1:16" x14ac:dyDescent="0.2">
      <c r="A33" s="157" t="str">
        <f>IF(連結実質赤字比率に係る赤字・黒字の構成分析!C$37="",NA(),連結実質赤字比率に係る赤字・黒字の構成分析!C$37)</f>
        <v>病院事業会計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0.39</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0.36</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0.34</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0.44</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0.56000000000000005</v>
      </c>
    </row>
    <row r="34" spans="1:16" x14ac:dyDescent="0.2">
      <c r="A34" s="157" t="str">
        <f>IF(連結実質赤字比率に係る赤字・黒字の構成分析!C$36="",NA(),連結実質赤字比率に係る赤字・黒字の構成分析!C$36)</f>
        <v>電気事業会計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1.17</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1.1499999999999999</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0.79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0.62</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0.57999999999999996</v>
      </c>
    </row>
    <row r="35" spans="1:16" x14ac:dyDescent="0.2">
      <c r="A35" s="157" t="str">
        <f>IF(連結実質赤字比率に係る赤字・黒字の構成分析!C$35="",NA(),連結実質赤字比率に係る赤字・黒字の構成分析!C$35)</f>
        <v>国民健康保険事業特別会計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0.72</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0.81</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1.34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1.47</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1.36</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2.94</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2.5099999999999998</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5</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4.33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4.57</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81606</v>
      </c>
      <c r="E42" s="158"/>
      <c r="F42" s="158"/>
      <c r="G42" s="158">
        <f>'実質公債費比率（分子）の構造'!L$52</f>
        <v>77671</v>
      </c>
      <c r="H42" s="158"/>
      <c r="I42" s="158"/>
      <c r="J42" s="158">
        <f>'実質公債費比率（分子）の構造'!M$52</f>
        <v>74436</v>
      </c>
      <c r="K42" s="158"/>
      <c r="L42" s="158"/>
      <c r="M42" s="158">
        <f>'実質公債費比率（分子）の構造'!N$52</f>
        <v>74072</v>
      </c>
      <c r="N42" s="158"/>
      <c r="O42" s="158"/>
      <c r="P42" s="158">
        <f>'実質公債費比率（分子）の構造'!O$52</f>
        <v>72948</v>
      </c>
    </row>
    <row r="43" spans="1:16" x14ac:dyDescent="0.2">
      <c r="A43" s="158" t="s">
        <v>65</v>
      </c>
      <c r="B43" s="158">
        <f>'実質公債費比率（分子）の構造'!K$51</f>
        <v>1</v>
      </c>
      <c r="C43" s="158"/>
      <c r="D43" s="158"/>
      <c r="E43" s="158">
        <f>'実質公債費比率（分子）の構造'!L$51</f>
        <v>1</v>
      </c>
      <c r="F43" s="158"/>
      <c r="G43" s="158"/>
      <c r="H43" s="158">
        <f>'実質公債費比率（分子）の構造'!M$51</f>
        <v>0</v>
      </c>
      <c r="I43" s="158"/>
      <c r="J43" s="158"/>
      <c r="K43" s="158">
        <f>'実質公債費比率（分子）の構造'!N$51</f>
        <v>1</v>
      </c>
      <c r="L43" s="158"/>
      <c r="M43" s="158"/>
      <c r="N43" s="158">
        <f>'実質公債費比率（分子）の構造'!O$51</f>
        <v>0</v>
      </c>
      <c r="O43" s="158"/>
      <c r="P43" s="158"/>
    </row>
    <row r="44" spans="1:16" x14ac:dyDescent="0.2">
      <c r="A44" s="158" t="s">
        <v>66</v>
      </c>
      <c r="B44" s="158">
        <f>'実質公債費比率（分子）の構造'!K$50</f>
        <v>1308</v>
      </c>
      <c r="C44" s="158"/>
      <c r="D44" s="158"/>
      <c r="E44" s="158">
        <f>'実質公債費比率（分子）の構造'!L$50</f>
        <v>723</v>
      </c>
      <c r="F44" s="158"/>
      <c r="G44" s="158"/>
      <c r="H44" s="158">
        <f>'実質公債費比率（分子）の構造'!M$50</f>
        <v>690</v>
      </c>
      <c r="I44" s="158"/>
      <c r="J44" s="158"/>
      <c r="K44" s="158">
        <f>'実質公債費比率（分子）の構造'!N$50</f>
        <v>2317</v>
      </c>
      <c r="L44" s="158"/>
      <c r="M44" s="158"/>
      <c r="N44" s="158">
        <f>'実質公債費比率（分子）の構造'!O$50</f>
        <v>2221</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1567</v>
      </c>
      <c r="C46" s="158"/>
      <c r="D46" s="158"/>
      <c r="E46" s="158">
        <f>'実質公債費比率（分子）の構造'!L$48</f>
        <v>1538</v>
      </c>
      <c r="F46" s="158"/>
      <c r="G46" s="158"/>
      <c r="H46" s="158">
        <f>'実質公債費比率（分子）の構造'!M$48</f>
        <v>1382</v>
      </c>
      <c r="I46" s="158"/>
      <c r="J46" s="158"/>
      <c r="K46" s="158">
        <f>'実質公債費比率（分子）の構造'!N$48</f>
        <v>1246</v>
      </c>
      <c r="L46" s="158"/>
      <c r="M46" s="158"/>
      <c r="N46" s="158">
        <f>'実質公債費比率（分子）の構造'!O$48</f>
        <v>1381</v>
      </c>
      <c r="O46" s="158"/>
      <c r="P46" s="158"/>
    </row>
    <row r="47" spans="1:16" x14ac:dyDescent="0.2">
      <c r="A47" s="158" t="s">
        <v>69</v>
      </c>
      <c r="B47" s="158">
        <f>'実質公債費比率（分子）の構造'!K$47</f>
        <v>21387</v>
      </c>
      <c r="C47" s="158"/>
      <c r="D47" s="158"/>
      <c r="E47" s="158">
        <f>'実質公債費比率（分子）の構造'!L$47</f>
        <v>20709</v>
      </c>
      <c r="F47" s="158"/>
      <c r="G47" s="158"/>
      <c r="H47" s="158">
        <f>'実質公債費比率（分子）の構造'!M$47</f>
        <v>20303</v>
      </c>
      <c r="I47" s="158"/>
      <c r="J47" s="158"/>
      <c r="K47" s="158">
        <f>'実質公債費比率（分子）の構造'!N$47</f>
        <v>19992</v>
      </c>
      <c r="L47" s="158"/>
      <c r="M47" s="158"/>
      <c r="N47" s="158">
        <f>'実質公債費比率（分子）の構造'!O$47</f>
        <v>20197</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86354</v>
      </c>
      <c r="C49" s="158"/>
      <c r="D49" s="158"/>
      <c r="E49" s="158">
        <f>'実質公債費比率（分子）の構造'!L$45</f>
        <v>81389</v>
      </c>
      <c r="F49" s="158"/>
      <c r="G49" s="158"/>
      <c r="H49" s="158">
        <f>'実質公債費比率（分子）の構造'!M$45</f>
        <v>77355</v>
      </c>
      <c r="I49" s="158"/>
      <c r="J49" s="158"/>
      <c r="K49" s="158">
        <f>'実質公債費比率（分子）の構造'!N$45</f>
        <v>77121</v>
      </c>
      <c r="L49" s="158"/>
      <c r="M49" s="158"/>
      <c r="N49" s="158">
        <f>'実質公債費比率（分子）の構造'!O$45</f>
        <v>83347</v>
      </c>
      <c r="O49" s="158"/>
      <c r="P49" s="158"/>
    </row>
    <row r="50" spans="1:16" x14ac:dyDescent="0.2">
      <c r="A50" s="158" t="s">
        <v>72</v>
      </c>
      <c r="B50" s="158" t="e">
        <f>NA()</f>
        <v>#N/A</v>
      </c>
      <c r="C50" s="158">
        <f>IF(ISNUMBER('実質公債費比率（分子）の構造'!K$53),'実質公債費比率（分子）の構造'!K$53,NA())</f>
        <v>29011</v>
      </c>
      <c r="D50" s="158" t="e">
        <f>NA()</f>
        <v>#N/A</v>
      </c>
      <c r="E50" s="158" t="e">
        <f>NA()</f>
        <v>#N/A</v>
      </c>
      <c r="F50" s="158">
        <f>IF(ISNUMBER('実質公債費比率（分子）の構造'!L$53),'実質公債費比率（分子）の構造'!L$53,NA())</f>
        <v>26689</v>
      </c>
      <c r="G50" s="158" t="e">
        <f>NA()</f>
        <v>#N/A</v>
      </c>
      <c r="H50" s="158" t="e">
        <f>NA()</f>
        <v>#N/A</v>
      </c>
      <c r="I50" s="158">
        <f>IF(ISNUMBER('実質公債費比率（分子）の構造'!M$53),'実質公債費比率（分子）の構造'!M$53,NA())</f>
        <v>25294</v>
      </c>
      <c r="J50" s="158" t="e">
        <f>NA()</f>
        <v>#N/A</v>
      </c>
      <c r="K50" s="158" t="e">
        <f>NA()</f>
        <v>#N/A</v>
      </c>
      <c r="L50" s="158">
        <f>IF(ISNUMBER('実質公債費比率（分子）の構造'!N$53),'実質公債費比率（分子）の構造'!N$53,NA())</f>
        <v>26605</v>
      </c>
      <c r="M50" s="158" t="e">
        <f>NA()</f>
        <v>#N/A</v>
      </c>
      <c r="N50" s="158" t="e">
        <f>NA()</f>
        <v>#N/A</v>
      </c>
      <c r="O50" s="158">
        <f>IF(ISNUMBER('実質公債費比率（分子）の構造'!O$53),'実質公債費比率（分子）の構造'!O$53,NA())</f>
        <v>34198</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911586</v>
      </c>
      <c r="E56" s="157"/>
      <c r="F56" s="157"/>
      <c r="G56" s="157">
        <f>'将来負担比率（分子）の構造'!J$52</f>
        <v>907080</v>
      </c>
      <c r="H56" s="157"/>
      <c r="I56" s="157"/>
      <c r="J56" s="157">
        <f>'将来負担比率（分子）の構造'!K$52</f>
        <v>914301</v>
      </c>
      <c r="K56" s="157"/>
      <c r="L56" s="157"/>
      <c r="M56" s="157">
        <f>'将来負担比率（分子）の構造'!L$52</f>
        <v>924155</v>
      </c>
      <c r="N56" s="157"/>
      <c r="O56" s="157"/>
      <c r="P56" s="157">
        <f>'将来負担比率（分子）の構造'!M$52</f>
        <v>899465</v>
      </c>
    </row>
    <row r="57" spans="1:16" x14ac:dyDescent="0.2">
      <c r="A57" s="157" t="s">
        <v>43</v>
      </c>
      <c r="B57" s="157"/>
      <c r="C57" s="157"/>
      <c r="D57" s="157">
        <f>'将来負担比率（分子）の構造'!I$51</f>
        <v>66383</v>
      </c>
      <c r="E57" s="157"/>
      <c r="F57" s="157"/>
      <c r="G57" s="157">
        <f>'将来負担比率（分子）の構造'!J$51</f>
        <v>68306</v>
      </c>
      <c r="H57" s="157"/>
      <c r="I57" s="157"/>
      <c r="J57" s="157">
        <f>'将来負担比率（分子）の構造'!K$51</f>
        <v>65256</v>
      </c>
      <c r="K57" s="157"/>
      <c r="L57" s="157"/>
      <c r="M57" s="157">
        <f>'将来負担比率（分子）の構造'!L$51</f>
        <v>62677</v>
      </c>
      <c r="N57" s="157"/>
      <c r="O57" s="157"/>
      <c r="P57" s="157">
        <f>'将来負担比率（分子）の構造'!M$51</f>
        <v>59825</v>
      </c>
    </row>
    <row r="58" spans="1:16" x14ac:dyDescent="0.2">
      <c r="A58" s="157" t="s">
        <v>42</v>
      </c>
      <c r="B58" s="157"/>
      <c r="C58" s="157"/>
      <c r="D58" s="157">
        <f>'将来負担比率（分子）の構造'!I$50</f>
        <v>177736</v>
      </c>
      <c r="E58" s="157"/>
      <c r="F58" s="157"/>
      <c r="G58" s="157">
        <f>'将来負担比率（分子）の構造'!J$50</f>
        <v>154714</v>
      </c>
      <c r="H58" s="157"/>
      <c r="I58" s="157"/>
      <c r="J58" s="157">
        <f>'将来負担比率（分子）の構造'!K$50</f>
        <v>144871</v>
      </c>
      <c r="K58" s="157"/>
      <c r="L58" s="157"/>
      <c r="M58" s="157">
        <f>'将来負担比率（分子）の構造'!L$50</f>
        <v>179270</v>
      </c>
      <c r="N58" s="157"/>
      <c r="O58" s="157"/>
      <c r="P58" s="157">
        <f>'将来負担比率（分子）の構造'!M$50</f>
        <v>179512</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5881</v>
      </c>
      <c r="C61" s="157"/>
      <c r="D61" s="157"/>
      <c r="E61" s="157">
        <f>'将来負担比率（分子）の構造'!J$46</f>
        <v>6719</v>
      </c>
      <c r="F61" s="157"/>
      <c r="G61" s="157"/>
      <c r="H61" s="157">
        <f>'将来負担比率（分子）の構造'!K$46</f>
        <v>7451</v>
      </c>
      <c r="I61" s="157"/>
      <c r="J61" s="157"/>
      <c r="K61" s="157">
        <f>'将来負担比率（分子）の構造'!L$46</f>
        <v>5938</v>
      </c>
      <c r="L61" s="157"/>
      <c r="M61" s="157"/>
      <c r="N61" s="157">
        <f>'将来負担比率（分子）の構造'!M$46</f>
        <v>6183</v>
      </c>
      <c r="O61" s="157"/>
      <c r="P61" s="157"/>
    </row>
    <row r="62" spans="1:16" x14ac:dyDescent="0.2">
      <c r="A62" s="157" t="s">
        <v>36</v>
      </c>
      <c r="B62" s="157">
        <f>'将来負担比率（分子）の構造'!I$45</f>
        <v>144134</v>
      </c>
      <c r="C62" s="157"/>
      <c r="D62" s="157"/>
      <c r="E62" s="157">
        <f>'将来負担比率（分子）の構造'!J$45</f>
        <v>141433</v>
      </c>
      <c r="F62" s="157"/>
      <c r="G62" s="157"/>
      <c r="H62" s="157">
        <f>'将来負担比率（分子）の構造'!K$45</f>
        <v>139457</v>
      </c>
      <c r="I62" s="157"/>
      <c r="J62" s="157"/>
      <c r="K62" s="157">
        <f>'将来負担比率（分子）の構造'!L$45</f>
        <v>139702</v>
      </c>
      <c r="L62" s="157"/>
      <c r="M62" s="157"/>
      <c r="N62" s="157">
        <f>'将来負担比率（分子）の構造'!M$45</f>
        <v>137074</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15193</v>
      </c>
      <c r="C64" s="157"/>
      <c r="D64" s="157"/>
      <c r="E64" s="157">
        <f>'将来負担比率（分子）の構造'!J$43</f>
        <v>13972</v>
      </c>
      <c r="F64" s="157"/>
      <c r="G64" s="157"/>
      <c r="H64" s="157">
        <f>'将来負担比率（分子）の構造'!K$43</f>
        <v>13027</v>
      </c>
      <c r="I64" s="157"/>
      <c r="J64" s="157"/>
      <c r="K64" s="157">
        <f>'将来負担比率（分子）の構造'!L$43</f>
        <v>12165</v>
      </c>
      <c r="L64" s="157"/>
      <c r="M64" s="157"/>
      <c r="N64" s="157">
        <f>'将来負担比率（分子）の構造'!M$43</f>
        <v>12178</v>
      </c>
      <c r="O64" s="157"/>
      <c r="P64" s="157"/>
    </row>
    <row r="65" spans="1:16" x14ac:dyDescent="0.2">
      <c r="A65" s="157" t="s">
        <v>33</v>
      </c>
      <c r="B65" s="157">
        <f>'将来負担比率（分子）の構造'!I$42</f>
        <v>2161</v>
      </c>
      <c r="C65" s="157"/>
      <c r="D65" s="157"/>
      <c r="E65" s="157">
        <f>'将来負担比率（分子）の構造'!J$42</f>
        <v>1691</v>
      </c>
      <c r="F65" s="157"/>
      <c r="G65" s="157"/>
      <c r="H65" s="157">
        <f>'将来負担比率（分子）の構造'!K$42</f>
        <v>1341</v>
      </c>
      <c r="I65" s="157"/>
      <c r="J65" s="157"/>
      <c r="K65" s="157">
        <f>'将来負担比率（分子）の構造'!L$42</f>
        <v>1284</v>
      </c>
      <c r="L65" s="157"/>
      <c r="M65" s="157"/>
      <c r="N65" s="157">
        <f>'将来負担比率（分子）の構造'!M$42</f>
        <v>1185</v>
      </c>
      <c r="O65" s="157"/>
      <c r="P65" s="157"/>
    </row>
    <row r="66" spans="1:16" x14ac:dyDescent="0.2">
      <c r="A66" s="157" t="s">
        <v>32</v>
      </c>
      <c r="B66" s="157">
        <f>'将来負担比率（分子）の構造'!I$41</f>
        <v>1659835</v>
      </c>
      <c r="C66" s="157"/>
      <c r="D66" s="157"/>
      <c r="E66" s="157">
        <f>'将来負担比率（分子）の構造'!J$41</f>
        <v>1679119</v>
      </c>
      <c r="F66" s="157"/>
      <c r="G66" s="157"/>
      <c r="H66" s="157">
        <f>'将来負担比率（分子）の構造'!K$41</f>
        <v>1714341</v>
      </c>
      <c r="I66" s="157"/>
      <c r="J66" s="157"/>
      <c r="K66" s="157">
        <f>'将来負担比率（分子）の構造'!L$41</f>
        <v>1749529</v>
      </c>
      <c r="L66" s="157"/>
      <c r="M66" s="157"/>
      <c r="N66" s="157">
        <f>'将来負担比率（分子）の構造'!M$41</f>
        <v>1751758</v>
      </c>
      <c r="O66" s="157"/>
      <c r="P66" s="157"/>
    </row>
    <row r="67" spans="1:16" x14ac:dyDescent="0.2">
      <c r="A67" s="157" t="s">
        <v>76</v>
      </c>
      <c r="B67" s="157" t="e">
        <f>NA()</f>
        <v>#N/A</v>
      </c>
      <c r="C67" s="157">
        <f>IF(ISNUMBER('将来負担比率（分子）の構造'!I$53), IF('将来負担比率（分子）の構造'!I$53 &lt; 0, 0, '将来負担比率（分子）の構造'!I$53), NA())</f>
        <v>671499</v>
      </c>
      <c r="D67" s="157" t="e">
        <f>NA()</f>
        <v>#N/A</v>
      </c>
      <c r="E67" s="157" t="e">
        <f>NA()</f>
        <v>#N/A</v>
      </c>
      <c r="F67" s="157">
        <f>IF(ISNUMBER('将来負担比率（分子）の構造'!J$53), IF('将来負担比率（分子）の構造'!J$53 &lt; 0, 0, '将来負担比率（分子）の構造'!J$53), NA())</f>
        <v>712833</v>
      </c>
      <c r="G67" s="157" t="e">
        <f>NA()</f>
        <v>#N/A</v>
      </c>
      <c r="H67" s="157" t="e">
        <f>NA()</f>
        <v>#N/A</v>
      </c>
      <c r="I67" s="157">
        <f>IF(ISNUMBER('将来負担比率（分子）の構造'!K$53), IF('将来負担比率（分子）の構造'!K$53 &lt; 0, 0, '将来負担比率（分子）の構造'!K$53), NA())</f>
        <v>751189</v>
      </c>
      <c r="J67" s="157" t="e">
        <f>NA()</f>
        <v>#N/A</v>
      </c>
      <c r="K67" s="157" t="e">
        <f>NA()</f>
        <v>#N/A</v>
      </c>
      <c r="L67" s="157">
        <f>IF(ISNUMBER('将来負担比率（分子）の構造'!L$53), IF('将来負担比率（分子）の構造'!L$53 &lt; 0, 0, '将来負担比率（分子）の構造'!L$53), NA())</f>
        <v>742516</v>
      </c>
      <c r="M67" s="157" t="e">
        <f>NA()</f>
        <v>#N/A</v>
      </c>
      <c r="N67" s="157" t="e">
        <f>NA()</f>
        <v>#N/A</v>
      </c>
      <c r="O67" s="157">
        <f>IF(ISNUMBER('将来負担比率（分子）の構造'!M$53), IF('将来負担比率（分子）の構造'!M$53 &lt; 0, 0, '将来負担比率（分子）の構造'!M$53), NA())</f>
        <v>769578</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1770</v>
      </c>
      <c r="C72" s="161">
        <f>基金残高に係る経年分析!G55</f>
        <v>1778</v>
      </c>
      <c r="D72" s="161">
        <f>基金残高に係る経年分析!H55</f>
        <v>1786</v>
      </c>
    </row>
    <row r="73" spans="1:16" x14ac:dyDescent="0.2">
      <c r="A73" s="160" t="s">
        <v>79</v>
      </c>
      <c r="B73" s="161">
        <f>基金残高に係る経年分析!F56</f>
        <v>26296</v>
      </c>
      <c r="C73" s="161">
        <f>基金残高に係る経年分析!G56</f>
        <v>62171</v>
      </c>
      <c r="D73" s="161">
        <f>基金残高に係る経年分析!H56</f>
        <v>62102</v>
      </c>
    </row>
    <row r="74" spans="1:16" x14ac:dyDescent="0.2">
      <c r="A74" s="160" t="s">
        <v>80</v>
      </c>
      <c r="B74" s="161">
        <f>基金残高に係る経年分析!F57</f>
        <v>53425</v>
      </c>
      <c r="C74" s="161">
        <f>基金残高に係る経年分析!G57</f>
        <v>48630</v>
      </c>
      <c r="D74" s="161">
        <f>基金残高に係る経年分析!H57</f>
        <v>44703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topLeftCell="A34" zoomScaleNormal="100" workbookViewId="0">
      <selection activeCell="CY14" sqref="CY14:DK14"/>
    </sheetView>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190</v>
      </c>
      <c r="DD1" s="569"/>
      <c r="DE1" s="569"/>
      <c r="DF1" s="569"/>
      <c r="DG1" s="569"/>
      <c r="DH1" s="569"/>
      <c r="DI1" s="570"/>
      <c r="DK1" s="568" t="s">
        <v>191</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193</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194</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195</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196</v>
      </c>
      <c r="S4" s="572"/>
      <c r="T4" s="572"/>
      <c r="U4" s="572"/>
      <c r="V4" s="572"/>
      <c r="W4" s="572"/>
      <c r="X4" s="572"/>
      <c r="Y4" s="573"/>
      <c r="Z4" s="571" t="s">
        <v>197</v>
      </c>
      <c r="AA4" s="572"/>
      <c r="AB4" s="572"/>
      <c r="AC4" s="573"/>
      <c r="AD4" s="571" t="s">
        <v>198</v>
      </c>
      <c r="AE4" s="572"/>
      <c r="AF4" s="572"/>
      <c r="AG4" s="572"/>
      <c r="AH4" s="572"/>
      <c r="AI4" s="572"/>
      <c r="AJ4" s="572"/>
      <c r="AK4" s="573"/>
      <c r="AL4" s="571" t="s">
        <v>197</v>
      </c>
      <c r="AM4" s="572"/>
      <c r="AN4" s="572"/>
      <c r="AO4" s="573"/>
      <c r="AP4" s="574" t="s">
        <v>199</v>
      </c>
      <c r="AQ4" s="574"/>
      <c r="AR4" s="574"/>
      <c r="AS4" s="574"/>
      <c r="AT4" s="574"/>
      <c r="AU4" s="574"/>
      <c r="AV4" s="574"/>
      <c r="AW4" s="574"/>
      <c r="AX4" s="574"/>
      <c r="AY4" s="574"/>
      <c r="AZ4" s="574"/>
      <c r="BA4" s="574"/>
      <c r="BB4" s="574"/>
      <c r="BC4" s="574"/>
      <c r="BD4" s="574" t="s">
        <v>200</v>
      </c>
      <c r="BE4" s="574"/>
      <c r="BF4" s="574"/>
      <c r="BG4" s="574"/>
      <c r="BH4" s="574"/>
      <c r="BI4" s="574"/>
      <c r="BJ4" s="574"/>
      <c r="BK4" s="574"/>
      <c r="BL4" s="574" t="s">
        <v>197</v>
      </c>
      <c r="BM4" s="574"/>
      <c r="BN4" s="574"/>
      <c r="BO4" s="574"/>
      <c r="BP4" s="574" t="s">
        <v>201</v>
      </c>
      <c r="BQ4" s="574"/>
      <c r="BR4" s="574"/>
      <c r="BS4" s="574"/>
      <c r="BT4" s="574"/>
      <c r="BU4" s="574"/>
      <c r="BV4" s="574"/>
      <c r="BW4" s="574"/>
      <c r="BY4" s="571" t="s">
        <v>202</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203</v>
      </c>
      <c r="C5" s="576"/>
      <c r="D5" s="576"/>
      <c r="E5" s="576"/>
      <c r="F5" s="576"/>
      <c r="G5" s="576"/>
      <c r="H5" s="576"/>
      <c r="I5" s="576"/>
      <c r="J5" s="576"/>
      <c r="K5" s="576"/>
      <c r="L5" s="576"/>
      <c r="M5" s="576"/>
      <c r="N5" s="576"/>
      <c r="O5" s="576"/>
      <c r="P5" s="576"/>
      <c r="Q5" s="577"/>
      <c r="R5" s="578">
        <v>224737382</v>
      </c>
      <c r="S5" s="579"/>
      <c r="T5" s="579"/>
      <c r="U5" s="579"/>
      <c r="V5" s="579"/>
      <c r="W5" s="579"/>
      <c r="X5" s="579"/>
      <c r="Y5" s="580"/>
      <c r="Z5" s="581">
        <v>21.8</v>
      </c>
      <c r="AA5" s="581"/>
      <c r="AB5" s="581"/>
      <c r="AC5" s="581"/>
      <c r="AD5" s="582">
        <v>169751252</v>
      </c>
      <c r="AE5" s="582"/>
      <c r="AF5" s="582"/>
      <c r="AG5" s="582"/>
      <c r="AH5" s="582"/>
      <c r="AI5" s="582"/>
      <c r="AJ5" s="582"/>
      <c r="AK5" s="582"/>
      <c r="AL5" s="583">
        <v>39</v>
      </c>
      <c r="AM5" s="584"/>
      <c r="AN5" s="584"/>
      <c r="AO5" s="585"/>
      <c r="AP5" s="575" t="s">
        <v>204</v>
      </c>
      <c r="AQ5" s="576"/>
      <c r="AR5" s="576"/>
      <c r="AS5" s="576"/>
      <c r="AT5" s="576"/>
      <c r="AU5" s="576"/>
      <c r="AV5" s="576"/>
      <c r="AW5" s="576"/>
      <c r="AX5" s="576"/>
      <c r="AY5" s="576"/>
      <c r="AZ5" s="576"/>
      <c r="BA5" s="576"/>
      <c r="BB5" s="576"/>
      <c r="BC5" s="577"/>
      <c r="BD5" s="589">
        <v>224562905</v>
      </c>
      <c r="BE5" s="590"/>
      <c r="BF5" s="590"/>
      <c r="BG5" s="590"/>
      <c r="BH5" s="590"/>
      <c r="BI5" s="590"/>
      <c r="BJ5" s="590"/>
      <c r="BK5" s="591"/>
      <c r="BL5" s="592">
        <v>99.9</v>
      </c>
      <c r="BM5" s="592"/>
      <c r="BN5" s="592"/>
      <c r="BO5" s="592"/>
      <c r="BP5" s="593">
        <v>1708949</v>
      </c>
      <c r="BQ5" s="593"/>
      <c r="BR5" s="593"/>
      <c r="BS5" s="593"/>
      <c r="BT5" s="593"/>
      <c r="BU5" s="593"/>
      <c r="BV5" s="593"/>
      <c r="BW5" s="597"/>
      <c r="BY5" s="571" t="s">
        <v>199</v>
      </c>
      <c r="BZ5" s="572"/>
      <c r="CA5" s="572"/>
      <c r="CB5" s="572"/>
      <c r="CC5" s="572"/>
      <c r="CD5" s="572"/>
      <c r="CE5" s="572"/>
      <c r="CF5" s="572"/>
      <c r="CG5" s="572"/>
      <c r="CH5" s="572"/>
      <c r="CI5" s="572"/>
      <c r="CJ5" s="572"/>
      <c r="CK5" s="572"/>
      <c r="CL5" s="573"/>
      <c r="CM5" s="571" t="s">
        <v>205</v>
      </c>
      <c r="CN5" s="572"/>
      <c r="CO5" s="572"/>
      <c r="CP5" s="572"/>
      <c r="CQ5" s="572"/>
      <c r="CR5" s="572"/>
      <c r="CS5" s="572"/>
      <c r="CT5" s="573"/>
      <c r="CU5" s="571" t="s">
        <v>197</v>
      </c>
      <c r="CV5" s="572"/>
      <c r="CW5" s="572"/>
      <c r="CX5" s="573"/>
      <c r="CY5" s="571" t="s">
        <v>206</v>
      </c>
      <c r="CZ5" s="572"/>
      <c r="DA5" s="572"/>
      <c r="DB5" s="572"/>
      <c r="DC5" s="572"/>
      <c r="DD5" s="572"/>
      <c r="DE5" s="572"/>
      <c r="DF5" s="572"/>
      <c r="DG5" s="572"/>
      <c r="DH5" s="572"/>
      <c r="DI5" s="572"/>
      <c r="DJ5" s="572"/>
      <c r="DK5" s="573"/>
      <c r="DL5" s="571" t="s">
        <v>207</v>
      </c>
      <c r="DM5" s="572"/>
      <c r="DN5" s="572"/>
      <c r="DO5" s="572"/>
      <c r="DP5" s="572"/>
      <c r="DQ5" s="572"/>
      <c r="DR5" s="572"/>
      <c r="DS5" s="572"/>
      <c r="DT5" s="572"/>
      <c r="DU5" s="572"/>
      <c r="DV5" s="572"/>
      <c r="DW5" s="572"/>
      <c r="DX5" s="573"/>
    </row>
    <row r="6" spans="2:138" ht="11.25" customHeight="1" x14ac:dyDescent="0.2">
      <c r="B6" s="586" t="s">
        <v>208</v>
      </c>
      <c r="C6" s="587"/>
      <c r="D6" s="587"/>
      <c r="E6" s="587"/>
      <c r="F6" s="587"/>
      <c r="G6" s="587"/>
      <c r="H6" s="587"/>
      <c r="I6" s="587"/>
      <c r="J6" s="587"/>
      <c r="K6" s="587"/>
      <c r="L6" s="587"/>
      <c r="M6" s="587"/>
      <c r="N6" s="587"/>
      <c r="O6" s="587"/>
      <c r="P6" s="587"/>
      <c r="Q6" s="588"/>
      <c r="R6" s="589">
        <v>35457959</v>
      </c>
      <c r="S6" s="590"/>
      <c r="T6" s="590"/>
      <c r="U6" s="590"/>
      <c r="V6" s="590"/>
      <c r="W6" s="590"/>
      <c r="X6" s="590"/>
      <c r="Y6" s="591"/>
      <c r="Z6" s="592">
        <v>3.4</v>
      </c>
      <c r="AA6" s="592"/>
      <c r="AB6" s="592"/>
      <c r="AC6" s="592"/>
      <c r="AD6" s="593">
        <v>35457959</v>
      </c>
      <c r="AE6" s="593"/>
      <c r="AF6" s="593"/>
      <c r="AG6" s="593"/>
      <c r="AH6" s="593"/>
      <c r="AI6" s="593"/>
      <c r="AJ6" s="593"/>
      <c r="AK6" s="593"/>
      <c r="AL6" s="594">
        <v>8.1999999999999993</v>
      </c>
      <c r="AM6" s="595"/>
      <c r="AN6" s="595"/>
      <c r="AO6" s="596"/>
      <c r="AP6" s="586" t="s">
        <v>209</v>
      </c>
      <c r="AQ6" s="587"/>
      <c r="AR6" s="587"/>
      <c r="AS6" s="587"/>
      <c r="AT6" s="587"/>
      <c r="AU6" s="587"/>
      <c r="AV6" s="587"/>
      <c r="AW6" s="587"/>
      <c r="AX6" s="587"/>
      <c r="AY6" s="587"/>
      <c r="AZ6" s="587"/>
      <c r="BA6" s="587"/>
      <c r="BB6" s="587"/>
      <c r="BC6" s="588"/>
      <c r="BD6" s="589">
        <v>224562905</v>
      </c>
      <c r="BE6" s="590"/>
      <c r="BF6" s="590"/>
      <c r="BG6" s="590"/>
      <c r="BH6" s="590"/>
      <c r="BI6" s="590"/>
      <c r="BJ6" s="590"/>
      <c r="BK6" s="591"/>
      <c r="BL6" s="592">
        <v>99.9</v>
      </c>
      <c r="BM6" s="592"/>
      <c r="BN6" s="592"/>
      <c r="BO6" s="592"/>
      <c r="BP6" s="593">
        <v>1708949</v>
      </c>
      <c r="BQ6" s="593"/>
      <c r="BR6" s="593"/>
      <c r="BS6" s="593"/>
      <c r="BT6" s="593"/>
      <c r="BU6" s="593"/>
      <c r="BV6" s="593"/>
      <c r="BW6" s="597"/>
      <c r="BY6" s="575" t="s">
        <v>210</v>
      </c>
      <c r="BZ6" s="576"/>
      <c r="CA6" s="576"/>
      <c r="CB6" s="576"/>
      <c r="CC6" s="576"/>
      <c r="CD6" s="576"/>
      <c r="CE6" s="576"/>
      <c r="CF6" s="576"/>
      <c r="CG6" s="576"/>
      <c r="CH6" s="576"/>
      <c r="CI6" s="576"/>
      <c r="CJ6" s="576"/>
      <c r="CK6" s="576"/>
      <c r="CL6" s="577"/>
      <c r="CM6" s="589">
        <v>1307527</v>
      </c>
      <c r="CN6" s="590"/>
      <c r="CO6" s="590"/>
      <c r="CP6" s="590"/>
      <c r="CQ6" s="590"/>
      <c r="CR6" s="590"/>
      <c r="CS6" s="590"/>
      <c r="CT6" s="591"/>
      <c r="CU6" s="592">
        <v>0.1</v>
      </c>
      <c r="CV6" s="592"/>
      <c r="CW6" s="592"/>
      <c r="CX6" s="592"/>
      <c r="CY6" s="598">
        <v>2750</v>
      </c>
      <c r="CZ6" s="590"/>
      <c r="DA6" s="590"/>
      <c r="DB6" s="590"/>
      <c r="DC6" s="590"/>
      <c r="DD6" s="590"/>
      <c r="DE6" s="590"/>
      <c r="DF6" s="590"/>
      <c r="DG6" s="590"/>
      <c r="DH6" s="590"/>
      <c r="DI6" s="590"/>
      <c r="DJ6" s="590"/>
      <c r="DK6" s="591"/>
      <c r="DL6" s="598">
        <v>1300155</v>
      </c>
      <c r="DM6" s="590"/>
      <c r="DN6" s="590"/>
      <c r="DO6" s="590"/>
      <c r="DP6" s="590"/>
      <c r="DQ6" s="590"/>
      <c r="DR6" s="590"/>
      <c r="DS6" s="590"/>
      <c r="DT6" s="590"/>
      <c r="DU6" s="590"/>
      <c r="DV6" s="590"/>
      <c r="DW6" s="590"/>
      <c r="DX6" s="599"/>
    </row>
    <row r="7" spans="2:138" ht="11.25" customHeight="1" x14ac:dyDescent="0.2">
      <c r="B7" s="586" t="s">
        <v>211</v>
      </c>
      <c r="C7" s="587"/>
      <c r="D7" s="587"/>
      <c r="E7" s="587"/>
      <c r="F7" s="587"/>
      <c r="G7" s="587"/>
      <c r="H7" s="587"/>
      <c r="I7" s="587"/>
      <c r="J7" s="587"/>
      <c r="K7" s="587"/>
      <c r="L7" s="587"/>
      <c r="M7" s="587"/>
      <c r="N7" s="587"/>
      <c r="O7" s="587"/>
      <c r="P7" s="587"/>
      <c r="Q7" s="588"/>
      <c r="R7" s="589">
        <v>2324893</v>
      </c>
      <c r="S7" s="590"/>
      <c r="T7" s="590"/>
      <c r="U7" s="590"/>
      <c r="V7" s="590"/>
      <c r="W7" s="590"/>
      <c r="X7" s="590"/>
      <c r="Y7" s="591"/>
      <c r="Z7" s="592">
        <v>0.2</v>
      </c>
      <c r="AA7" s="592"/>
      <c r="AB7" s="592"/>
      <c r="AC7" s="592"/>
      <c r="AD7" s="593">
        <v>2324893</v>
      </c>
      <c r="AE7" s="593"/>
      <c r="AF7" s="593"/>
      <c r="AG7" s="593"/>
      <c r="AH7" s="593"/>
      <c r="AI7" s="593"/>
      <c r="AJ7" s="593"/>
      <c r="AK7" s="593"/>
      <c r="AL7" s="594">
        <v>0.5</v>
      </c>
      <c r="AM7" s="595"/>
      <c r="AN7" s="595"/>
      <c r="AO7" s="596"/>
      <c r="AP7" s="586" t="s">
        <v>212</v>
      </c>
      <c r="AQ7" s="587"/>
      <c r="AR7" s="587"/>
      <c r="AS7" s="587"/>
      <c r="AT7" s="587"/>
      <c r="AU7" s="587"/>
      <c r="AV7" s="587"/>
      <c r="AW7" s="587"/>
      <c r="AX7" s="587"/>
      <c r="AY7" s="587"/>
      <c r="AZ7" s="587"/>
      <c r="BA7" s="587"/>
      <c r="BB7" s="587"/>
      <c r="BC7" s="588"/>
      <c r="BD7" s="589">
        <v>46569353</v>
      </c>
      <c r="BE7" s="590"/>
      <c r="BF7" s="590"/>
      <c r="BG7" s="590"/>
      <c r="BH7" s="590"/>
      <c r="BI7" s="590"/>
      <c r="BJ7" s="590"/>
      <c r="BK7" s="591"/>
      <c r="BL7" s="592">
        <v>20.7</v>
      </c>
      <c r="BM7" s="592"/>
      <c r="BN7" s="592"/>
      <c r="BO7" s="592"/>
      <c r="BP7" s="593">
        <v>1708949</v>
      </c>
      <c r="BQ7" s="593"/>
      <c r="BR7" s="593"/>
      <c r="BS7" s="593"/>
      <c r="BT7" s="593"/>
      <c r="BU7" s="593"/>
      <c r="BV7" s="593"/>
      <c r="BW7" s="597"/>
      <c r="BY7" s="586" t="s">
        <v>213</v>
      </c>
      <c r="BZ7" s="587"/>
      <c r="CA7" s="587"/>
      <c r="CB7" s="587"/>
      <c r="CC7" s="587"/>
      <c r="CD7" s="587"/>
      <c r="CE7" s="587"/>
      <c r="CF7" s="587"/>
      <c r="CG7" s="587"/>
      <c r="CH7" s="587"/>
      <c r="CI7" s="587"/>
      <c r="CJ7" s="587"/>
      <c r="CK7" s="587"/>
      <c r="CL7" s="588"/>
      <c r="CM7" s="589">
        <v>50881194</v>
      </c>
      <c r="CN7" s="590"/>
      <c r="CO7" s="590"/>
      <c r="CP7" s="590"/>
      <c r="CQ7" s="590"/>
      <c r="CR7" s="590"/>
      <c r="CS7" s="590"/>
      <c r="CT7" s="591"/>
      <c r="CU7" s="592">
        <v>5.2</v>
      </c>
      <c r="CV7" s="592"/>
      <c r="CW7" s="592"/>
      <c r="CX7" s="592"/>
      <c r="CY7" s="598">
        <v>5828010</v>
      </c>
      <c r="CZ7" s="590"/>
      <c r="DA7" s="590"/>
      <c r="DB7" s="590"/>
      <c r="DC7" s="590"/>
      <c r="DD7" s="590"/>
      <c r="DE7" s="590"/>
      <c r="DF7" s="590"/>
      <c r="DG7" s="590"/>
      <c r="DH7" s="590"/>
      <c r="DI7" s="590"/>
      <c r="DJ7" s="590"/>
      <c r="DK7" s="591"/>
      <c r="DL7" s="598">
        <v>39548181</v>
      </c>
      <c r="DM7" s="590"/>
      <c r="DN7" s="590"/>
      <c r="DO7" s="590"/>
      <c r="DP7" s="590"/>
      <c r="DQ7" s="590"/>
      <c r="DR7" s="590"/>
      <c r="DS7" s="590"/>
      <c r="DT7" s="590"/>
      <c r="DU7" s="590"/>
      <c r="DV7" s="590"/>
      <c r="DW7" s="590"/>
      <c r="DX7" s="599"/>
    </row>
    <row r="8" spans="2:138" ht="11.25" customHeight="1" x14ac:dyDescent="0.2">
      <c r="B8" s="586" t="s">
        <v>214</v>
      </c>
      <c r="C8" s="587"/>
      <c r="D8" s="587"/>
      <c r="E8" s="587"/>
      <c r="F8" s="587"/>
      <c r="G8" s="587"/>
      <c r="H8" s="587"/>
      <c r="I8" s="587"/>
      <c r="J8" s="587"/>
      <c r="K8" s="587"/>
      <c r="L8" s="587"/>
      <c r="M8" s="587"/>
      <c r="N8" s="587"/>
      <c r="O8" s="587"/>
      <c r="P8" s="587"/>
      <c r="Q8" s="588"/>
      <c r="R8" s="589" t="s">
        <v>215</v>
      </c>
      <c r="S8" s="590"/>
      <c r="T8" s="590"/>
      <c r="U8" s="590"/>
      <c r="V8" s="590"/>
      <c r="W8" s="590"/>
      <c r="X8" s="590"/>
      <c r="Y8" s="591"/>
      <c r="Z8" s="592" t="s">
        <v>215</v>
      </c>
      <c r="AA8" s="592"/>
      <c r="AB8" s="592"/>
      <c r="AC8" s="592"/>
      <c r="AD8" s="593" t="s">
        <v>215</v>
      </c>
      <c r="AE8" s="593"/>
      <c r="AF8" s="593"/>
      <c r="AG8" s="593"/>
      <c r="AH8" s="593"/>
      <c r="AI8" s="593"/>
      <c r="AJ8" s="593"/>
      <c r="AK8" s="593"/>
      <c r="AL8" s="594" t="s">
        <v>122</v>
      </c>
      <c r="AM8" s="595"/>
      <c r="AN8" s="595"/>
      <c r="AO8" s="596"/>
      <c r="AP8" s="586" t="s">
        <v>216</v>
      </c>
      <c r="AQ8" s="587"/>
      <c r="AR8" s="587"/>
      <c r="AS8" s="587"/>
      <c r="AT8" s="587"/>
      <c r="AU8" s="587"/>
      <c r="AV8" s="587"/>
      <c r="AW8" s="587"/>
      <c r="AX8" s="587"/>
      <c r="AY8" s="587"/>
      <c r="AZ8" s="587"/>
      <c r="BA8" s="587"/>
      <c r="BB8" s="587"/>
      <c r="BC8" s="588"/>
      <c r="BD8" s="589">
        <v>1719741</v>
      </c>
      <c r="BE8" s="590"/>
      <c r="BF8" s="590"/>
      <c r="BG8" s="590"/>
      <c r="BH8" s="590"/>
      <c r="BI8" s="590"/>
      <c r="BJ8" s="590"/>
      <c r="BK8" s="591"/>
      <c r="BL8" s="592">
        <v>0.8</v>
      </c>
      <c r="BM8" s="592"/>
      <c r="BN8" s="592"/>
      <c r="BO8" s="592"/>
      <c r="BP8" s="593">
        <v>424519</v>
      </c>
      <c r="BQ8" s="593"/>
      <c r="BR8" s="593"/>
      <c r="BS8" s="593"/>
      <c r="BT8" s="593"/>
      <c r="BU8" s="593"/>
      <c r="BV8" s="593"/>
      <c r="BW8" s="597"/>
      <c r="BY8" s="586" t="s">
        <v>217</v>
      </c>
      <c r="BZ8" s="587"/>
      <c r="CA8" s="587"/>
      <c r="CB8" s="587"/>
      <c r="CC8" s="587"/>
      <c r="CD8" s="587"/>
      <c r="CE8" s="587"/>
      <c r="CF8" s="587"/>
      <c r="CG8" s="587"/>
      <c r="CH8" s="587"/>
      <c r="CI8" s="587"/>
      <c r="CJ8" s="587"/>
      <c r="CK8" s="587"/>
      <c r="CL8" s="588"/>
      <c r="CM8" s="589">
        <v>147566588</v>
      </c>
      <c r="CN8" s="590"/>
      <c r="CO8" s="590"/>
      <c r="CP8" s="590"/>
      <c r="CQ8" s="590"/>
      <c r="CR8" s="590"/>
      <c r="CS8" s="590"/>
      <c r="CT8" s="591"/>
      <c r="CU8" s="594">
        <v>15.1</v>
      </c>
      <c r="CV8" s="595"/>
      <c r="CW8" s="595"/>
      <c r="CX8" s="600"/>
      <c r="CY8" s="598">
        <v>1513451</v>
      </c>
      <c r="CZ8" s="590"/>
      <c r="DA8" s="590"/>
      <c r="DB8" s="590"/>
      <c r="DC8" s="590"/>
      <c r="DD8" s="590"/>
      <c r="DE8" s="590"/>
      <c r="DF8" s="590"/>
      <c r="DG8" s="590"/>
      <c r="DH8" s="590"/>
      <c r="DI8" s="590"/>
      <c r="DJ8" s="590"/>
      <c r="DK8" s="591"/>
      <c r="DL8" s="598">
        <v>128184224</v>
      </c>
      <c r="DM8" s="590"/>
      <c r="DN8" s="590"/>
      <c r="DO8" s="590"/>
      <c r="DP8" s="590"/>
      <c r="DQ8" s="590"/>
      <c r="DR8" s="590"/>
      <c r="DS8" s="590"/>
      <c r="DT8" s="590"/>
      <c r="DU8" s="590"/>
      <c r="DV8" s="590"/>
      <c r="DW8" s="590"/>
      <c r="DX8" s="599"/>
    </row>
    <row r="9" spans="2:138" ht="11.25" customHeight="1" x14ac:dyDescent="0.2">
      <c r="B9" s="586" t="s">
        <v>218</v>
      </c>
      <c r="C9" s="587"/>
      <c r="D9" s="587"/>
      <c r="E9" s="587"/>
      <c r="F9" s="587"/>
      <c r="G9" s="587"/>
      <c r="H9" s="587"/>
      <c r="I9" s="587"/>
      <c r="J9" s="587"/>
      <c r="K9" s="587"/>
      <c r="L9" s="587"/>
      <c r="M9" s="587"/>
      <c r="N9" s="587"/>
      <c r="O9" s="587"/>
      <c r="P9" s="587"/>
      <c r="Q9" s="588"/>
      <c r="R9" s="589" t="s">
        <v>215</v>
      </c>
      <c r="S9" s="590"/>
      <c r="T9" s="590"/>
      <c r="U9" s="590"/>
      <c r="V9" s="590"/>
      <c r="W9" s="590"/>
      <c r="X9" s="590"/>
      <c r="Y9" s="591"/>
      <c r="Z9" s="592" t="s">
        <v>215</v>
      </c>
      <c r="AA9" s="592"/>
      <c r="AB9" s="592"/>
      <c r="AC9" s="592"/>
      <c r="AD9" s="593" t="s">
        <v>215</v>
      </c>
      <c r="AE9" s="593"/>
      <c r="AF9" s="593"/>
      <c r="AG9" s="593"/>
      <c r="AH9" s="593"/>
      <c r="AI9" s="593"/>
      <c r="AJ9" s="593"/>
      <c r="AK9" s="593"/>
      <c r="AL9" s="594" t="s">
        <v>219</v>
      </c>
      <c r="AM9" s="595"/>
      <c r="AN9" s="595"/>
      <c r="AO9" s="596"/>
      <c r="AP9" s="586" t="s">
        <v>220</v>
      </c>
      <c r="AQ9" s="587"/>
      <c r="AR9" s="587"/>
      <c r="AS9" s="587"/>
      <c r="AT9" s="587"/>
      <c r="AU9" s="587"/>
      <c r="AV9" s="587"/>
      <c r="AW9" s="587"/>
      <c r="AX9" s="587"/>
      <c r="AY9" s="587"/>
      <c r="AZ9" s="587"/>
      <c r="BA9" s="587"/>
      <c r="BB9" s="587"/>
      <c r="BC9" s="588"/>
      <c r="BD9" s="589">
        <v>37874496</v>
      </c>
      <c r="BE9" s="590"/>
      <c r="BF9" s="590"/>
      <c r="BG9" s="590"/>
      <c r="BH9" s="590"/>
      <c r="BI9" s="590"/>
      <c r="BJ9" s="590"/>
      <c r="BK9" s="591"/>
      <c r="BL9" s="592">
        <v>16.899999999999999</v>
      </c>
      <c r="BM9" s="592"/>
      <c r="BN9" s="592"/>
      <c r="BO9" s="592"/>
      <c r="BP9" s="593" t="s">
        <v>122</v>
      </c>
      <c r="BQ9" s="593"/>
      <c r="BR9" s="593"/>
      <c r="BS9" s="593"/>
      <c r="BT9" s="593"/>
      <c r="BU9" s="593"/>
      <c r="BV9" s="593"/>
      <c r="BW9" s="597"/>
      <c r="BY9" s="586" t="s">
        <v>221</v>
      </c>
      <c r="BZ9" s="587"/>
      <c r="CA9" s="587"/>
      <c r="CB9" s="587"/>
      <c r="CC9" s="587"/>
      <c r="CD9" s="587"/>
      <c r="CE9" s="587"/>
      <c r="CF9" s="587"/>
      <c r="CG9" s="587"/>
      <c r="CH9" s="587"/>
      <c r="CI9" s="587"/>
      <c r="CJ9" s="587"/>
      <c r="CK9" s="587"/>
      <c r="CL9" s="588"/>
      <c r="CM9" s="589">
        <v>95998970</v>
      </c>
      <c r="CN9" s="590"/>
      <c r="CO9" s="590"/>
      <c r="CP9" s="590"/>
      <c r="CQ9" s="590"/>
      <c r="CR9" s="590"/>
      <c r="CS9" s="590"/>
      <c r="CT9" s="591"/>
      <c r="CU9" s="594">
        <v>9.8000000000000007</v>
      </c>
      <c r="CV9" s="595"/>
      <c r="CW9" s="595"/>
      <c r="CX9" s="600"/>
      <c r="CY9" s="598">
        <v>5695827</v>
      </c>
      <c r="CZ9" s="590"/>
      <c r="DA9" s="590"/>
      <c r="DB9" s="590"/>
      <c r="DC9" s="590"/>
      <c r="DD9" s="590"/>
      <c r="DE9" s="590"/>
      <c r="DF9" s="590"/>
      <c r="DG9" s="590"/>
      <c r="DH9" s="590"/>
      <c r="DI9" s="590"/>
      <c r="DJ9" s="590"/>
      <c r="DK9" s="591"/>
      <c r="DL9" s="598">
        <v>14996419</v>
      </c>
      <c r="DM9" s="590"/>
      <c r="DN9" s="590"/>
      <c r="DO9" s="590"/>
      <c r="DP9" s="590"/>
      <c r="DQ9" s="590"/>
      <c r="DR9" s="590"/>
      <c r="DS9" s="590"/>
      <c r="DT9" s="590"/>
      <c r="DU9" s="590"/>
      <c r="DV9" s="590"/>
      <c r="DW9" s="590"/>
      <c r="DX9" s="599"/>
    </row>
    <row r="10" spans="2:138" ht="11.25" customHeight="1" x14ac:dyDescent="0.2">
      <c r="B10" s="586" t="s">
        <v>222</v>
      </c>
      <c r="C10" s="587"/>
      <c r="D10" s="587"/>
      <c r="E10" s="587"/>
      <c r="F10" s="587"/>
      <c r="G10" s="587"/>
      <c r="H10" s="587"/>
      <c r="I10" s="587"/>
      <c r="J10" s="587"/>
      <c r="K10" s="587"/>
      <c r="L10" s="587"/>
      <c r="M10" s="587"/>
      <c r="N10" s="587"/>
      <c r="O10" s="587"/>
      <c r="P10" s="587"/>
      <c r="Q10" s="588"/>
      <c r="R10" s="589">
        <v>69908</v>
      </c>
      <c r="S10" s="590"/>
      <c r="T10" s="590"/>
      <c r="U10" s="590"/>
      <c r="V10" s="590"/>
      <c r="W10" s="590"/>
      <c r="X10" s="590"/>
      <c r="Y10" s="591"/>
      <c r="Z10" s="592">
        <v>0</v>
      </c>
      <c r="AA10" s="592"/>
      <c r="AB10" s="592"/>
      <c r="AC10" s="592"/>
      <c r="AD10" s="593">
        <v>69908</v>
      </c>
      <c r="AE10" s="593"/>
      <c r="AF10" s="593"/>
      <c r="AG10" s="593"/>
      <c r="AH10" s="593"/>
      <c r="AI10" s="593"/>
      <c r="AJ10" s="593"/>
      <c r="AK10" s="593"/>
      <c r="AL10" s="594">
        <v>0</v>
      </c>
      <c r="AM10" s="595"/>
      <c r="AN10" s="595"/>
      <c r="AO10" s="596"/>
      <c r="AP10" s="586" t="s">
        <v>223</v>
      </c>
      <c r="AQ10" s="587"/>
      <c r="AR10" s="587"/>
      <c r="AS10" s="587"/>
      <c r="AT10" s="587"/>
      <c r="AU10" s="587"/>
      <c r="AV10" s="587"/>
      <c r="AW10" s="587"/>
      <c r="AX10" s="587"/>
      <c r="AY10" s="587"/>
      <c r="AZ10" s="587"/>
      <c r="BA10" s="587"/>
      <c r="BB10" s="587"/>
      <c r="BC10" s="588"/>
      <c r="BD10" s="589">
        <v>2091991</v>
      </c>
      <c r="BE10" s="590"/>
      <c r="BF10" s="590"/>
      <c r="BG10" s="590"/>
      <c r="BH10" s="590"/>
      <c r="BI10" s="590"/>
      <c r="BJ10" s="590"/>
      <c r="BK10" s="591"/>
      <c r="BL10" s="592">
        <v>0.9</v>
      </c>
      <c r="BM10" s="592"/>
      <c r="BN10" s="592"/>
      <c r="BO10" s="592"/>
      <c r="BP10" s="593">
        <v>99210</v>
      </c>
      <c r="BQ10" s="593"/>
      <c r="BR10" s="593"/>
      <c r="BS10" s="593"/>
      <c r="BT10" s="593"/>
      <c r="BU10" s="593"/>
      <c r="BV10" s="593"/>
      <c r="BW10" s="597"/>
      <c r="BY10" s="586" t="s">
        <v>224</v>
      </c>
      <c r="BZ10" s="587"/>
      <c r="CA10" s="587"/>
      <c r="CB10" s="587"/>
      <c r="CC10" s="587"/>
      <c r="CD10" s="587"/>
      <c r="CE10" s="587"/>
      <c r="CF10" s="587"/>
      <c r="CG10" s="587"/>
      <c r="CH10" s="587"/>
      <c r="CI10" s="587"/>
      <c r="CJ10" s="587"/>
      <c r="CK10" s="587"/>
      <c r="CL10" s="588"/>
      <c r="CM10" s="589">
        <v>2441604</v>
      </c>
      <c r="CN10" s="590"/>
      <c r="CO10" s="590"/>
      <c r="CP10" s="590"/>
      <c r="CQ10" s="590"/>
      <c r="CR10" s="590"/>
      <c r="CS10" s="590"/>
      <c r="CT10" s="591"/>
      <c r="CU10" s="594">
        <v>0.2</v>
      </c>
      <c r="CV10" s="595"/>
      <c r="CW10" s="595"/>
      <c r="CX10" s="600"/>
      <c r="CY10" s="598">
        <v>240249</v>
      </c>
      <c r="CZ10" s="590"/>
      <c r="DA10" s="590"/>
      <c r="DB10" s="590"/>
      <c r="DC10" s="590"/>
      <c r="DD10" s="590"/>
      <c r="DE10" s="590"/>
      <c r="DF10" s="590"/>
      <c r="DG10" s="590"/>
      <c r="DH10" s="590"/>
      <c r="DI10" s="590"/>
      <c r="DJ10" s="590"/>
      <c r="DK10" s="591"/>
      <c r="DL10" s="598">
        <v>1127675</v>
      </c>
      <c r="DM10" s="590"/>
      <c r="DN10" s="590"/>
      <c r="DO10" s="590"/>
      <c r="DP10" s="590"/>
      <c r="DQ10" s="590"/>
      <c r="DR10" s="590"/>
      <c r="DS10" s="590"/>
      <c r="DT10" s="590"/>
      <c r="DU10" s="590"/>
      <c r="DV10" s="590"/>
      <c r="DW10" s="590"/>
      <c r="DX10" s="599"/>
    </row>
    <row r="11" spans="2:138" ht="11.25" customHeight="1" x14ac:dyDescent="0.2">
      <c r="B11" s="586" t="s">
        <v>225</v>
      </c>
      <c r="C11" s="587"/>
      <c r="D11" s="587"/>
      <c r="E11" s="587"/>
      <c r="F11" s="587"/>
      <c r="G11" s="587"/>
      <c r="H11" s="587"/>
      <c r="I11" s="587"/>
      <c r="J11" s="587"/>
      <c r="K11" s="587"/>
      <c r="L11" s="587"/>
      <c r="M11" s="587"/>
      <c r="N11" s="587"/>
      <c r="O11" s="587"/>
      <c r="P11" s="587"/>
      <c r="Q11" s="588"/>
      <c r="R11" s="589">
        <v>236088</v>
      </c>
      <c r="S11" s="590"/>
      <c r="T11" s="590"/>
      <c r="U11" s="590"/>
      <c r="V11" s="590"/>
      <c r="W11" s="590"/>
      <c r="X11" s="590"/>
      <c r="Y11" s="591"/>
      <c r="Z11" s="592">
        <v>0</v>
      </c>
      <c r="AA11" s="592"/>
      <c r="AB11" s="592"/>
      <c r="AC11" s="592"/>
      <c r="AD11" s="593">
        <v>236088</v>
      </c>
      <c r="AE11" s="593"/>
      <c r="AF11" s="593"/>
      <c r="AG11" s="593"/>
      <c r="AH11" s="593"/>
      <c r="AI11" s="593"/>
      <c r="AJ11" s="593"/>
      <c r="AK11" s="593"/>
      <c r="AL11" s="594">
        <v>0.1</v>
      </c>
      <c r="AM11" s="595"/>
      <c r="AN11" s="595"/>
      <c r="AO11" s="596"/>
      <c r="AP11" s="586" t="s">
        <v>226</v>
      </c>
      <c r="AQ11" s="587"/>
      <c r="AR11" s="587"/>
      <c r="AS11" s="587"/>
      <c r="AT11" s="587"/>
      <c r="AU11" s="587"/>
      <c r="AV11" s="587"/>
      <c r="AW11" s="587"/>
      <c r="AX11" s="587"/>
      <c r="AY11" s="587"/>
      <c r="AZ11" s="587"/>
      <c r="BA11" s="587"/>
      <c r="BB11" s="587"/>
      <c r="BC11" s="588"/>
      <c r="BD11" s="589">
        <v>2736412</v>
      </c>
      <c r="BE11" s="590"/>
      <c r="BF11" s="590"/>
      <c r="BG11" s="590"/>
      <c r="BH11" s="590"/>
      <c r="BI11" s="590"/>
      <c r="BJ11" s="590"/>
      <c r="BK11" s="591"/>
      <c r="BL11" s="592">
        <v>1.2</v>
      </c>
      <c r="BM11" s="592"/>
      <c r="BN11" s="592"/>
      <c r="BO11" s="592"/>
      <c r="BP11" s="593">
        <v>1185220</v>
      </c>
      <c r="BQ11" s="593"/>
      <c r="BR11" s="593"/>
      <c r="BS11" s="593"/>
      <c r="BT11" s="593"/>
      <c r="BU11" s="593"/>
      <c r="BV11" s="593"/>
      <c r="BW11" s="597"/>
      <c r="BY11" s="586" t="s">
        <v>227</v>
      </c>
      <c r="BZ11" s="587"/>
      <c r="CA11" s="587"/>
      <c r="CB11" s="587"/>
      <c r="CC11" s="587"/>
      <c r="CD11" s="587"/>
      <c r="CE11" s="587"/>
      <c r="CF11" s="587"/>
      <c r="CG11" s="587"/>
      <c r="CH11" s="587"/>
      <c r="CI11" s="587"/>
      <c r="CJ11" s="587"/>
      <c r="CK11" s="587"/>
      <c r="CL11" s="588"/>
      <c r="CM11" s="589">
        <v>67148056</v>
      </c>
      <c r="CN11" s="590"/>
      <c r="CO11" s="590"/>
      <c r="CP11" s="590"/>
      <c r="CQ11" s="590"/>
      <c r="CR11" s="590"/>
      <c r="CS11" s="590"/>
      <c r="CT11" s="591"/>
      <c r="CU11" s="594">
        <v>6.9</v>
      </c>
      <c r="CV11" s="595"/>
      <c r="CW11" s="595"/>
      <c r="CX11" s="600"/>
      <c r="CY11" s="598">
        <v>43141421</v>
      </c>
      <c r="CZ11" s="590"/>
      <c r="DA11" s="590"/>
      <c r="DB11" s="590"/>
      <c r="DC11" s="590"/>
      <c r="DD11" s="590"/>
      <c r="DE11" s="590"/>
      <c r="DF11" s="590"/>
      <c r="DG11" s="590"/>
      <c r="DH11" s="590"/>
      <c r="DI11" s="590"/>
      <c r="DJ11" s="590"/>
      <c r="DK11" s="591"/>
      <c r="DL11" s="598">
        <v>20178613</v>
      </c>
      <c r="DM11" s="590"/>
      <c r="DN11" s="590"/>
      <c r="DO11" s="590"/>
      <c r="DP11" s="590"/>
      <c r="DQ11" s="590"/>
      <c r="DR11" s="590"/>
      <c r="DS11" s="590"/>
      <c r="DT11" s="590"/>
      <c r="DU11" s="590"/>
      <c r="DV11" s="590"/>
      <c r="DW11" s="590"/>
      <c r="DX11" s="599"/>
    </row>
    <row r="12" spans="2:138" ht="11.25" customHeight="1" x14ac:dyDescent="0.2">
      <c r="B12" s="586" t="s">
        <v>228</v>
      </c>
      <c r="C12" s="587"/>
      <c r="D12" s="587"/>
      <c r="E12" s="587"/>
      <c r="F12" s="587"/>
      <c r="G12" s="587"/>
      <c r="H12" s="587"/>
      <c r="I12" s="587"/>
      <c r="J12" s="587"/>
      <c r="K12" s="587"/>
      <c r="L12" s="587"/>
      <c r="M12" s="587"/>
      <c r="N12" s="587"/>
      <c r="O12" s="587"/>
      <c r="P12" s="587"/>
      <c r="Q12" s="588"/>
      <c r="R12" s="589">
        <v>13656</v>
      </c>
      <c r="S12" s="590"/>
      <c r="T12" s="590"/>
      <c r="U12" s="590"/>
      <c r="V12" s="590"/>
      <c r="W12" s="590"/>
      <c r="X12" s="590"/>
      <c r="Y12" s="591"/>
      <c r="Z12" s="592">
        <v>0</v>
      </c>
      <c r="AA12" s="592"/>
      <c r="AB12" s="592"/>
      <c r="AC12" s="592"/>
      <c r="AD12" s="593">
        <v>13656</v>
      </c>
      <c r="AE12" s="593"/>
      <c r="AF12" s="593"/>
      <c r="AG12" s="593"/>
      <c r="AH12" s="593"/>
      <c r="AI12" s="593"/>
      <c r="AJ12" s="593"/>
      <c r="AK12" s="593"/>
      <c r="AL12" s="594">
        <v>0</v>
      </c>
      <c r="AM12" s="595"/>
      <c r="AN12" s="595"/>
      <c r="AO12" s="596"/>
      <c r="AP12" s="586" t="s">
        <v>229</v>
      </c>
      <c r="AQ12" s="587"/>
      <c r="AR12" s="587"/>
      <c r="AS12" s="587"/>
      <c r="AT12" s="587"/>
      <c r="AU12" s="587"/>
      <c r="AV12" s="587"/>
      <c r="AW12" s="587"/>
      <c r="AX12" s="587"/>
      <c r="AY12" s="587"/>
      <c r="AZ12" s="587"/>
      <c r="BA12" s="587"/>
      <c r="BB12" s="587"/>
      <c r="BC12" s="588"/>
      <c r="BD12" s="589">
        <v>84815</v>
      </c>
      <c r="BE12" s="590"/>
      <c r="BF12" s="590"/>
      <c r="BG12" s="590"/>
      <c r="BH12" s="590"/>
      <c r="BI12" s="590"/>
      <c r="BJ12" s="590"/>
      <c r="BK12" s="591"/>
      <c r="BL12" s="592">
        <v>0</v>
      </c>
      <c r="BM12" s="592"/>
      <c r="BN12" s="592"/>
      <c r="BO12" s="592"/>
      <c r="BP12" s="593" t="s">
        <v>215</v>
      </c>
      <c r="BQ12" s="593"/>
      <c r="BR12" s="593"/>
      <c r="BS12" s="593"/>
      <c r="BT12" s="593"/>
      <c r="BU12" s="593"/>
      <c r="BV12" s="593"/>
      <c r="BW12" s="597"/>
      <c r="BY12" s="586" t="s">
        <v>230</v>
      </c>
      <c r="BZ12" s="587"/>
      <c r="CA12" s="587"/>
      <c r="CB12" s="587"/>
      <c r="CC12" s="587"/>
      <c r="CD12" s="587"/>
      <c r="CE12" s="587"/>
      <c r="CF12" s="587"/>
      <c r="CG12" s="587"/>
      <c r="CH12" s="587"/>
      <c r="CI12" s="587"/>
      <c r="CJ12" s="587"/>
      <c r="CK12" s="587"/>
      <c r="CL12" s="588"/>
      <c r="CM12" s="589">
        <v>117630846</v>
      </c>
      <c r="CN12" s="590"/>
      <c r="CO12" s="590"/>
      <c r="CP12" s="590"/>
      <c r="CQ12" s="590"/>
      <c r="CR12" s="590"/>
      <c r="CS12" s="590"/>
      <c r="CT12" s="591"/>
      <c r="CU12" s="594">
        <v>12</v>
      </c>
      <c r="CV12" s="595"/>
      <c r="CW12" s="595"/>
      <c r="CX12" s="600"/>
      <c r="CY12" s="598">
        <v>3294455</v>
      </c>
      <c r="CZ12" s="590"/>
      <c r="DA12" s="590"/>
      <c r="DB12" s="590"/>
      <c r="DC12" s="590"/>
      <c r="DD12" s="590"/>
      <c r="DE12" s="590"/>
      <c r="DF12" s="590"/>
      <c r="DG12" s="590"/>
      <c r="DH12" s="590"/>
      <c r="DI12" s="590"/>
      <c r="DJ12" s="590"/>
      <c r="DK12" s="591"/>
      <c r="DL12" s="598">
        <v>25563835</v>
      </c>
      <c r="DM12" s="590"/>
      <c r="DN12" s="590"/>
      <c r="DO12" s="590"/>
      <c r="DP12" s="590"/>
      <c r="DQ12" s="590"/>
      <c r="DR12" s="590"/>
      <c r="DS12" s="590"/>
      <c r="DT12" s="590"/>
      <c r="DU12" s="590"/>
      <c r="DV12" s="590"/>
      <c r="DW12" s="590"/>
      <c r="DX12" s="599"/>
    </row>
    <row r="13" spans="2:138" ht="11.25" customHeight="1" x14ac:dyDescent="0.2">
      <c r="B13" s="586" t="s">
        <v>231</v>
      </c>
      <c r="C13" s="587"/>
      <c r="D13" s="587"/>
      <c r="E13" s="587"/>
      <c r="F13" s="587"/>
      <c r="G13" s="587"/>
      <c r="H13" s="587"/>
      <c r="I13" s="587"/>
      <c r="J13" s="587"/>
      <c r="K13" s="587"/>
      <c r="L13" s="587"/>
      <c r="M13" s="587"/>
      <c r="N13" s="587"/>
      <c r="O13" s="587"/>
      <c r="P13" s="587"/>
      <c r="Q13" s="588"/>
      <c r="R13" s="589">
        <v>162082</v>
      </c>
      <c r="S13" s="590"/>
      <c r="T13" s="590"/>
      <c r="U13" s="590"/>
      <c r="V13" s="590"/>
      <c r="W13" s="590"/>
      <c r="X13" s="590"/>
      <c r="Y13" s="591"/>
      <c r="Z13" s="592">
        <v>0</v>
      </c>
      <c r="AA13" s="592"/>
      <c r="AB13" s="592"/>
      <c r="AC13" s="592"/>
      <c r="AD13" s="593">
        <v>162082</v>
      </c>
      <c r="AE13" s="593"/>
      <c r="AF13" s="593"/>
      <c r="AG13" s="593"/>
      <c r="AH13" s="593"/>
      <c r="AI13" s="593"/>
      <c r="AJ13" s="593"/>
      <c r="AK13" s="593"/>
      <c r="AL13" s="594">
        <v>0</v>
      </c>
      <c r="AM13" s="595"/>
      <c r="AN13" s="595"/>
      <c r="AO13" s="596"/>
      <c r="AP13" s="586" t="s">
        <v>232</v>
      </c>
      <c r="AQ13" s="587"/>
      <c r="AR13" s="587"/>
      <c r="AS13" s="587"/>
      <c r="AT13" s="587"/>
      <c r="AU13" s="587"/>
      <c r="AV13" s="587"/>
      <c r="AW13" s="587"/>
      <c r="AX13" s="587"/>
      <c r="AY13" s="587"/>
      <c r="AZ13" s="587"/>
      <c r="BA13" s="587"/>
      <c r="BB13" s="587"/>
      <c r="BC13" s="588"/>
      <c r="BD13" s="589">
        <v>1111896</v>
      </c>
      <c r="BE13" s="590"/>
      <c r="BF13" s="590"/>
      <c r="BG13" s="590"/>
      <c r="BH13" s="590"/>
      <c r="BI13" s="590"/>
      <c r="BJ13" s="590"/>
      <c r="BK13" s="591"/>
      <c r="BL13" s="592">
        <v>0.5</v>
      </c>
      <c r="BM13" s="592"/>
      <c r="BN13" s="592"/>
      <c r="BO13" s="592"/>
      <c r="BP13" s="593" t="s">
        <v>215</v>
      </c>
      <c r="BQ13" s="593"/>
      <c r="BR13" s="593"/>
      <c r="BS13" s="593"/>
      <c r="BT13" s="593"/>
      <c r="BU13" s="593"/>
      <c r="BV13" s="593"/>
      <c r="BW13" s="597"/>
      <c r="BY13" s="586" t="s">
        <v>233</v>
      </c>
      <c r="BZ13" s="587"/>
      <c r="CA13" s="587"/>
      <c r="CB13" s="587"/>
      <c r="CC13" s="587"/>
      <c r="CD13" s="587"/>
      <c r="CE13" s="587"/>
      <c r="CF13" s="587"/>
      <c r="CG13" s="587"/>
      <c r="CH13" s="587"/>
      <c r="CI13" s="587"/>
      <c r="CJ13" s="587"/>
      <c r="CK13" s="587"/>
      <c r="CL13" s="588"/>
      <c r="CM13" s="589">
        <v>113157314</v>
      </c>
      <c r="CN13" s="590"/>
      <c r="CO13" s="590"/>
      <c r="CP13" s="590"/>
      <c r="CQ13" s="590"/>
      <c r="CR13" s="590"/>
      <c r="CS13" s="590"/>
      <c r="CT13" s="591"/>
      <c r="CU13" s="594">
        <v>11.6</v>
      </c>
      <c r="CV13" s="595"/>
      <c r="CW13" s="595"/>
      <c r="CX13" s="600"/>
      <c r="CY13" s="598">
        <v>102365494</v>
      </c>
      <c r="CZ13" s="590"/>
      <c r="DA13" s="590"/>
      <c r="DB13" s="590"/>
      <c r="DC13" s="590"/>
      <c r="DD13" s="590"/>
      <c r="DE13" s="590"/>
      <c r="DF13" s="590"/>
      <c r="DG13" s="590"/>
      <c r="DH13" s="590"/>
      <c r="DI13" s="590"/>
      <c r="DJ13" s="590"/>
      <c r="DK13" s="591"/>
      <c r="DL13" s="598">
        <v>17271015</v>
      </c>
      <c r="DM13" s="590"/>
      <c r="DN13" s="590"/>
      <c r="DO13" s="590"/>
      <c r="DP13" s="590"/>
      <c r="DQ13" s="590"/>
      <c r="DR13" s="590"/>
      <c r="DS13" s="590"/>
      <c r="DT13" s="590"/>
      <c r="DU13" s="590"/>
      <c r="DV13" s="590"/>
      <c r="DW13" s="590"/>
      <c r="DX13" s="599"/>
    </row>
    <row r="14" spans="2:138" ht="11.25" customHeight="1" x14ac:dyDescent="0.2">
      <c r="B14" s="586" t="s">
        <v>234</v>
      </c>
      <c r="C14" s="587"/>
      <c r="D14" s="587"/>
      <c r="E14" s="587"/>
      <c r="F14" s="587"/>
      <c r="G14" s="587"/>
      <c r="H14" s="587"/>
      <c r="I14" s="587"/>
      <c r="J14" s="587"/>
      <c r="K14" s="587"/>
      <c r="L14" s="587"/>
      <c r="M14" s="587"/>
      <c r="N14" s="587"/>
      <c r="O14" s="587"/>
      <c r="P14" s="587"/>
      <c r="Q14" s="588"/>
      <c r="R14" s="589">
        <v>32651332</v>
      </c>
      <c r="S14" s="590"/>
      <c r="T14" s="590"/>
      <c r="U14" s="590"/>
      <c r="V14" s="590"/>
      <c r="W14" s="590"/>
      <c r="X14" s="590"/>
      <c r="Y14" s="591"/>
      <c r="Z14" s="592">
        <v>3.2</v>
      </c>
      <c r="AA14" s="592"/>
      <c r="AB14" s="592"/>
      <c r="AC14" s="592"/>
      <c r="AD14" s="593">
        <v>32651332</v>
      </c>
      <c r="AE14" s="593"/>
      <c r="AF14" s="593"/>
      <c r="AG14" s="593"/>
      <c r="AH14" s="593"/>
      <c r="AI14" s="593"/>
      <c r="AJ14" s="593"/>
      <c r="AK14" s="593"/>
      <c r="AL14" s="594">
        <v>7.5</v>
      </c>
      <c r="AM14" s="595"/>
      <c r="AN14" s="595"/>
      <c r="AO14" s="596"/>
      <c r="AP14" s="586" t="s">
        <v>235</v>
      </c>
      <c r="AQ14" s="587"/>
      <c r="AR14" s="587"/>
      <c r="AS14" s="587"/>
      <c r="AT14" s="587"/>
      <c r="AU14" s="587"/>
      <c r="AV14" s="587"/>
      <c r="AW14" s="587"/>
      <c r="AX14" s="587"/>
      <c r="AY14" s="587"/>
      <c r="AZ14" s="587"/>
      <c r="BA14" s="587"/>
      <c r="BB14" s="587"/>
      <c r="BC14" s="588"/>
      <c r="BD14" s="589">
        <v>950002</v>
      </c>
      <c r="BE14" s="590"/>
      <c r="BF14" s="590"/>
      <c r="BG14" s="590"/>
      <c r="BH14" s="590"/>
      <c r="BI14" s="590"/>
      <c r="BJ14" s="590"/>
      <c r="BK14" s="591"/>
      <c r="BL14" s="592">
        <v>0.4</v>
      </c>
      <c r="BM14" s="592"/>
      <c r="BN14" s="592"/>
      <c r="BO14" s="592"/>
      <c r="BP14" s="593" t="s">
        <v>215</v>
      </c>
      <c r="BQ14" s="593"/>
      <c r="BR14" s="593"/>
      <c r="BS14" s="593"/>
      <c r="BT14" s="593"/>
      <c r="BU14" s="593"/>
      <c r="BV14" s="593"/>
      <c r="BW14" s="597"/>
      <c r="BY14" s="586" t="s">
        <v>236</v>
      </c>
      <c r="BZ14" s="587"/>
      <c r="CA14" s="587"/>
      <c r="CB14" s="587"/>
      <c r="CC14" s="587"/>
      <c r="CD14" s="587"/>
      <c r="CE14" s="587"/>
      <c r="CF14" s="587"/>
      <c r="CG14" s="587"/>
      <c r="CH14" s="587"/>
      <c r="CI14" s="587"/>
      <c r="CJ14" s="587"/>
      <c r="CK14" s="587"/>
      <c r="CL14" s="588"/>
      <c r="CM14" s="589">
        <v>39864155</v>
      </c>
      <c r="CN14" s="590"/>
      <c r="CO14" s="590"/>
      <c r="CP14" s="590"/>
      <c r="CQ14" s="590"/>
      <c r="CR14" s="590"/>
      <c r="CS14" s="590"/>
      <c r="CT14" s="591"/>
      <c r="CU14" s="594">
        <v>4.0999999999999996</v>
      </c>
      <c r="CV14" s="595"/>
      <c r="CW14" s="595"/>
      <c r="CX14" s="600"/>
      <c r="CY14" s="598">
        <v>3905084</v>
      </c>
      <c r="CZ14" s="590"/>
      <c r="DA14" s="590"/>
      <c r="DB14" s="590"/>
      <c r="DC14" s="590"/>
      <c r="DD14" s="590"/>
      <c r="DE14" s="590"/>
      <c r="DF14" s="590"/>
      <c r="DG14" s="590"/>
      <c r="DH14" s="590"/>
      <c r="DI14" s="590"/>
      <c r="DJ14" s="590"/>
      <c r="DK14" s="591"/>
      <c r="DL14" s="598">
        <v>36313517</v>
      </c>
      <c r="DM14" s="590"/>
      <c r="DN14" s="590"/>
      <c r="DO14" s="590"/>
      <c r="DP14" s="590"/>
      <c r="DQ14" s="590"/>
      <c r="DR14" s="590"/>
      <c r="DS14" s="590"/>
      <c r="DT14" s="590"/>
      <c r="DU14" s="590"/>
      <c r="DV14" s="590"/>
      <c r="DW14" s="590"/>
      <c r="DX14" s="599"/>
    </row>
    <row r="15" spans="2:138" ht="11.25" customHeight="1" x14ac:dyDescent="0.2">
      <c r="B15" s="586" t="s">
        <v>237</v>
      </c>
      <c r="C15" s="587"/>
      <c r="D15" s="587"/>
      <c r="E15" s="587"/>
      <c r="F15" s="587"/>
      <c r="G15" s="587"/>
      <c r="H15" s="587"/>
      <c r="I15" s="587"/>
      <c r="J15" s="587"/>
      <c r="K15" s="587"/>
      <c r="L15" s="587"/>
      <c r="M15" s="587"/>
      <c r="N15" s="587"/>
      <c r="O15" s="587"/>
      <c r="P15" s="587"/>
      <c r="Q15" s="588"/>
      <c r="R15" s="589" t="s">
        <v>122</v>
      </c>
      <c r="S15" s="590"/>
      <c r="T15" s="590"/>
      <c r="U15" s="590"/>
      <c r="V15" s="590"/>
      <c r="W15" s="590"/>
      <c r="X15" s="590"/>
      <c r="Y15" s="591"/>
      <c r="Z15" s="592" t="s">
        <v>122</v>
      </c>
      <c r="AA15" s="592"/>
      <c r="AB15" s="592"/>
      <c r="AC15" s="592"/>
      <c r="AD15" s="593" t="s">
        <v>122</v>
      </c>
      <c r="AE15" s="593"/>
      <c r="AF15" s="593"/>
      <c r="AG15" s="593"/>
      <c r="AH15" s="593"/>
      <c r="AI15" s="593"/>
      <c r="AJ15" s="593"/>
      <c r="AK15" s="593"/>
      <c r="AL15" s="594" t="s">
        <v>219</v>
      </c>
      <c r="AM15" s="595"/>
      <c r="AN15" s="595"/>
      <c r="AO15" s="596"/>
      <c r="AP15" s="586" t="s">
        <v>238</v>
      </c>
      <c r="AQ15" s="587"/>
      <c r="AR15" s="587"/>
      <c r="AS15" s="587"/>
      <c r="AT15" s="587"/>
      <c r="AU15" s="587"/>
      <c r="AV15" s="587"/>
      <c r="AW15" s="587"/>
      <c r="AX15" s="587"/>
      <c r="AY15" s="587"/>
      <c r="AZ15" s="587"/>
      <c r="BA15" s="587"/>
      <c r="BB15" s="587"/>
      <c r="BC15" s="588"/>
      <c r="BD15" s="589">
        <v>46309889</v>
      </c>
      <c r="BE15" s="590"/>
      <c r="BF15" s="590"/>
      <c r="BG15" s="590"/>
      <c r="BH15" s="590"/>
      <c r="BI15" s="590"/>
      <c r="BJ15" s="590"/>
      <c r="BK15" s="591"/>
      <c r="BL15" s="592">
        <v>20.6</v>
      </c>
      <c r="BM15" s="592"/>
      <c r="BN15" s="592"/>
      <c r="BO15" s="592"/>
      <c r="BP15" s="593" t="s">
        <v>215</v>
      </c>
      <c r="BQ15" s="593"/>
      <c r="BR15" s="593"/>
      <c r="BS15" s="593"/>
      <c r="BT15" s="593"/>
      <c r="BU15" s="593"/>
      <c r="BV15" s="593"/>
      <c r="BW15" s="597"/>
      <c r="BY15" s="586" t="s">
        <v>239</v>
      </c>
      <c r="BZ15" s="587"/>
      <c r="CA15" s="587"/>
      <c r="CB15" s="587"/>
      <c r="CC15" s="587"/>
      <c r="CD15" s="587"/>
      <c r="CE15" s="587"/>
      <c r="CF15" s="587"/>
      <c r="CG15" s="587"/>
      <c r="CH15" s="587"/>
      <c r="CI15" s="587"/>
      <c r="CJ15" s="587"/>
      <c r="CK15" s="587"/>
      <c r="CL15" s="588"/>
      <c r="CM15" s="589" t="s">
        <v>215</v>
      </c>
      <c r="CN15" s="590"/>
      <c r="CO15" s="590"/>
      <c r="CP15" s="590"/>
      <c r="CQ15" s="590"/>
      <c r="CR15" s="590"/>
      <c r="CS15" s="590"/>
      <c r="CT15" s="591"/>
      <c r="CU15" s="594" t="s">
        <v>219</v>
      </c>
      <c r="CV15" s="595"/>
      <c r="CW15" s="595"/>
      <c r="CX15" s="600"/>
      <c r="CY15" s="598" t="s">
        <v>215</v>
      </c>
      <c r="CZ15" s="590"/>
      <c r="DA15" s="590"/>
      <c r="DB15" s="590"/>
      <c r="DC15" s="590"/>
      <c r="DD15" s="590"/>
      <c r="DE15" s="590"/>
      <c r="DF15" s="590"/>
      <c r="DG15" s="590"/>
      <c r="DH15" s="590"/>
      <c r="DI15" s="590"/>
      <c r="DJ15" s="590"/>
      <c r="DK15" s="591"/>
      <c r="DL15" s="598" t="s">
        <v>122</v>
      </c>
      <c r="DM15" s="590"/>
      <c r="DN15" s="590"/>
      <c r="DO15" s="590"/>
      <c r="DP15" s="590"/>
      <c r="DQ15" s="590"/>
      <c r="DR15" s="590"/>
      <c r="DS15" s="590"/>
      <c r="DT15" s="590"/>
      <c r="DU15" s="590"/>
      <c r="DV15" s="590"/>
      <c r="DW15" s="590"/>
      <c r="DX15" s="599"/>
    </row>
    <row r="16" spans="2:138" ht="11.25" customHeight="1" x14ac:dyDescent="0.2">
      <c r="B16" s="586" t="s">
        <v>240</v>
      </c>
      <c r="C16" s="587"/>
      <c r="D16" s="587"/>
      <c r="E16" s="587"/>
      <c r="F16" s="587"/>
      <c r="G16" s="587"/>
      <c r="H16" s="587"/>
      <c r="I16" s="587"/>
      <c r="J16" s="587"/>
      <c r="K16" s="587"/>
      <c r="L16" s="587"/>
      <c r="M16" s="587"/>
      <c r="N16" s="587"/>
      <c r="O16" s="587"/>
      <c r="P16" s="587"/>
      <c r="Q16" s="588"/>
      <c r="R16" s="589">
        <v>965368</v>
      </c>
      <c r="S16" s="590"/>
      <c r="T16" s="590"/>
      <c r="U16" s="590"/>
      <c r="V16" s="590"/>
      <c r="W16" s="590"/>
      <c r="X16" s="590"/>
      <c r="Y16" s="591"/>
      <c r="Z16" s="592">
        <v>0.1</v>
      </c>
      <c r="AA16" s="592"/>
      <c r="AB16" s="592"/>
      <c r="AC16" s="592"/>
      <c r="AD16" s="593">
        <v>965368</v>
      </c>
      <c r="AE16" s="593"/>
      <c r="AF16" s="593"/>
      <c r="AG16" s="593"/>
      <c r="AH16" s="593"/>
      <c r="AI16" s="593"/>
      <c r="AJ16" s="593"/>
      <c r="AK16" s="593"/>
      <c r="AL16" s="594">
        <v>0.2</v>
      </c>
      <c r="AM16" s="595"/>
      <c r="AN16" s="595"/>
      <c r="AO16" s="596"/>
      <c r="AP16" s="586" t="s">
        <v>241</v>
      </c>
      <c r="AQ16" s="587"/>
      <c r="AR16" s="587"/>
      <c r="AS16" s="587"/>
      <c r="AT16" s="587"/>
      <c r="AU16" s="587"/>
      <c r="AV16" s="587"/>
      <c r="AW16" s="587"/>
      <c r="AX16" s="587"/>
      <c r="AY16" s="587"/>
      <c r="AZ16" s="587"/>
      <c r="BA16" s="587"/>
      <c r="BB16" s="587"/>
      <c r="BC16" s="588"/>
      <c r="BD16" s="589">
        <v>1933066</v>
      </c>
      <c r="BE16" s="590"/>
      <c r="BF16" s="590"/>
      <c r="BG16" s="590"/>
      <c r="BH16" s="590"/>
      <c r="BI16" s="590"/>
      <c r="BJ16" s="590"/>
      <c r="BK16" s="591"/>
      <c r="BL16" s="592">
        <v>0.9</v>
      </c>
      <c r="BM16" s="592"/>
      <c r="BN16" s="592"/>
      <c r="BO16" s="592"/>
      <c r="BP16" s="593" t="s">
        <v>215</v>
      </c>
      <c r="BQ16" s="593"/>
      <c r="BR16" s="593"/>
      <c r="BS16" s="593"/>
      <c r="BT16" s="593"/>
      <c r="BU16" s="593"/>
      <c r="BV16" s="593"/>
      <c r="BW16" s="597"/>
      <c r="BY16" s="586" t="s">
        <v>242</v>
      </c>
      <c r="BZ16" s="587"/>
      <c r="CA16" s="587"/>
      <c r="CB16" s="587"/>
      <c r="CC16" s="587"/>
      <c r="CD16" s="587"/>
      <c r="CE16" s="587"/>
      <c r="CF16" s="587"/>
      <c r="CG16" s="587"/>
      <c r="CH16" s="587"/>
      <c r="CI16" s="587"/>
      <c r="CJ16" s="587"/>
      <c r="CK16" s="587"/>
      <c r="CL16" s="588"/>
      <c r="CM16" s="589">
        <v>134983903</v>
      </c>
      <c r="CN16" s="590"/>
      <c r="CO16" s="590"/>
      <c r="CP16" s="590"/>
      <c r="CQ16" s="590"/>
      <c r="CR16" s="590"/>
      <c r="CS16" s="590"/>
      <c r="CT16" s="591"/>
      <c r="CU16" s="594">
        <v>13.8</v>
      </c>
      <c r="CV16" s="595"/>
      <c r="CW16" s="595"/>
      <c r="CX16" s="600"/>
      <c r="CY16" s="598">
        <v>5924077</v>
      </c>
      <c r="CZ16" s="590"/>
      <c r="DA16" s="590"/>
      <c r="DB16" s="590"/>
      <c r="DC16" s="590"/>
      <c r="DD16" s="590"/>
      <c r="DE16" s="590"/>
      <c r="DF16" s="590"/>
      <c r="DG16" s="590"/>
      <c r="DH16" s="590"/>
      <c r="DI16" s="590"/>
      <c r="DJ16" s="590"/>
      <c r="DK16" s="591"/>
      <c r="DL16" s="598">
        <v>99746959</v>
      </c>
      <c r="DM16" s="590"/>
      <c r="DN16" s="590"/>
      <c r="DO16" s="590"/>
      <c r="DP16" s="590"/>
      <c r="DQ16" s="590"/>
      <c r="DR16" s="590"/>
      <c r="DS16" s="590"/>
      <c r="DT16" s="590"/>
      <c r="DU16" s="590"/>
      <c r="DV16" s="590"/>
      <c r="DW16" s="590"/>
      <c r="DX16" s="599"/>
    </row>
    <row r="17" spans="2:128" ht="11.25" customHeight="1" x14ac:dyDescent="0.2">
      <c r="B17" s="586" t="s">
        <v>243</v>
      </c>
      <c r="C17" s="587"/>
      <c r="D17" s="587"/>
      <c r="E17" s="587"/>
      <c r="F17" s="587"/>
      <c r="G17" s="587"/>
      <c r="H17" s="587"/>
      <c r="I17" s="587"/>
      <c r="J17" s="587"/>
      <c r="K17" s="587"/>
      <c r="L17" s="587"/>
      <c r="M17" s="587"/>
      <c r="N17" s="587"/>
      <c r="O17" s="587"/>
      <c r="P17" s="587"/>
      <c r="Q17" s="588"/>
      <c r="R17" s="589">
        <v>965368</v>
      </c>
      <c r="S17" s="590"/>
      <c r="T17" s="590"/>
      <c r="U17" s="590"/>
      <c r="V17" s="590"/>
      <c r="W17" s="590"/>
      <c r="X17" s="590"/>
      <c r="Y17" s="591"/>
      <c r="Z17" s="592">
        <v>0.1</v>
      </c>
      <c r="AA17" s="592"/>
      <c r="AB17" s="592"/>
      <c r="AC17" s="592"/>
      <c r="AD17" s="593">
        <v>965368</v>
      </c>
      <c r="AE17" s="593"/>
      <c r="AF17" s="593"/>
      <c r="AG17" s="593"/>
      <c r="AH17" s="593"/>
      <c r="AI17" s="593"/>
      <c r="AJ17" s="593"/>
      <c r="AK17" s="593"/>
      <c r="AL17" s="594">
        <v>0.2</v>
      </c>
      <c r="AM17" s="595"/>
      <c r="AN17" s="595"/>
      <c r="AO17" s="596"/>
      <c r="AP17" s="586" t="s">
        <v>244</v>
      </c>
      <c r="AQ17" s="587"/>
      <c r="AR17" s="587"/>
      <c r="AS17" s="587"/>
      <c r="AT17" s="587"/>
      <c r="AU17" s="587"/>
      <c r="AV17" s="587"/>
      <c r="AW17" s="587"/>
      <c r="AX17" s="587"/>
      <c r="AY17" s="587"/>
      <c r="AZ17" s="587"/>
      <c r="BA17" s="587"/>
      <c r="BB17" s="587"/>
      <c r="BC17" s="588"/>
      <c r="BD17" s="589">
        <v>44376823</v>
      </c>
      <c r="BE17" s="590"/>
      <c r="BF17" s="590"/>
      <c r="BG17" s="590"/>
      <c r="BH17" s="590"/>
      <c r="BI17" s="590"/>
      <c r="BJ17" s="590"/>
      <c r="BK17" s="591"/>
      <c r="BL17" s="592">
        <v>19.7</v>
      </c>
      <c r="BM17" s="592"/>
      <c r="BN17" s="592"/>
      <c r="BO17" s="592"/>
      <c r="BP17" s="593" t="s">
        <v>219</v>
      </c>
      <c r="BQ17" s="593"/>
      <c r="BR17" s="593"/>
      <c r="BS17" s="593"/>
      <c r="BT17" s="593"/>
      <c r="BU17" s="593"/>
      <c r="BV17" s="593"/>
      <c r="BW17" s="597"/>
      <c r="BY17" s="586" t="s">
        <v>245</v>
      </c>
      <c r="BZ17" s="587"/>
      <c r="CA17" s="587"/>
      <c r="CB17" s="587"/>
      <c r="CC17" s="587"/>
      <c r="CD17" s="587"/>
      <c r="CE17" s="587"/>
      <c r="CF17" s="587"/>
      <c r="CG17" s="587"/>
      <c r="CH17" s="587"/>
      <c r="CI17" s="587"/>
      <c r="CJ17" s="587"/>
      <c r="CK17" s="587"/>
      <c r="CL17" s="588"/>
      <c r="CM17" s="589">
        <v>48914832</v>
      </c>
      <c r="CN17" s="590"/>
      <c r="CO17" s="590"/>
      <c r="CP17" s="590"/>
      <c r="CQ17" s="590"/>
      <c r="CR17" s="590"/>
      <c r="CS17" s="590"/>
      <c r="CT17" s="591"/>
      <c r="CU17" s="594">
        <v>5</v>
      </c>
      <c r="CV17" s="595"/>
      <c r="CW17" s="595"/>
      <c r="CX17" s="600"/>
      <c r="CY17" s="598" t="s">
        <v>215</v>
      </c>
      <c r="CZ17" s="590"/>
      <c r="DA17" s="590"/>
      <c r="DB17" s="590"/>
      <c r="DC17" s="590"/>
      <c r="DD17" s="590"/>
      <c r="DE17" s="590"/>
      <c r="DF17" s="590"/>
      <c r="DG17" s="590"/>
      <c r="DH17" s="590"/>
      <c r="DI17" s="590"/>
      <c r="DJ17" s="590"/>
      <c r="DK17" s="591"/>
      <c r="DL17" s="598">
        <v>1074081</v>
      </c>
      <c r="DM17" s="590"/>
      <c r="DN17" s="590"/>
      <c r="DO17" s="590"/>
      <c r="DP17" s="590"/>
      <c r="DQ17" s="590"/>
      <c r="DR17" s="590"/>
      <c r="DS17" s="590"/>
      <c r="DT17" s="590"/>
      <c r="DU17" s="590"/>
      <c r="DV17" s="590"/>
      <c r="DW17" s="590"/>
      <c r="DX17" s="599"/>
    </row>
    <row r="18" spans="2:128" ht="11.25" customHeight="1" x14ac:dyDescent="0.2">
      <c r="B18" s="601" t="s">
        <v>246</v>
      </c>
      <c r="C18" s="602"/>
      <c r="D18" s="602"/>
      <c r="E18" s="602"/>
      <c r="F18" s="602"/>
      <c r="G18" s="602"/>
      <c r="H18" s="602"/>
      <c r="I18" s="602"/>
      <c r="J18" s="602"/>
      <c r="K18" s="602"/>
      <c r="L18" s="602"/>
      <c r="M18" s="602"/>
      <c r="N18" s="602"/>
      <c r="O18" s="602"/>
      <c r="P18" s="602"/>
      <c r="Q18" s="603"/>
      <c r="R18" s="589" t="s">
        <v>215</v>
      </c>
      <c r="S18" s="590"/>
      <c r="T18" s="590"/>
      <c r="U18" s="590"/>
      <c r="V18" s="590"/>
      <c r="W18" s="590"/>
      <c r="X18" s="590"/>
      <c r="Y18" s="591"/>
      <c r="Z18" s="592" t="s">
        <v>215</v>
      </c>
      <c r="AA18" s="592"/>
      <c r="AB18" s="592"/>
      <c r="AC18" s="592"/>
      <c r="AD18" s="593" t="s">
        <v>122</v>
      </c>
      <c r="AE18" s="593"/>
      <c r="AF18" s="593"/>
      <c r="AG18" s="593"/>
      <c r="AH18" s="593"/>
      <c r="AI18" s="593"/>
      <c r="AJ18" s="593"/>
      <c r="AK18" s="593"/>
      <c r="AL18" s="594" t="s">
        <v>215</v>
      </c>
      <c r="AM18" s="595"/>
      <c r="AN18" s="595"/>
      <c r="AO18" s="596"/>
      <c r="AP18" s="586" t="s">
        <v>247</v>
      </c>
      <c r="AQ18" s="587"/>
      <c r="AR18" s="587"/>
      <c r="AS18" s="587"/>
      <c r="AT18" s="587"/>
      <c r="AU18" s="587"/>
      <c r="AV18" s="587"/>
      <c r="AW18" s="587"/>
      <c r="AX18" s="587"/>
      <c r="AY18" s="587"/>
      <c r="AZ18" s="587"/>
      <c r="BA18" s="587"/>
      <c r="BB18" s="587"/>
      <c r="BC18" s="588"/>
      <c r="BD18" s="589">
        <v>85713552</v>
      </c>
      <c r="BE18" s="590"/>
      <c r="BF18" s="590"/>
      <c r="BG18" s="590"/>
      <c r="BH18" s="590"/>
      <c r="BI18" s="590"/>
      <c r="BJ18" s="590"/>
      <c r="BK18" s="591"/>
      <c r="BL18" s="592">
        <v>38.1</v>
      </c>
      <c r="BM18" s="592"/>
      <c r="BN18" s="592"/>
      <c r="BO18" s="592"/>
      <c r="BP18" s="593" t="s">
        <v>215</v>
      </c>
      <c r="BQ18" s="593"/>
      <c r="BR18" s="593"/>
      <c r="BS18" s="593"/>
      <c r="BT18" s="593"/>
      <c r="BU18" s="593"/>
      <c r="BV18" s="593"/>
      <c r="BW18" s="597"/>
      <c r="BY18" s="586" t="s">
        <v>248</v>
      </c>
      <c r="BZ18" s="587"/>
      <c r="CA18" s="587"/>
      <c r="CB18" s="587"/>
      <c r="CC18" s="587"/>
      <c r="CD18" s="587"/>
      <c r="CE18" s="587"/>
      <c r="CF18" s="587"/>
      <c r="CG18" s="587"/>
      <c r="CH18" s="587"/>
      <c r="CI18" s="587"/>
      <c r="CJ18" s="587"/>
      <c r="CK18" s="587"/>
      <c r="CL18" s="588"/>
      <c r="CM18" s="589">
        <v>105300966</v>
      </c>
      <c r="CN18" s="590"/>
      <c r="CO18" s="590"/>
      <c r="CP18" s="590"/>
      <c r="CQ18" s="590"/>
      <c r="CR18" s="590"/>
      <c r="CS18" s="590"/>
      <c r="CT18" s="591"/>
      <c r="CU18" s="594">
        <v>10.8</v>
      </c>
      <c r="CV18" s="595"/>
      <c r="CW18" s="595"/>
      <c r="CX18" s="600"/>
      <c r="CY18" s="598" t="s">
        <v>215</v>
      </c>
      <c r="CZ18" s="590"/>
      <c r="DA18" s="590"/>
      <c r="DB18" s="590"/>
      <c r="DC18" s="590"/>
      <c r="DD18" s="590"/>
      <c r="DE18" s="590"/>
      <c r="DF18" s="590"/>
      <c r="DG18" s="590"/>
      <c r="DH18" s="590"/>
      <c r="DI18" s="590"/>
      <c r="DJ18" s="590"/>
      <c r="DK18" s="591"/>
      <c r="DL18" s="598">
        <v>98145599</v>
      </c>
      <c r="DM18" s="590"/>
      <c r="DN18" s="590"/>
      <c r="DO18" s="590"/>
      <c r="DP18" s="590"/>
      <c r="DQ18" s="590"/>
      <c r="DR18" s="590"/>
      <c r="DS18" s="590"/>
      <c r="DT18" s="590"/>
      <c r="DU18" s="590"/>
      <c r="DV18" s="590"/>
      <c r="DW18" s="590"/>
      <c r="DX18" s="599"/>
    </row>
    <row r="19" spans="2:128" ht="11.25" customHeight="1" x14ac:dyDescent="0.2">
      <c r="B19" s="586" t="s">
        <v>249</v>
      </c>
      <c r="C19" s="587"/>
      <c r="D19" s="587"/>
      <c r="E19" s="587"/>
      <c r="F19" s="587"/>
      <c r="G19" s="587"/>
      <c r="H19" s="587"/>
      <c r="I19" s="587"/>
      <c r="J19" s="587"/>
      <c r="K19" s="587"/>
      <c r="L19" s="587"/>
      <c r="M19" s="587"/>
      <c r="N19" s="587"/>
      <c r="O19" s="587"/>
      <c r="P19" s="587"/>
      <c r="Q19" s="588"/>
      <c r="R19" s="589">
        <v>233540055</v>
      </c>
      <c r="S19" s="590"/>
      <c r="T19" s="590"/>
      <c r="U19" s="590"/>
      <c r="V19" s="590"/>
      <c r="W19" s="590"/>
      <c r="X19" s="590"/>
      <c r="Y19" s="591"/>
      <c r="Z19" s="592">
        <v>22.7</v>
      </c>
      <c r="AA19" s="592"/>
      <c r="AB19" s="592"/>
      <c r="AC19" s="592"/>
      <c r="AD19" s="593">
        <v>227546190</v>
      </c>
      <c r="AE19" s="593"/>
      <c r="AF19" s="593"/>
      <c r="AG19" s="593"/>
      <c r="AH19" s="593"/>
      <c r="AI19" s="593"/>
      <c r="AJ19" s="593"/>
      <c r="AK19" s="593"/>
      <c r="AL19" s="594">
        <v>52.3</v>
      </c>
      <c r="AM19" s="595"/>
      <c r="AN19" s="595"/>
      <c r="AO19" s="596"/>
      <c r="AP19" s="586" t="s">
        <v>250</v>
      </c>
      <c r="AQ19" s="587"/>
      <c r="AR19" s="587"/>
      <c r="AS19" s="587"/>
      <c r="AT19" s="587"/>
      <c r="AU19" s="587"/>
      <c r="AV19" s="587"/>
      <c r="AW19" s="587"/>
      <c r="AX19" s="587"/>
      <c r="AY19" s="587"/>
      <c r="AZ19" s="587"/>
      <c r="BA19" s="587"/>
      <c r="BB19" s="587"/>
      <c r="BC19" s="588"/>
      <c r="BD19" s="589">
        <v>4765596</v>
      </c>
      <c r="BE19" s="590"/>
      <c r="BF19" s="590"/>
      <c r="BG19" s="590"/>
      <c r="BH19" s="590"/>
      <c r="BI19" s="590"/>
      <c r="BJ19" s="590"/>
      <c r="BK19" s="591"/>
      <c r="BL19" s="594">
        <v>2.1</v>
      </c>
      <c r="BM19" s="595"/>
      <c r="BN19" s="595"/>
      <c r="BO19" s="600"/>
      <c r="BP19" s="598" t="s">
        <v>219</v>
      </c>
      <c r="BQ19" s="590"/>
      <c r="BR19" s="590"/>
      <c r="BS19" s="590"/>
      <c r="BT19" s="590"/>
      <c r="BU19" s="590"/>
      <c r="BV19" s="590"/>
      <c r="BW19" s="599"/>
      <c r="BY19" s="586" t="s">
        <v>251</v>
      </c>
      <c r="BZ19" s="587"/>
      <c r="CA19" s="587"/>
      <c r="CB19" s="587"/>
      <c r="CC19" s="587"/>
      <c r="CD19" s="587"/>
      <c r="CE19" s="587"/>
      <c r="CF19" s="587"/>
      <c r="CG19" s="587"/>
      <c r="CH19" s="587"/>
      <c r="CI19" s="587"/>
      <c r="CJ19" s="587"/>
      <c r="CK19" s="587"/>
      <c r="CL19" s="588"/>
      <c r="CM19" s="589">
        <v>8768</v>
      </c>
      <c r="CN19" s="590"/>
      <c r="CO19" s="590"/>
      <c r="CP19" s="590"/>
      <c r="CQ19" s="590"/>
      <c r="CR19" s="590"/>
      <c r="CS19" s="590"/>
      <c r="CT19" s="591"/>
      <c r="CU19" s="594">
        <v>0</v>
      </c>
      <c r="CV19" s="595"/>
      <c r="CW19" s="595"/>
      <c r="CX19" s="600"/>
      <c r="CY19" s="598" t="s">
        <v>122</v>
      </c>
      <c r="CZ19" s="590"/>
      <c r="DA19" s="590"/>
      <c r="DB19" s="590"/>
      <c r="DC19" s="590"/>
      <c r="DD19" s="590"/>
      <c r="DE19" s="590"/>
      <c r="DF19" s="590"/>
      <c r="DG19" s="590"/>
      <c r="DH19" s="590"/>
      <c r="DI19" s="590"/>
      <c r="DJ19" s="590"/>
      <c r="DK19" s="591"/>
      <c r="DL19" s="598">
        <v>8768</v>
      </c>
      <c r="DM19" s="590"/>
      <c r="DN19" s="590"/>
      <c r="DO19" s="590"/>
      <c r="DP19" s="590"/>
      <c r="DQ19" s="590"/>
      <c r="DR19" s="590"/>
      <c r="DS19" s="590"/>
      <c r="DT19" s="590"/>
      <c r="DU19" s="590"/>
      <c r="DV19" s="590"/>
      <c r="DW19" s="590"/>
      <c r="DX19" s="599"/>
    </row>
    <row r="20" spans="2:128" ht="11.25" customHeight="1" x14ac:dyDescent="0.2">
      <c r="B20" s="586" t="s">
        <v>252</v>
      </c>
      <c r="C20" s="587"/>
      <c r="D20" s="587"/>
      <c r="E20" s="587"/>
      <c r="F20" s="587"/>
      <c r="G20" s="587"/>
      <c r="H20" s="587"/>
      <c r="I20" s="587"/>
      <c r="J20" s="587"/>
      <c r="K20" s="587"/>
      <c r="L20" s="587"/>
      <c r="M20" s="587"/>
      <c r="N20" s="587"/>
      <c r="O20" s="587"/>
      <c r="P20" s="587"/>
      <c r="Q20" s="588"/>
      <c r="R20" s="589">
        <v>227546190</v>
      </c>
      <c r="S20" s="590"/>
      <c r="T20" s="590"/>
      <c r="U20" s="590"/>
      <c r="V20" s="590"/>
      <c r="W20" s="590"/>
      <c r="X20" s="590"/>
      <c r="Y20" s="591"/>
      <c r="Z20" s="594">
        <v>22.1</v>
      </c>
      <c r="AA20" s="595"/>
      <c r="AB20" s="595"/>
      <c r="AC20" s="600"/>
      <c r="AD20" s="598">
        <v>227546190</v>
      </c>
      <c r="AE20" s="590"/>
      <c r="AF20" s="590"/>
      <c r="AG20" s="590"/>
      <c r="AH20" s="590"/>
      <c r="AI20" s="590"/>
      <c r="AJ20" s="590"/>
      <c r="AK20" s="591"/>
      <c r="AL20" s="594">
        <v>52.3</v>
      </c>
      <c r="AM20" s="595"/>
      <c r="AN20" s="595"/>
      <c r="AO20" s="596"/>
      <c r="AP20" s="586" t="s">
        <v>253</v>
      </c>
      <c r="AQ20" s="604"/>
      <c r="AR20" s="604"/>
      <c r="AS20" s="604"/>
      <c r="AT20" s="604"/>
      <c r="AU20" s="604"/>
      <c r="AV20" s="604"/>
      <c r="AW20" s="604"/>
      <c r="AX20" s="604"/>
      <c r="AY20" s="604"/>
      <c r="AZ20" s="604"/>
      <c r="BA20" s="604"/>
      <c r="BB20" s="604"/>
      <c r="BC20" s="605"/>
      <c r="BD20" s="589">
        <v>2157674</v>
      </c>
      <c r="BE20" s="590"/>
      <c r="BF20" s="590"/>
      <c r="BG20" s="590"/>
      <c r="BH20" s="590"/>
      <c r="BI20" s="590"/>
      <c r="BJ20" s="590"/>
      <c r="BK20" s="591"/>
      <c r="BL20" s="594">
        <v>1</v>
      </c>
      <c r="BM20" s="595"/>
      <c r="BN20" s="595"/>
      <c r="BO20" s="600"/>
      <c r="BP20" s="598" t="s">
        <v>215</v>
      </c>
      <c r="BQ20" s="590"/>
      <c r="BR20" s="590"/>
      <c r="BS20" s="590"/>
      <c r="BT20" s="590"/>
      <c r="BU20" s="590"/>
      <c r="BV20" s="590"/>
      <c r="BW20" s="599"/>
      <c r="BY20" s="586" t="s">
        <v>254</v>
      </c>
      <c r="BZ20" s="604"/>
      <c r="CA20" s="604"/>
      <c r="CB20" s="604"/>
      <c r="CC20" s="604"/>
      <c r="CD20" s="604"/>
      <c r="CE20" s="604"/>
      <c r="CF20" s="604"/>
      <c r="CG20" s="604"/>
      <c r="CH20" s="604"/>
      <c r="CI20" s="604"/>
      <c r="CJ20" s="604"/>
      <c r="CK20" s="604"/>
      <c r="CL20" s="605"/>
      <c r="CM20" s="589" t="s">
        <v>122</v>
      </c>
      <c r="CN20" s="590"/>
      <c r="CO20" s="590"/>
      <c r="CP20" s="590"/>
      <c r="CQ20" s="590"/>
      <c r="CR20" s="590"/>
      <c r="CS20" s="590"/>
      <c r="CT20" s="591"/>
      <c r="CU20" s="594" t="s">
        <v>219</v>
      </c>
      <c r="CV20" s="595"/>
      <c r="CW20" s="595"/>
      <c r="CX20" s="600"/>
      <c r="CY20" s="598" t="s">
        <v>215</v>
      </c>
      <c r="CZ20" s="590"/>
      <c r="DA20" s="590"/>
      <c r="DB20" s="590"/>
      <c r="DC20" s="590"/>
      <c r="DD20" s="590"/>
      <c r="DE20" s="590"/>
      <c r="DF20" s="590"/>
      <c r="DG20" s="590"/>
      <c r="DH20" s="590"/>
      <c r="DI20" s="590"/>
      <c r="DJ20" s="590"/>
      <c r="DK20" s="591"/>
      <c r="DL20" s="598" t="s">
        <v>219</v>
      </c>
      <c r="DM20" s="590"/>
      <c r="DN20" s="590"/>
      <c r="DO20" s="590"/>
      <c r="DP20" s="590"/>
      <c r="DQ20" s="590"/>
      <c r="DR20" s="590"/>
      <c r="DS20" s="590"/>
      <c r="DT20" s="590"/>
      <c r="DU20" s="590"/>
      <c r="DV20" s="590"/>
      <c r="DW20" s="590"/>
      <c r="DX20" s="599"/>
    </row>
    <row r="21" spans="2:128" ht="11.25" customHeight="1" x14ac:dyDescent="0.2">
      <c r="B21" s="586" t="s">
        <v>255</v>
      </c>
      <c r="C21" s="587"/>
      <c r="D21" s="587"/>
      <c r="E21" s="587"/>
      <c r="F21" s="587"/>
      <c r="G21" s="587"/>
      <c r="H21" s="587"/>
      <c r="I21" s="587"/>
      <c r="J21" s="587"/>
      <c r="K21" s="587"/>
      <c r="L21" s="587"/>
      <c r="M21" s="587"/>
      <c r="N21" s="587"/>
      <c r="O21" s="587"/>
      <c r="P21" s="587"/>
      <c r="Q21" s="588"/>
      <c r="R21" s="589">
        <v>5986327</v>
      </c>
      <c r="S21" s="590"/>
      <c r="T21" s="590"/>
      <c r="U21" s="590"/>
      <c r="V21" s="590"/>
      <c r="W21" s="590"/>
      <c r="X21" s="590"/>
      <c r="Y21" s="591"/>
      <c r="Z21" s="594">
        <v>0.6</v>
      </c>
      <c r="AA21" s="595"/>
      <c r="AB21" s="595"/>
      <c r="AC21" s="600"/>
      <c r="AD21" s="598" t="s">
        <v>215</v>
      </c>
      <c r="AE21" s="590"/>
      <c r="AF21" s="590"/>
      <c r="AG21" s="590"/>
      <c r="AH21" s="590"/>
      <c r="AI21" s="590"/>
      <c r="AJ21" s="590"/>
      <c r="AK21" s="591"/>
      <c r="AL21" s="594" t="s">
        <v>215</v>
      </c>
      <c r="AM21" s="595"/>
      <c r="AN21" s="595"/>
      <c r="AO21" s="596"/>
      <c r="AP21" s="586" t="s">
        <v>256</v>
      </c>
      <c r="AQ21" s="604"/>
      <c r="AR21" s="604"/>
      <c r="AS21" s="604"/>
      <c r="AT21" s="604"/>
      <c r="AU21" s="604"/>
      <c r="AV21" s="604"/>
      <c r="AW21" s="604"/>
      <c r="AX21" s="604"/>
      <c r="AY21" s="604"/>
      <c r="AZ21" s="604"/>
      <c r="BA21" s="604"/>
      <c r="BB21" s="604"/>
      <c r="BC21" s="605"/>
      <c r="BD21" s="589">
        <v>627172</v>
      </c>
      <c r="BE21" s="590"/>
      <c r="BF21" s="590"/>
      <c r="BG21" s="590"/>
      <c r="BH21" s="590"/>
      <c r="BI21" s="590"/>
      <c r="BJ21" s="590"/>
      <c r="BK21" s="591"/>
      <c r="BL21" s="594">
        <v>0.3</v>
      </c>
      <c r="BM21" s="595"/>
      <c r="BN21" s="595"/>
      <c r="BO21" s="600"/>
      <c r="BP21" s="598" t="s">
        <v>122</v>
      </c>
      <c r="BQ21" s="590"/>
      <c r="BR21" s="590"/>
      <c r="BS21" s="590"/>
      <c r="BT21" s="590"/>
      <c r="BU21" s="590"/>
      <c r="BV21" s="590"/>
      <c r="BW21" s="599"/>
      <c r="BY21" s="586" t="s">
        <v>257</v>
      </c>
      <c r="BZ21" s="604"/>
      <c r="CA21" s="604"/>
      <c r="CB21" s="604"/>
      <c r="CC21" s="604"/>
      <c r="CD21" s="604"/>
      <c r="CE21" s="604"/>
      <c r="CF21" s="604"/>
      <c r="CG21" s="604"/>
      <c r="CH21" s="604"/>
      <c r="CI21" s="604"/>
      <c r="CJ21" s="604"/>
      <c r="CK21" s="604"/>
      <c r="CL21" s="605"/>
      <c r="CM21" s="589">
        <v>48415</v>
      </c>
      <c r="CN21" s="590"/>
      <c r="CO21" s="590"/>
      <c r="CP21" s="590"/>
      <c r="CQ21" s="590"/>
      <c r="CR21" s="590"/>
      <c r="CS21" s="590"/>
      <c r="CT21" s="591"/>
      <c r="CU21" s="594">
        <v>0</v>
      </c>
      <c r="CV21" s="595"/>
      <c r="CW21" s="595"/>
      <c r="CX21" s="600"/>
      <c r="CY21" s="598" t="s">
        <v>219</v>
      </c>
      <c r="CZ21" s="590"/>
      <c r="DA21" s="590"/>
      <c r="DB21" s="590"/>
      <c r="DC21" s="590"/>
      <c r="DD21" s="590"/>
      <c r="DE21" s="590"/>
      <c r="DF21" s="590"/>
      <c r="DG21" s="590"/>
      <c r="DH21" s="590"/>
      <c r="DI21" s="590"/>
      <c r="DJ21" s="590"/>
      <c r="DK21" s="591"/>
      <c r="DL21" s="598">
        <v>48415</v>
      </c>
      <c r="DM21" s="590"/>
      <c r="DN21" s="590"/>
      <c r="DO21" s="590"/>
      <c r="DP21" s="590"/>
      <c r="DQ21" s="590"/>
      <c r="DR21" s="590"/>
      <c r="DS21" s="590"/>
      <c r="DT21" s="590"/>
      <c r="DU21" s="590"/>
      <c r="DV21" s="590"/>
      <c r="DW21" s="590"/>
      <c r="DX21" s="599"/>
    </row>
    <row r="22" spans="2:128" ht="11.25" customHeight="1" x14ac:dyDescent="0.2">
      <c r="B22" s="586" t="s">
        <v>258</v>
      </c>
      <c r="C22" s="587"/>
      <c r="D22" s="587"/>
      <c r="E22" s="587"/>
      <c r="F22" s="587"/>
      <c r="G22" s="587"/>
      <c r="H22" s="587"/>
      <c r="I22" s="587"/>
      <c r="J22" s="587"/>
      <c r="K22" s="587"/>
      <c r="L22" s="587"/>
      <c r="M22" s="587"/>
      <c r="N22" s="587"/>
      <c r="O22" s="587"/>
      <c r="P22" s="587"/>
      <c r="Q22" s="588"/>
      <c r="R22" s="589">
        <v>7538</v>
      </c>
      <c r="S22" s="590"/>
      <c r="T22" s="590"/>
      <c r="U22" s="590"/>
      <c r="V22" s="590"/>
      <c r="W22" s="590"/>
      <c r="X22" s="590"/>
      <c r="Y22" s="591"/>
      <c r="Z22" s="594">
        <v>0</v>
      </c>
      <c r="AA22" s="595"/>
      <c r="AB22" s="595"/>
      <c r="AC22" s="600"/>
      <c r="AD22" s="598" t="s">
        <v>215</v>
      </c>
      <c r="AE22" s="590"/>
      <c r="AF22" s="590"/>
      <c r="AG22" s="590"/>
      <c r="AH22" s="590"/>
      <c r="AI22" s="590"/>
      <c r="AJ22" s="590"/>
      <c r="AK22" s="591"/>
      <c r="AL22" s="594" t="s">
        <v>122</v>
      </c>
      <c r="AM22" s="595"/>
      <c r="AN22" s="595"/>
      <c r="AO22" s="596"/>
      <c r="AP22" s="586" t="s">
        <v>259</v>
      </c>
      <c r="AQ22" s="587"/>
      <c r="AR22" s="587"/>
      <c r="AS22" s="587"/>
      <c r="AT22" s="587"/>
      <c r="AU22" s="587"/>
      <c r="AV22" s="587"/>
      <c r="AW22" s="587"/>
      <c r="AX22" s="587"/>
      <c r="AY22" s="587"/>
      <c r="AZ22" s="587"/>
      <c r="BA22" s="587"/>
      <c r="BB22" s="587"/>
      <c r="BC22" s="588"/>
      <c r="BD22" s="589">
        <v>14733242</v>
      </c>
      <c r="BE22" s="590"/>
      <c r="BF22" s="590"/>
      <c r="BG22" s="590"/>
      <c r="BH22" s="590"/>
      <c r="BI22" s="590"/>
      <c r="BJ22" s="590"/>
      <c r="BK22" s="591"/>
      <c r="BL22" s="594">
        <v>6.6</v>
      </c>
      <c r="BM22" s="595"/>
      <c r="BN22" s="595"/>
      <c r="BO22" s="600"/>
      <c r="BP22" s="598" t="s">
        <v>215</v>
      </c>
      <c r="BQ22" s="590"/>
      <c r="BR22" s="590"/>
      <c r="BS22" s="590"/>
      <c r="BT22" s="590"/>
      <c r="BU22" s="590"/>
      <c r="BV22" s="590"/>
      <c r="BW22" s="599"/>
      <c r="BY22" s="586" t="s">
        <v>260</v>
      </c>
      <c r="BZ22" s="604"/>
      <c r="CA22" s="604"/>
      <c r="CB22" s="604"/>
      <c r="CC22" s="604"/>
      <c r="CD22" s="604"/>
      <c r="CE22" s="604"/>
      <c r="CF22" s="604"/>
      <c r="CG22" s="604"/>
      <c r="CH22" s="604"/>
      <c r="CI22" s="604"/>
      <c r="CJ22" s="604"/>
      <c r="CK22" s="604"/>
      <c r="CL22" s="605"/>
      <c r="CM22" s="589">
        <v>930244</v>
      </c>
      <c r="CN22" s="590"/>
      <c r="CO22" s="590"/>
      <c r="CP22" s="590"/>
      <c r="CQ22" s="590"/>
      <c r="CR22" s="590"/>
      <c r="CS22" s="590"/>
      <c r="CT22" s="591"/>
      <c r="CU22" s="594">
        <v>0.1</v>
      </c>
      <c r="CV22" s="595"/>
      <c r="CW22" s="595"/>
      <c r="CX22" s="600"/>
      <c r="CY22" s="598" t="s">
        <v>215</v>
      </c>
      <c r="CZ22" s="590"/>
      <c r="DA22" s="590"/>
      <c r="DB22" s="590"/>
      <c r="DC22" s="590"/>
      <c r="DD22" s="590"/>
      <c r="DE22" s="590"/>
      <c r="DF22" s="590"/>
      <c r="DG22" s="590"/>
      <c r="DH22" s="590"/>
      <c r="DI22" s="590"/>
      <c r="DJ22" s="590"/>
      <c r="DK22" s="591"/>
      <c r="DL22" s="598">
        <v>930244</v>
      </c>
      <c r="DM22" s="590"/>
      <c r="DN22" s="590"/>
      <c r="DO22" s="590"/>
      <c r="DP22" s="590"/>
      <c r="DQ22" s="590"/>
      <c r="DR22" s="590"/>
      <c r="DS22" s="590"/>
      <c r="DT22" s="590"/>
      <c r="DU22" s="590"/>
      <c r="DV22" s="590"/>
      <c r="DW22" s="590"/>
      <c r="DX22" s="599"/>
    </row>
    <row r="23" spans="2:128" ht="11.25" customHeight="1" x14ac:dyDescent="0.2">
      <c r="B23" s="586" t="s">
        <v>261</v>
      </c>
      <c r="C23" s="587"/>
      <c r="D23" s="587"/>
      <c r="E23" s="587"/>
      <c r="F23" s="587"/>
      <c r="G23" s="587"/>
      <c r="H23" s="587"/>
      <c r="I23" s="587"/>
      <c r="J23" s="587"/>
      <c r="K23" s="587"/>
      <c r="L23" s="587"/>
      <c r="M23" s="587"/>
      <c r="N23" s="587"/>
      <c r="O23" s="587"/>
      <c r="P23" s="587"/>
      <c r="Q23" s="588"/>
      <c r="R23" s="589">
        <v>494700764</v>
      </c>
      <c r="S23" s="590"/>
      <c r="T23" s="590"/>
      <c r="U23" s="590"/>
      <c r="V23" s="590"/>
      <c r="W23" s="590"/>
      <c r="X23" s="590"/>
      <c r="Y23" s="591"/>
      <c r="Z23" s="594">
        <v>48.1</v>
      </c>
      <c r="AA23" s="595"/>
      <c r="AB23" s="595"/>
      <c r="AC23" s="600"/>
      <c r="AD23" s="598">
        <v>433720769</v>
      </c>
      <c r="AE23" s="590"/>
      <c r="AF23" s="590"/>
      <c r="AG23" s="590"/>
      <c r="AH23" s="590"/>
      <c r="AI23" s="590"/>
      <c r="AJ23" s="590"/>
      <c r="AK23" s="591"/>
      <c r="AL23" s="594">
        <v>99.8</v>
      </c>
      <c r="AM23" s="595"/>
      <c r="AN23" s="595"/>
      <c r="AO23" s="596"/>
      <c r="AP23" s="586" t="s">
        <v>262</v>
      </c>
      <c r="AQ23" s="587"/>
      <c r="AR23" s="587"/>
      <c r="AS23" s="587"/>
      <c r="AT23" s="587"/>
      <c r="AU23" s="587"/>
      <c r="AV23" s="587"/>
      <c r="AW23" s="587"/>
      <c r="AX23" s="587"/>
      <c r="AY23" s="587"/>
      <c r="AZ23" s="587"/>
      <c r="BA23" s="587"/>
      <c r="BB23" s="587"/>
      <c r="BC23" s="588"/>
      <c r="BD23" s="589">
        <v>23676792</v>
      </c>
      <c r="BE23" s="590"/>
      <c r="BF23" s="590"/>
      <c r="BG23" s="590"/>
      <c r="BH23" s="590"/>
      <c r="BI23" s="590"/>
      <c r="BJ23" s="590"/>
      <c r="BK23" s="591"/>
      <c r="BL23" s="594">
        <v>10.5</v>
      </c>
      <c r="BM23" s="595"/>
      <c r="BN23" s="595"/>
      <c r="BO23" s="600"/>
      <c r="BP23" s="598" t="s">
        <v>215</v>
      </c>
      <c r="BQ23" s="590"/>
      <c r="BR23" s="590"/>
      <c r="BS23" s="590"/>
      <c r="BT23" s="590"/>
      <c r="BU23" s="590"/>
      <c r="BV23" s="590"/>
      <c r="BW23" s="599"/>
      <c r="BY23" s="586" t="s">
        <v>263</v>
      </c>
      <c r="BZ23" s="604"/>
      <c r="CA23" s="604"/>
      <c r="CB23" s="604"/>
      <c r="CC23" s="604"/>
      <c r="CD23" s="604"/>
      <c r="CE23" s="604"/>
      <c r="CF23" s="604"/>
      <c r="CG23" s="604"/>
      <c r="CH23" s="604"/>
      <c r="CI23" s="604"/>
      <c r="CJ23" s="604"/>
      <c r="CK23" s="604"/>
      <c r="CL23" s="605"/>
      <c r="CM23" s="589">
        <v>634636</v>
      </c>
      <c r="CN23" s="590"/>
      <c r="CO23" s="590"/>
      <c r="CP23" s="590"/>
      <c r="CQ23" s="590"/>
      <c r="CR23" s="590"/>
      <c r="CS23" s="590"/>
      <c r="CT23" s="591"/>
      <c r="CU23" s="594">
        <v>0.1</v>
      </c>
      <c r="CV23" s="595"/>
      <c r="CW23" s="595"/>
      <c r="CX23" s="600"/>
      <c r="CY23" s="598" t="s">
        <v>219</v>
      </c>
      <c r="CZ23" s="590"/>
      <c r="DA23" s="590"/>
      <c r="DB23" s="590"/>
      <c r="DC23" s="590"/>
      <c r="DD23" s="590"/>
      <c r="DE23" s="590"/>
      <c r="DF23" s="590"/>
      <c r="DG23" s="590"/>
      <c r="DH23" s="590"/>
      <c r="DI23" s="590"/>
      <c r="DJ23" s="590"/>
      <c r="DK23" s="591"/>
      <c r="DL23" s="598">
        <v>634636</v>
      </c>
      <c r="DM23" s="590"/>
      <c r="DN23" s="590"/>
      <c r="DO23" s="590"/>
      <c r="DP23" s="590"/>
      <c r="DQ23" s="590"/>
      <c r="DR23" s="590"/>
      <c r="DS23" s="590"/>
      <c r="DT23" s="590"/>
      <c r="DU23" s="590"/>
      <c r="DV23" s="590"/>
      <c r="DW23" s="590"/>
      <c r="DX23" s="599"/>
    </row>
    <row r="24" spans="2:128" ht="11.25" customHeight="1" x14ac:dyDescent="0.2">
      <c r="B24" s="586" t="s">
        <v>264</v>
      </c>
      <c r="C24" s="587"/>
      <c r="D24" s="587"/>
      <c r="E24" s="587"/>
      <c r="F24" s="587"/>
      <c r="G24" s="587"/>
      <c r="H24" s="587"/>
      <c r="I24" s="587"/>
      <c r="J24" s="587"/>
      <c r="K24" s="587"/>
      <c r="L24" s="587"/>
      <c r="M24" s="587"/>
      <c r="N24" s="587"/>
      <c r="O24" s="587"/>
      <c r="P24" s="587"/>
      <c r="Q24" s="588"/>
      <c r="R24" s="589">
        <v>278146</v>
      </c>
      <c r="S24" s="590"/>
      <c r="T24" s="590"/>
      <c r="U24" s="590"/>
      <c r="V24" s="590"/>
      <c r="W24" s="590"/>
      <c r="X24" s="590"/>
      <c r="Y24" s="591"/>
      <c r="Z24" s="594">
        <v>0</v>
      </c>
      <c r="AA24" s="595"/>
      <c r="AB24" s="595"/>
      <c r="AC24" s="600"/>
      <c r="AD24" s="598">
        <v>278146</v>
      </c>
      <c r="AE24" s="590"/>
      <c r="AF24" s="590"/>
      <c r="AG24" s="590"/>
      <c r="AH24" s="590"/>
      <c r="AI24" s="590"/>
      <c r="AJ24" s="590"/>
      <c r="AK24" s="591"/>
      <c r="AL24" s="594">
        <v>0.1</v>
      </c>
      <c r="AM24" s="595"/>
      <c r="AN24" s="595"/>
      <c r="AO24" s="596"/>
      <c r="AP24" s="586" t="s">
        <v>265</v>
      </c>
      <c r="AQ24" s="587"/>
      <c r="AR24" s="587"/>
      <c r="AS24" s="587"/>
      <c r="AT24" s="587"/>
      <c r="AU24" s="587"/>
      <c r="AV24" s="587"/>
      <c r="AW24" s="587"/>
      <c r="AX24" s="587"/>
      <c r="AY24" s="587"/>
      <c r="AZ24" s="587"/>
      <c r="BA24" s="587"/>
      <c r="BB24" s="587"/>
      <c r="BC24" s="588"/>
      <c r="BD24" s="589">
        <v>9635</v>
      </c>
      <c r="BE24" s="590"/>
      <c r="BF24" s="590"/>
      <c r="BG24" s="590"/>
      <c r="BH24" s="590"/>
      <c r="BI24" s="590"/>
      <c r="BJ24" s="590"/>
      <c r="BK24" s="591"/>
      <c r="BL24" s="594">
        <v>0</v>
      </c>
      <c r="BM24" s="595"/>
      <c r="BN24" s="595"/>
      <c r="BO24" s="600"/>
      <c r="BP24" s="598" t="s">
        <v>219</v>
      </c>
      <c r="BQ24" s="590"/>
      <c r="BR24" s="590"/>
      <c r="BS24" s="590"/>
      <c r="BT24" s="590"/>
      <c r="BU24" s="590"/>
      <c r="BV24" s="590"/>
      <c r="BW24" s="599"/>
      <c r="BY24" s="586" t="s">
        <v>266</v>
      </c>
      <c r="BZ24" s="604"/>
      <c r="CA24" s="604"/>
      <c r="CB24" s="604"/>
      <c r="CC24" s="604"/>
      <c r="CD24" s="604"/>
      <c r="CE24" s="604"/>
      <c r="CF24" s="604"/>
      <c r="CG24" s="604"/>
      <c r="CH24" s="604"/>
      <c r="CI24" s="604"/>
      <c r="CJ24" s="604"/>
      <c r="CK24" s="604"/>
      <c r="CL24" s="605"/>
      <c r="CM24" s="589">
        <v>149140</v>
      </c>
      <c r="CN24" s="590"/>
      <c r="CO24" s="590"/>
      <c r="CP24" s="590"/>
      <c r="CQ24" s="590"/>
      <c r="CR24" s="590"/>
      <c r="CS24" s="590"/>
      <c r="CT24" s="591"/>
      <c r="CU24" s="594">
        <v>0</v>
      </c>
      <c r="CV24" s="595"/>
      <c r="CW24" s="595"/>
      <c r="CX24" s="600"/>
      <c r="CY24" s="598" t="s">
        <v>215</v>
      </c>
      <c r="CZ24" s="590"/>
      <c r="DA24" s="590"/>
      <c r="DB24" s="590"/>
      <c r="DC24" s="590"/>
      <c r="DD24" s="590"/>
      <c r="DE24" s="590"/>
      <c r="DF24" s="590"/>
      <c r="DG24" s="590"/>
      <c r="DH24" s="590"/>
      <c r="DI24" s="590"/>
      <c r="DJ24" s="590"/>
      <c r="DK24" s="591"/>
      <c r="DL24" s="598">
        <v>149140</v>
      </c>
      <c r="DM24" s="590"/>
      <c r="DN24" s="590"/>
      <c r="DO24" s="590"/>
      <c r="DP24" s="590"/>
      <c r="DQ24" s="590"/>
      <c r="DR24" s="590"/>
      <c r="DS24" s="590"/>
      <c r="DT24" s="590"/>
      <c r="DU24" s="590"/>
      <c r="DV24" s="590"/>
      <c r="DW24" s="590"/>
      <c r="DX24" s="599"/>
    </row>
    <row r="25" spans="2:128" ht="11.25" customHeight="1" x14ac:dyDescent="0.2">
      <c r="B25" s="586" t="s">
        <v>267</v>
      </c>
      <c r="C25" s="587"/>
      <c r="D25" s="587"/>
      <c r="E25" s="587"/>
      <c r="F25" s="587"/>
      <c r="G25" s="587"/>
      <c r="H25" s="587"/>
      <c r="I25" s="587"/>
      <c r="J25" s="587"/>
      <c r="K25" s="587"/>
      <c r="L25" s="587"/>
      <c r="M25" s="587"/>
      <c r="N25" s="587"/>
      <c r="O25" s="587"/>
      <c r="P25" s="587"/>
      <c r="Q25" s="588"/>
      <c r="R25" s="589">
        <v>5024945</v>
      </c>
      <c r="S25" s="590"/>
      <c r="T25" s="590"/>
      <c r="U25" s="590"/>
      <c r="V25" s="590"/>
      <c r="W25" s="590"/>
      <c r="X25" s="590"/>
      <c r="Y25" s="591"/>
      <c r="Z25" s="594">
        <v>0.5</v>
      </c>
      <c r="AA25" s="595"/>
      <c r="AB25" s="595"/>
      <c r="AC25" s="600"/>
      <c r="AD25" s="598" t="s">
        <v>215</v>
      </c>
      <c r="AE25" s="590"/>
      <c r="AF25" s="590"/>
      <c r="AG25" s="590"/>
      <c r="AH25" s="590"/>
      <c r="AI25" s="590"/>
      <c r="AJ25" s="590"/>
      <c r="AK25" s="591"/>
      <c r="AL25" s="594" t="s">
        <v>215</v>
      </c>
      <c r="AM25" s="595"/>
      <c r="AN25" s="595"/>
      <c r="AO25" s="596"/>
      <c r="AP25" s="586" t="s">
        <v>268</v>
      </c>
      <c r="AQ25" s="587"/>
      <c r="AR25" s="587"/>
      <c r="AS25" s="587"/>
      <c r="AT25" s="587"/>
      <c r="AU25" s="587"/>
      <c r="AV25" s="587"/>
      <c r="AW25" s="587"/>
      <c r="AX25" s="587"/>
      <c r="AY25" s="587"/>
      <c r="AZ25" s="587"/>
      <c r="BA25" s="587"/>
      <c r="BB25" s="587"/>
      <c r="BC25" s="588"/>
      <c r="BD25" s="589" t="s">
        <v>219</v>
      </c>
      <c r="BE25" s="590"/>
      <c r="BF25" s="590"/>
      <c r="BG25" s="590"/>
      <c r="BH25" s="590"/>
      <c r="BI25" s="590"/>
      <c r="BJ25" s="590"/>
      <c r="BK25" s="591"/>
      <c r="BL25" s="594" t="s">
        <v>215</v>
      </c>
      <c r="BM25" s="595"/>
      <c r="BN25" s="595"/>
      <c r="BO25" s="600"/>
      <c r="BP25" s="598" t="s">
        <v>215</v>
      </c>
      <c r="BQ25" s="590"/>
      <c r="BR25" s="590"/>
      <c r="BS25" s="590"/>
      <c r="BT25" s="590"/>
      <c r="BU25" s="590"/>
      <c r="BV25" s="590"/>
      <c r="BW25" s="599"/>
      <c r="BY25" s="586" t="s">
        <v>269</v>
      </c>
      <c r="BZ25" s="604"/>
      <c r="CA25" s="604"/>
      <c r="CB25" s="604"/>
      <c r="CC25" s="604"/>
      <c r="CD25" s="604"/>
      <c r="CE25" s="604"/>
      <c r="CF25" s="604"/>
      <c r="CG25" s="604"/>
      <c r="CH25" s="604"/>
      <c r="CI25" s="604"/>
      <c r="CJ25" s="604"/>
      <c r="CK25" s="604"/>
      <c r="CL25" s="605"/>
      <c r="CM25" s="589">
        <v>43384001</v>
      </c>
      <c r="CN25" s="590"/>
      <c r="CO25" s="590"/>
      <c r="CP25" s="590"/>
      <c r="CQ25" s="590"/>
      <c r="CR25" s="590"/>
      <c r="CS25" s="590"/>
      <c r="CT25" s="591"/>
      <c r="CU25" s="594">
        <v>4.4000000000000004</v>
      </c>
      <c r="CV25" s="595"/>
      <c r="CW25" s="595"/>
      <c r="CX25" s="600"/>
      <c r="CY25" s="598" t="s">
        <v>215</v>
      </c>
      <c r="CZ25" s="590"/>
      <c r="DA25" s="590"/>
      <c r="DB25" s="590"/>
      <c r="DC25" s="590"/>
      <c r="DD25" s="590"/>
      <c r="DE25" s="590"/>
      <c r="DF25" s="590"/>
      <c r="DG25" s="590"/>
      <c r="DH25" s="590"/>
      <c r="DI25" s="590"/>
      <c r="DJ25" s="590"/>
      <c r="DK25" s="591"/>
      <c r="DL25" s="598">
        <v>43384001</v>
      </c>
      <c r="DM25" s="590"/>
      <c r="DN25" s="590"/>
      <c r="DO25" s="590"/>
      <c r="DP25" s="590"/>
      <c r="DQ25" s="590"/>
      <c r="DR25" s="590"/>
      <c r="DS25" s="590"/>
      <c r="DT25" s="590"/>
      <c r="DU25" s="590"/>
      <c r="DV25" s="590"/>
      <c r="DW25" s="590"/>
      <c r="DX25" s="599"/>
    </row>
    <row r="26" spans="2:128" ht="11.25" customHeight="1" x14ac:dyDescent="0.2">
      <c r="B26" s="586" t="s">
        <v>270</v>
      </c>
      <c r="C26" s="587"/>
      <c r="D26" s="587"/>
      <c r="E26" s="587"/>
      <c r="F26" s="587"/>
      <c r="G26" s="587"/>
      <c r="H26" s="587"/>
      <c r="I26" s="587"/>
      <c r="J26" s="587"/>
      <c r="K26" s="587"/>
      <c r="L26" s="587"/>
      <c r="M26" s="587"/>
      <c r="N26" s="587"/>
      <c r="O26" s="587"/>
      <c r="P26" s="587"/>
      <c r="Q26" s="588"/>
      <c r="R26" s="589">
        <v>6750274</v>
      </c>
      <c r="S26" s="590"/>
      <c r="T26" s="590"/>
      <c r="U26" s="590"/>
      <c r="V26" s="590"/>
      <c r="W26" s="590"/>
      <c r="X26" s="590"/>
      <c r="Y26" s="591"/>
      <c r="Z26" s="594">
        <v>0.7</v>
      </c>
      <c r="AA26" s="595"/>
      <c r="AB26" s="595"/>
      <c r="AC26" s="600"/>
      <c r="AD26" s="598">
        <v>580495</v>
      </c>
      <c r="AE26" s="590"/>
      <c r="AF26" s="590"/>
      <c r="AG26" s="590"/>
      <c r="AH26" s="590"/>
      <c r="AI26" s="590"/>
      <c r="AJ26" s="590"/>
      <c r="AK26" s="591"/>
      <c r="AL26" s="594">
        <v>0.1</v>
      </c>
      <c r="AM26" s="595"/>
      <c r="AN26" s="595"/>
      <c r="AO26" s="596"/>
      <c r="AP26" s="586" t="s">
        <v>271</v>
      </c>
      <c r="AQ26" s="587"/>
      <c r="AR26" s="587"/>
      <c r="AS26" s="587"/>
      <c r="AT26" s="587"/>
      <c r="AU26" s="587"/>
      <c r="AV26" s="587"/>
      <c r="AW26" s="587"/>
      <c r="AX26" s="587"/>
      <c r="AY26" s="587"/>
      <c r="AZ26" s="587"/>
      <c r="BA26" s="587"/>
      <c r="BB26" s="587"/>
      <c r="BC26" s="588"/>
      <c r="BD26" s="589" t="s">
        <v>215</v>
      </c>
      <c r="BE26" s="590"/>
      <c r="BF26" s="590"/>
      <c r="BG26" s="590"/>
      <c r="BH26" s="590"/>
      <c r="BI26" s="590"/>
      <c r="BJ26" s="590"/>
      <c r="BK26" s="591"/>
      <c r="BL26" s="594" t="s">
        <v>122</v>
      </c>
      <c r="BM26" s="595"/>
      <c r="BN26" s="595"/>
      <c r="BO26" s="600"/>
      <c r="BP26" s="598" t="s">
        <v>215</v>
      </c>
      <c r="BQ26" s="590"/>
      <c r="BR26" s="590"/>
      <c r="BS26" s="590"/>
      <c r="BT26" s="590"/>
      <c r="BU26" s="590"/>
      <c r="BV26" s="590"/>
      <c r="BW26" s="599"/>
      <c r="BY26" s="586" t="s">
        <v>272</v>
      </c>
      <c r="BZ26" s="604"/>
      <c r="CA26" s="604"/>
      <c r="CB26" s="604"/>
      <c r="CC26" s="604"/>
      <c r="CD26" s="604"/>
      <c r="CE26" s="604"/>
      <c r="CF26" s="604"/>
      <c r="CG26" s="604"/>
      <c r="CH26" s="604"/>
      <c r="CI26" s="604"/>
      <c r="CJ26" s="604"/>
      <c r="CK26" s="604"/>
      <c r="CL26" s="605"/>
      <c r="CM26" s="589">
        <v>440617</v>
      </c>
      <c r="CN26" s="590"/>
      <c r="CO26" s="590"/>
      <c r="CP26" s="590"/>
      <c r="CQ26" s="590"/>
      <c r="CR26" s="590"/>
      <c r="CS26" s="590"/>
      <c r="CT26" s="591"/>
      <c r="CU26" s="594">
        <v>0</v>
      </c>
      <c r="CV26" s="595"/>
      <c r="CW26" s="595"/>
      <c r="CX26" s="600"/>
      <c r="CY26" s="598" t="s">
        <v>215</v>
      </c>
      <c r="CZ26" s="590"/>
      <c r="DA26" s="590"/>
      <c r="DB26" s="590"/>
      <c r="DC26" s="590"/>
      <c r="DD26" s="590"/>
      <c r="DE26" s="590"/>
      <c r="DF26" s="590"/>
      <c r="DG26" s="590"/>
      <c r="DH26" s="590"/>
      <c r="DI26" s="590"/>
      <c r="DJ26" s="590"/>
      <c r="DK26" s="591"/>
      <c r="DL26" s="598">
        <v>440617</v>
      </c>
      <c r="DM26" s="590"/>
      <c r="DN26" s="590"/>
      <c r="DO26" s="590"/>
      <c r="DP26" s="590"/>
      <c r="DQ26" s="590"/>
      <c r="DR26" s="590"/>
      <c r="DS26" s="590"/>
      <c r="DT26" s="590"/>
      <c r="DU26" s="590"/>
      <c r="DV26" s="590"/>
      <c r="DW26" s="590"/>
      <c r="DX26" s="599"/>
    </row>
    <row r="27" spans="2:128" ht="11.25" customHeight="1" x14ac:dyDescent="0.2">
      <c r="B27" s="586" t="s">
        <v>273</v>
      </c>
      <c r="C27" s="587"/>
      <c r="D27" s="587"/>
      <c r="E27" s="587"/>
      <c r="F27" s="587"/>
      <c r="G27" s="587"/>
      <c r="H27" s="587"/>
      <c r="I27" s="587"/>
      <c r="J27" s="587"/>
      <c r="K27" s="587"/>
      <c r="L27" s="587"/>
      <c r="M27" s="587"/>
      <c r="N27" s="587"/>
      <c r="O27" s="587"/>
      <c r="P27" s="587"/>
      <c r="Q27" s="588"/>
      <c r="R27" s="589">
        <v>2787289</v>
      </c>
      <c r="S27" s="590"/>
      <c r="T27" s="590"/>
      <c r="U27" s="590"/>
      <c r="V27" s="590"/>
      <c r="W27" s="590"/>
      <c r="X27" s="590"/>
      <c r="Y27" s="591"/>
      <c r="Z27" s="594">
        <v>0.3</v>
      </c>
      <c r="AA27" s="595"/>
      <c r="AB27" s="595"/>
      <c r="AC27" s="600"/>
      <c r="AD27" s="598" t="s">
        <v>215</v>
      </c>
      <c r="AE27" s="590"/>
      <c r="AF27" s="590"/>
      <c r="AG27" s="590"/>
      <c r="AH27" s="590"/>
      <c r="AI27" s="590"/>
      <c r="AJ27" s="590"/>
      <c r="AK27" s="591"/>
      <c r="AL27" s="594" t="s">
        <v>215</v>
      </c>
      <c r="AM27" s="595"/>
      <c r="AN27" s="595"/>
      <c r="AO27" s="596"/>
      <c r="AP27" s="586" t="s">
        <v>274</v>
      </c>
      <c r="AQ27" s="587"/>
      <c r="AR27" s="587"/>
      <c r="AS27" s="587"/>
      <c r="AT27" s="587"/>
      <c r="AU27" s="587"/>
      <c r="AV27" s="587"/>
      <c r="AW27" s="587"/>
      <c r="AX27" s="587"/>
      <c r="AY27" s="587"/>
      <c r="AZ27" s="587"/>
      <c r="BA27" s="587"/>
      <c r="BB27" s="587"/>
      <c r="BC27" s="588"/>
      <c r="BD27" s="589">
        <v>154524</v>
      </c>
      <c r="BE27" s="590"/>
      <c r="BF27" s="590"/>
      <c r="BG27" s="590"/>
      <c r="BH27" s="590"/>
      <c r="BI27" s="590"/>
      <c r="BJ27" s="590"/>
      <c r="BK27" s="591"/>
      <c r="BL27" s="594">
        <v>0.1</v>
      </c>
      <c r="BM27" s="595"/>
      <c r="BN27" s="595"/>
      <c r="BO27" s="600"/>
      <c r="BP27" s="598" t="s">
        <v>122</v>
      </c>
      <c r="BQ27" s="590"/>
      <c r="BR27" s="590"/>
      <c r="BS27" s="590"/>
      <c r="BT27" s="590"/>
      <c r="BU27" s="590"/>
      <c r="BV27" s="590"/>
      <c r="BW27" s="599"/>
      <c r="BY27" s="586" t="s">
        <v>275</v>
      </c>
      <c r="BZ27" s="604"/>
      <c r="CA27" s="604"/>
      <c r="CB27" s="604"/>
      <c r="CC27" s="604"/>
      <c r="CD27" s="604"/>
      <c r="CE27" s="604"/>
      <c r="CF27" s="604"/>
      <c r="CG27" s="604"/>
      <c r="CH27" s="604"/>
      <c r="CI27" s="604"/>
      <c r="CJ27" s="604"/>
      <c r="CK27" s="604"/>
      <c r="CL27" s="605"/>
      <c r="CM27" s="589" t="s">
        <v>215</v>
      </c>
      <c r="CN27" s="590"/>
      <c r="CO27" s="590"/>
      <c r="CP27" s="590"/>
      <c r="CQ27" s="590"/>
      <c r="CR27" s="590"/>
      <c r="CS27" s="590"/>
      <c r="CT27" s="591"/>
      <c r="CU27" s="594" t="s">
        <v>215</v>
      </c>
      <c r="CV27" s="595"/>
      <c r="CW27" s="595"/>
      <c r="CX27" s="600"/>
      <c r="CY27" s="598" t="s">
        <v>219</v>
      </c>
      <c r="CZ27" s="590"/>
      <c r="DA27" s="590"/>
      <c r="DB27" s="590"/>
      <c r="DC27" s="590"/>
      <c r="DD27" s="590"/>
      <c r="DE27" s="590"/>
      <c r="DF27" s="590"/>
      <c r="DG27" s="590"/>
      <c r="DH27" s="590"/>
      <c r="DI27" s="590"/>
      <c r="DJ27" s="590"/>
      <c r="DK27" s="591"/>
      <c r="DL27" s="598" t="s">
        <v>215</v>
      </c>
      <c r="DM27" s="590"/>
      <c r="DN27" s="590"/>
      <c r="DO27" s="590"/>
      <c r="DP27" s="590"/>
      <c r="DQ27" s="590"/>
      <c r="DR27" s="590"/>
      <c r="DS27" s="590"/>
      <c r="DT27" s="590"/>
      <c r="DU27" s="590"/>
      <c r="DV27" s="590"/>
      <c r="DW27" s="590"/>
      <c r="DX27" s="599"/>
    </row>
    <row r="28" spans="2:128" ht="11.25" customHeight="1" x14ac:dyDescent="0.2">
      <c r="B28" s="586" t="s">
        <v>276</v>
      </c>
      <c r="C28" s="587"/>
      <c r="D28" s="587"/>
      <c r="E28" s="587"/>
      <c r="F28" s="587"/>
      <c r="G28" s="587"/>
      <c r="H28" s="587"/>
      <c r="I28" s="587"/>
      <c r="J28" s="587"/>
      <c r="K28" s="587"/>
      <c r="L28" s="587"/>
      <c r="M28" s="587"/>
      <c r="N28" s="587"/>
      <c r="O28" s="587"/>
      <c r="P28" s="587"/>
      <c r="Q28" s="588"/>
      <c r="R28" s="589">
        <v>263529557</v>
      </c>
      <c r="S28" s="590"/>
      <c r="T28" s="590"/>
      <c r="U28" s="590"/>
      <c r="V28" s="590"/>
      <c r="W28" s="590"/>
      <c r="X28" s="590"/>
      <c r="Y28" s="591"/>
      <c r="Z28" s="594">
        <v>25.6</v>
      </c>
      <c r="AA28" s="595"/>
      <c r="AB28" s="595"/>
      <c r="AC28" s="600"/>
      <c r="AD28" s="598" t="s">
        <v>215</v>
      </c>
      <c r="AE28" s="590"/>
      <c r="AF28" s="590"/>
      <c r="AG28" s="590"/>
      <c r="AH28" s="590"/>
      <c r="AI28" s="590"/>
      <c r="AJ28" s="590"/>
      <c r="AK28" s="591"/>
      <c r="AL28" s="594" t="s">
        <v>122</v>
      </c>
      <c r="AM28" s="595"/>
      <c r="AN28" s="595"/>
      <c r="AO28" s="596"/>
      <c r="AP28" s="586" t="s">
        <v>277</v>
      </c>
      <c r="AQ28" s="587"/>
      <c r="AR28" s="587"/>
      <c r="AS28" s="587"/>
      <c r="AT28" s="587"/>
      <c r="AU28" s="587"/>
      <c r="AV28" s="587"/>
      <c r="AW28" s="587"/>
      <c r="AX28" s="587"/>
      <c r="AY28" s="587"/>
      <c r="AZ28" s="587"/>
      <c r="BA28" s="587"/>
      <c r="BB28" s="587"/>
      <c r="BC28" s="588"/>
      <c r="BD28" s="589">
        <v>17771</v>
      </c>
      <c r="BE28" s="590"/>
      <c r="BF28" s="590"/>
      <c r="BG28" s="590"/>
      <c r="BH28" s="590"/>
      <c r="BI28" s="590"/>
      <c r="BJ28" s="590"/>
      <c r="BK28" s="591"/>
      <c r="BL28" s="594">
        <v>0</v>
      </c>
      <c r="BM28" s="595"/>
      <c r="BN28" s="595"/>
      <c r="BO28" s="600"/>
      <c r="BP28" s="598" t="s">
        <v>122</v>
      </c>
      <c r="BQ28" s="590"/>
      <c r="BR28" s="590"/>
      <c r="BS28" s="590"/>
      <c r="BT28" s="590"/>
      <c r="BU28" s="590"/>
      <c r="BV28" s="590"/>
      <c r="BW28" s="599"/>
      <c r="BY28" s="586" t="s">
        <v>278</v>
      </c>
      <c r="BZ28" s="604"/>
      <c r="CA28" s="604"/>
      <c r="CB28" s="604"/>
      <c r="CC28" s="604"/>
      <c r="CD28" s="604"/>
      <c r="CE28" s="604"/>
      <c r="CF28" s="604"/>
      <c r="CG28" s="604"/>
      <c r="CH28" s="604"/>
      <c r="CI28" s="604"/>
      <c r="CJ28" s="604"/>
      <c r="CK28" s="604"/>
      <c r="CL28" s="605"/>
      <c r="CM28" s="589" t="s">
        <v>122</v>
      </c>
      <c r="CN28" s="590"/>
      <c r="CO28" s="590"/>
      <c r="CP28" s="590"/>
      <c r="CQ28" s="590"/>
      <c r="CR28" s="590"/>
      <c r="CS28" s="590"/>
      <c r="CT28" s="591"/>
      <c r="CU28" s="594" t="s">
        <v>215</v>
      </c>
      <c r="CV28" s="595"/>
      <c r="CW28" s="595"/>
      <c r="CX28" s="600"/>
      <c r="CY28" s="598" t="s">
        <v>215</v>
      </c>
      <c r="CZ28" s="590"/>
      <c r="DA28" s="590"/>
      <c r="DB28" s="590"/>
      <c r="DC28" s="590"/>
      <c r="DD28" s="590"/>
      <c r="DE28" s="590"/>
      <c r="DF28" s="590"/>
      <c r="DG28" s="590"/>
      <c r="DH28" s="590"/>
      <c r="DI28" s="590"/>
      <c r="DJ28" s="590"/>
      <c r="DK28" s="591"/>
      <c r="DL28" s="598" t="s">
        <v>219</v>
      </c>
      <c r="DM28" s="590"/>
      <c r="DN28" s="590"/>
      <c r="DO28" s="590"/>
      <c r="DP28" s="590"/>
      <c r="DQ28" s="590"/>
      <c r="DR28" s="590"/>
      <c r="DS28" s="590"/>
      <c r="DT28" s="590"/>
      <c r="DU28" s="590"/>
      <c r="DV28" s="590"/>
      <c r="DW28" s="590"/>
      <c r="DX28" s="599"/>
    </row>
    <row r="29" spans="2:128" ht="11.25" customHeight="1" x14ac:dyDescent="0.2">
      <c r="B29" s="586" t="s">
        <v>279</v>
      </c>
      <c r="C29" s="587"/>
      <c r="D29" s="587"/>
      <c r="E29" s="587"/>
      <c r="F29" s="587"/>
      <c r="G29" s="587"/>
      <c r="H29" s="587"/>
      <c r="I29" s="587"/>
      <c r="J29" s="587"/>
      <c r="K29" s="587"/>
      <c r="L29" s="587"/>
      <c r="M29" s="587"/>
      <c r="N29" s="587"/>
      <c r="O29" s="587"/>
      <c r="P29" s="587"/>
      <c r="Q29" s="588"/>
      <c r="R29" s="589" t="s">
        <v>219</v>
      </c>
      <c r="S29" s="590"/>
      <c r="T29" s="590"/>
      <c r="U29" s="590"/>
      <c r="V29" s="590"/>
      <c r="W29" s="590"/>
      <c r="X29" s="590"/>
      <c r="Y29" s="591"/>
      <c r="Z29" s="594" t="s">
        <v>215</v>
      </c>
      <c r="AA29" s="595"/>
      <c r="AB29" s="595"/>
      <c r="AC29" s="600"/>
      <c r="AD29" s="598" t="s">
        <v>215</v>
      </c>
      <c r="AE29" s="590"/>
      <c r="AF29" s="590"/>
      <c r="AG29" s="590"/>
      <c r="AH29" s="590"/>
      <c r="AI29" s="590"/>
      <c r="AJ29" s="590"/>
      <c r="AK29" s="591"/>
      <c r="AL29" s="594" t="s">
        <v>122</v>
      </c>
      <c r="AM29" s="595"/>
      <c r="AN29" s="595"/>
      <c r="AO29" s="596"/>
      <c r="AP29" s="586" t="s">
        <v>280</v>
      </c>
      <c r="AQ29" s="587"/>
      <c r="AR29" s="587"/>
      <c r="AS29" s="587"/>
      <c r="AT29" s="587"/>
      <c r="AU29" s="587"/>
      <c r="AV29" s="587"/>
      <c r="AW29" s="587"/>
      <c r="AX29" s="587"/>
      <c r="AY29" s="587"/>
      <c r="AZ29" s="587"/>
      <c r="BA29" s="587"/>
      <c r="BB29" s="587"/>
      <c r="BC29" s="588"/>
      <c r="BD29" s="589">
        <v>17771</v>
      </c>
      <c r="BE29" s="590"/>
      <c r="BF29" s="590"/>
      <c r="BG29" s="590"/>
      <c r="BH29" s="590"/>
      <c r="BI29" s="590"/>
      <c r="BJ29" s="590"/>
      <c r="BK29" s="591"/>
      <c r="BL29" s="594">
        <v>0</v>
      </c>
      <c r="BM29" s="595"/>
      <c r="BN29" s="595"/>
      <c r="BO29" s="600"/>
      <c r="BP29" s="598" t="s">
        <v>215</v>
      </c>
      <c r="BQ29" s="590"/>
      <c r="BR29" s="590"/>
      <c r="BS29" s="590"/>
      <c r="BT29" s="590"/>
      <c r="BU29" s="590"/>
      <c r="BV29" s="590"/>
      <c r="BW29" s="599"/>
      <c r="BY29" s="586" t="s">
        <v>281</v>
      </c>
      <c r="BZ29" s="604"/>
      <c r="CA29" s="604"/>
      <c r="CB29" s="604"/>
      <c r="CC29" s="604"/>
      <c r="CD29" s="604"/>
      <c r="CE29" s="604"/>
      <c r="CF29" s="604"/>
      <c r="CG29" s="604"/>
      <c r="CH29" s="604"/>
      <c r="CI29" s="604"/>
      <c r="CJ29" s="604"/>
      <c r="CK29" s="604"/>
      <c r="CL29" s="605"/>
      <c r="CM29" s="589">
        <v>3658547</v>
      </c>
      <c r="CN29" s="590"/>
      <c r="CO29" s="590"/>
      <c r="CP29" s="590"/>
      <c r="CQ29" s="590"/>
      <c r="CR29" s="590"/>
      <c r="CS29" s="590"/>
      <c r="CT29" s="591"/>
      <c r="CU29" s="594">
        <v>0.4</v>
      </c>
      <c r="CV29" s="595"/>
      <c r="CW29" s="595"/>
      <c r="CX29" s="600"/>
      <c r="CY29" s="598" t="s">
        <v>215</v>
      </c>
      <c r="CZ29" s="590"/>
      <c r="DA29" s="590"/>
      <c r="DB29" s="590"/>
      <c r="DC29" s="590"/>
      <c r="DD29" s="590"/>
      <c r="DE29" s="590"/>
      <c r="DF29" s="590"/>
      <c r="DG29" s="590"/>
      <c r="DH29" s="590"/>
      <c r="DI29" s="590"/>
      <c r="DJ29" s="590"/>
      <c r="DK29" s="591"/>
      <c r="DL29" s="598">
        <v>3658547</v>
      </c>
      <c r="DM29" s="590"/>
      <c r="DN29" s="590"/>
      <c r="DO29" s="590"/>
      <c r="DP29" s="590"/>
      <c r="DQ29" s="590"/>
      <c r="DR29" s="590"/>
      <c r="DS29" s="590"/>
      <c r="DT29" s="590"/>
      <c r="DU29" s="590"/>
      <c r="DV29" s="590"/>
      <c r="DW29" s="590"/>
      <c r="DX29" s="599"/>
    </row>
    <row r="30" spans="2:128" ht="11.25" customHeight="1" x14ac:dyDescent="0.2">
      <c r="B30" s="586" t="s">
        <v>282</v>
      </c>
      <c r="C30" s="587"/>
      <c r="D30" s="587"/>
      <c r="E30" s="587"/>
      <c r="F30" s="587"/>
      <c r="G30" s="587"/>
      <c r="H30" s="587"/>
      <c r="I30" s="587"/>
      <c r="J30" s="587"/>
      <c r="K30" s="587"/>
      <c r="L30" s="587"/>
      <c r="M30" s="587"/>
      <c r="N30" s="587"/>
      <c r="O30" s="587"/>
      <c r="P30" s="587"/>
      <c r="Q30" s="588"/>
      <c r="R30" s="589">
        <v>2270763</v>
      </c>
      <c r="S30" s="590"/>
      <c r="T30" s="590"/>
      <c r="U30" s="590"/>
      <c r="V30" s="590"/>
      <c r="W30" s="590"/>
      <c r="X30" s="590"/>
      <c r="Y30" s="591"/>
      <c r="Z30" s="594">
        <v>0.2</v>
      </c>
      <c r="AA30" s="595"/>
      <c r="AB30" s="595"/>
      <c r="AC30" s="600"/>
      <c r="AD30" s="598" t="s">
        <v>215</v>
      </c>
      <c r="AE30" s="590"/>
      <c r="AF30" s="590"/>
      <c r="AG30" s="590"/>
      <c r="AH30" s="590"/>
      <c r="AI30" s="590"/>
      <c r="AJ30" s="590"/>
      <c r="AK30" s="591"/>
      <c r="AL30" s="594" t="s">
        <v>219</v>
      </c>
      <c r="AM30" s="595"/>
      <c r="AN30" s="595"/>
      <c r="AO30" s="596"/>
      <c r="AP30" s="586" t="s">
        <v>283</v>
      </c>
      <c r="AQ30" s="587"/>
      <c r="AR30" s="587"/>
      <c r="AS30" s="587"/>
      <c r="AT30" s="587"/>
      <c r="AU30" s="587"/>
      <c r="AV30" s="587"/>
      <c r="AW30" s="587"/>
      <c r="AX30" s="587"/>
      <c r="AY30" s="587"/>
      <c r="AZ30" s="587"/>
      <c r="BA30" s="587"/>
      <c r="BB30" s="587"/>
      <c r="BC30" s="588"/>
      <c r="BD30" s="589">
        <v>136753</v>
      </c>
      <c r="BE30" s="590"/>
      <c r="BF30" s="590"/>
      <c r="BG30" s="590"/>
      <c r="BH30" s="590"/>
      <c r="BI30" s="590"/>
      <c r="BJ30" s="590"/>
      <c r="BK30" s="591"/>
      <c r="BL30" s="594">
        <v>0.1</v>
      </c>
      <c r="BM30" s="595"/>
      <c r="BN30" s="595"/>
      <c r="BO30" s="600"/>
      <c r="BP30" s="598" t="s">
        <v>122</v>
      </c>
      <c r="BQ30" s="590"/>
      <c r="BR30" s="590"/>
      <c r="BS30" s="590"/>
      <c r="BT30" s="590"/>
      <c r="BU30" s="590"/>
      <c r="BV30" s="590"/>
      <c r="BW30" s="599"/>
      <c r="BY30" s="586" t="s">
        <v>284</v>
      </c>
      <c r="BZ30" s="604"/>
      <c r="CA30" s="604"/>
      <c r="CB30" s="604"/>
      <c r="CC30" s="604"/>
      <c r="CD30" s="604"/>
      <c r="CE30" s="604"/>
      <c r="CF30" s="604"/>
      <c r="CG30" s="604"/>
      <c r="CH30" s="604"/>
      <c r="CI30" s="604"/>
      <c r="CJ30" s="604"/>
      <c r="CK30" s="604"/>
      <c r="CL30" s="605"/>
      <c r="CM30" s="589">
        <v>683989</v>
      </c>
      <c r="CN30" s="590"/>
      <c r="CO30" s="590"/>
      <c r="CP30" s="590"/>
      <c r="CQ30" s="590"/>
      <c r="CR30" s="590"/>
      <c r="CS30" s="590"/>
      <c r="CT30" s="591"/>
      <c r="CU30" s="594">
        <v>0.1</v>
      </c>
      <c r="CV30" s="595"/>
      <c r="CW30" s="595"/>
      <c r="CX30" s="600"/>
      <c r="CY30" s="598" t="s">
        <v>215</v>
      </c>
      <c r="CZ30" s="590"/>
      <c r="DA30" s="590"/>
      <c r="DB30" s="590"/>
      <c r="DC30" s="590"/>
      <c r="DD30" s="590"/>
      <c r="DE30" s="590"/>
      <c r="DF30" s="590"/>
      <c r="DG30" s="590"/>
      <c r="DH30" s="590"/>
      <c r="DI30" s="590"/>
      <c r="DJ30" s="590"/>
      <c r="DK30" s="591"/>
      <c r="DL30" s="598">
        <v>683989</v>
      </c>
      <c r="DM30" s="590"/>
      <c r="DN30" s="590"/>
      <c r="DO30" s="590"/>
      <c r="DP30" s="590"/>
      <c r="DQ30" s="590"/>
      <c r="DR30" s="590"/>
      <c r="DS30" s="590"/>
      <c r="DT30" s="590"/>
      <c r="DU30" s="590"/>
      <c r="DV30" s="590"/>
      <c r="DW30" s="590"/>
      <c r="DX30" s="599"/>
    </row>
    <row r="31" spans="2:128" ht="11.25" customHeight="1" x14ac:dyDescent="0.2">
      <c r="B31" s="586" t="s">
        <v>285</v>
      </c>
      <c r="C31" s="587"/>
      <c r="D31" s="587"/>
      <c r="E31" s="587"/>
      <c r="F31" s="587"/>
      <c r="G31" s="587"/>
      <c r="H31" s="587"/>
      <c r="I31" s="587"/>
      <c r="J31" s="587"/>
      <c r="K31" s="587"/>
      <c r="L31" s="587"/>
      <c r="M31" s="587"/>
      <c r="N31" s="587"/>
      <c r="O31" s="587"/>
      <c r="P31" s="587"/>
      <c r="Q31" s="588"/>
      <c r="R31" s="589">
        <v>556915</v>
      </c>
      <c r="S31" s="590"/>
      <c r="T31" s="590"/>
      <c r="U31" s="590"/>
      <c r="V31" s="590"/>
      <c r="W31" s="590"/>
      <c r="X31" s="590"/>
      <c r="Y31" s="591"/>
      <c r="Z31" s="594">
        <v>0.1</v>
      </c>
      <c r="AA31" s="595"/>
      <c r="AB31" s="595"/>
      <c r="AC31" s="600"/>
      <c r="AD31" s="598" t="s">
        <v>215</v>
      </c>
      <c r="AE31" s="590"/>
      <c r="AF31" s="590"/>
      <c r="AG31" s="590"/>
      <c r="AH31" s="590"/>
      <c r="AI31" s="590"/>
      <c r="AJ31" s="590"/>
      <c r="AK31" s="591"/>
      <c r="AL31" s="594" t="s">
        <v>215</v>
      </c>
      <c r="AM31" s="595"/>
      <c r="AN31" s="595"/>
      <c r="AO31" s="596"/>
      <c r="AP31" s="586" t="s">
        <v>286</v>
      </c>
      <c r="AQ31" s="587"/>
      <c r="AR31" s="587"/>
      <c r="AS31" s="587"/>
      <c r="AT31" s="587"/>
      <c r="AU31" s="587"/>
      <c r="AV31" s="587"/>
      <c r="AW31" s="587"/>
      <c r="AX31" s="587"/>
      <c r="AY31" s="587"/>
      <c r="AZ31" s="587"/>
      <c r="BA31" s="587"/>
      <c r="BB31" s="587"/>
      <c r="BC31" s="588"/>
      <c r="BD31" s="589">
        <v>19953</v>
      </c>
      <c r="BE31" s="590"/>
      <c r="BF31" s="590"/>
      <c r="BG31" s="590"/>
      <c r="BH31" s="590"/>
      <c r="BI31" s="590"/>
      <c r="BJ31" s="590"/>
      <c r="BK31" s="591"/>
      <c r="BL31" s="594">
        <v>0</v>
      </c>
      <c r="BM31" s="595"/>
      <c r="BN31" s="595"/>
      <c r="BO31" s="600"/>
      <c r="BP31" s="598" t="s">
        <v>122</v>
      </c>
      <c r="BQ31" s="590"/>
      <c r="BR31" s="590"/>
      <c r="BS31" s="590"/>
      <c r="BT31" s="590"/>
      <c r="BU31" s="590"/>
      <c r="BV31" s="590"/>
      <c r="BW31" s="599"/>
      <c r="BY31" s="586" t="s">
        <v>287</v>
      </c>
      <c r="BZ31" s="604"/>
      <c r="CA31" s="604"/>
      <c r="CB31" s="604"/>
      <c r="CC31" s="604"/>
      <c r="CD31" s="604"/>
      <c r="CE31" s="604"/>
      <c r="CF31" s="604"/>
      <c r="CG31" s="604"/>
      <c r="CH31" s="604"/>
      <c r="CI31" s="604"/>
      <c r="CJ31" s="604"/>
      <c r="CK31" s="604"/>
      <c r="CL31" s="605"/>
      <c r="CM31" s="589">
        <v>3210839</v>
      </c>
      <c r="CN31" s="590"/>
      <c r="CO31" s="590"/>
      <c r="CP31" s="590"/>
      <c r="CQ31" s="590"/>
      <c r="CR31" s="590"/>
      <c r="CS31" s="590"/>
      <c r="CT31" s="591"/>
      <c r="CU31" s="594">
        <v>0.3</v>
      </c>
      <c r="CV31" s="595"/>
      <c r="CW31" s="595"/>
      <c r="CX31" s="600"/>
      <c r="CY31" s="598" t="s">
        <v>122</v>
      </c>
      <c r="CZ31" s="590"/>
      <c r="DA31" s="590"/>
      <c r="DB31" s="590"/>
      <c r="DC31" s="590"/>
      <c r="DD31" s="590"/>
      <c r="DE31" s="590"/>
      <c r="DF31" s="590"/>
      <c r="DG31" s="590"/>
      <c r="DH31" s="590"/>
      <c r="DI31" s="590"/>
      <c r="DJ31" s="590"/>
      <c r="DK31" s="591"/>
      <c r="DL31" s="598">
        <v>3210839</v>
      </c>
      <c r="DM31" s="590"/>
      <c r="DN31" s="590"/>
      <c r="DO31" s="590"/>
      <c r="DP31" s="590"/>
      <c r="DQ31" s="590"/>
      <c r="DR31" s="590"/>
      <c r="DS31" s="590"/>
      <c r="DT31" s="590"/>
      <c r="DU31" s="590"/>
      <c r="DV31" s="590"/>
      <c r="DW31" s="590"/>
      <c r="DX31" s="599"/>
    </row>
    <row r="32" spans="2:128" ht="11.25" customHeight="1" x14ac:dyDescent="0.2">
      <c r="B32" s="586" t="s">
        <v>288</v>
      </c>
      <c r="C32" s="587"/>
      <c r="D32" s="587"/>
      <c r="E32" s="587"/>
      <c r="F32" s="587"/>
      <c r="G32" s="587"/>
      <c r="H32" s="587"/>
      <c r="I32" s="587"/>
      <c r="J32" s="587"/>
      <c r="K32" s="587"/>
      <c r="L32" s="587"/>
      <c r="M32" s="587"/>
      <c r="N32" s="587"/>
      <c r="O32" s="587"/>
      <c r="P32" s="587"/>
      <c r="Q32" s="588"/>
      <c r="R32" s="589">
        <v>25075994</v>
      </c>
      <c r="S32" s="590"/>
      <c r="T32" s="590"/>
      <c r="U32" s="590"/>
      <c r="V32" s="590"/>
      <c r="W32" s="590"/>
      <c r="X32" s="590"/>
      <c r="Y32" s="591"/>
      <c r="Z32" s="594">
        <v>2.4</v>
      </c>
      <c r="AA32" s="595"/>
      <c r="AB32" s="595"/>
      <c r="AC32" s="600"/>
      <c r="AD32" s="598" t="s">
        <v>122</v>
      </c>
      <c r="AE32" s="590"/>
      <c r="AF32" s="590"/>
      <c r="AG32" s="590"/>
      <c r="AH32" s="590"/>
      <c r="AI32" s="590"/>
      <c r="AJ32" s="590"/>
      <c r="AK32" s="591"/>
      <c r="AL32" s="594" t="s">
        <v>215</v>
      </c>
      <c r="AM32" s="595"/>
      <c r="AN32" s="595"/>
      <c r="AO32" s="596"/>
      <c r="AP32" s="586" t="s">
        <v>157</v>
      </c>
      <c r="AQ32" s="587"/>
      <c r="AR32" s="587"/>
      <c r="AS32" s="587"/>
      <c r="AT32" s="587"/>
      <c r="AU32" s="587"/>
      <c r="AV32" s="587"/>
      <c r="AW32" s="587"/>
      <c r="AX32" s="587"/>
      <c r="AY32" s="587"/>
      <c r="AZ32" s="587"/>
      <c r="BA32" s="587"/>
      <c r="BB32" s="587"/>
      <c r="BC32" s="588"/>
      <c r="BD32" s="589">
        <v>224737382</v>
      </c>
      <c r="BE32" s="590"/>
      <c r="BF32" s="590"/>
      <c r="BG32" s="590"/>
      <c r="BH32" s="590"/>
      <c r="BI32" s="590"/>
      <c r="BJ32" s="590"/>
      <c r="BK32" s="591"/>
      <c r="BL32" s="594">
        <v>100</v>
      </c>
      <c r="BM32" s="595"/>
      <c r="BN32" s="595"/>
      <c r="BO32" s="600"/>
      <c r="BP32" s="598">
        <v>1708949</v>
      </c>
      <c r="BQ32" s="590"/>
      <c r="BR32" s="590"/>
      <c r="BS32" s="590"/>
      <c r="BT32" s="590"/>
      <c r="BU32" s="590"/>
      <c r="BV32" s="590"/>
      <c r="BW32" s="599"/>
      <c r="BY32" s="586" t="s">
        <v>289</v>
      </c>
      <c r="BZ32" s="587"/>
      <c r="CA32" s="587"/>
      <c r="CB32" s="587"/>
      <c r="CC32" s="587"/>
      <c r="CD32" s="587"/>
      <c r="CE32" s="587"/>
      <c r="CF32" s="587"/>
      <c r="CG32" s="587"/>
      <c r="CH32" s="587"/>
      <c r="CI32" s="587"/>
      <c r="CJ32" s="587"/>
      <c r="CK32" s="587"/>
      <c r="CL32" s="588"/>
      <c r="CM32" s="589" t="s">
        <v>215</v>
      </c>
      <c r="CN32" s="590"/>
      <c r="CO32" s="590"/>
      <c r="CP32" s="590"/>
      <c r="CQ32" s="590"/>
      <c r="CR32" s="590"/>
      <c r="CS32" s="590"/>
      <c r="CT32" s="591"/>
      <c r="CU32" s="594" t="s">
        <v>122</v>
      </c>
      <c r="CV32" s="595"/>
      <c r="CW32" s="595"/>
      <c r="CX32" s="600"/>
      <c r="CY32" s="598" t="s">
        <v>122</v>
      </c>
      <c r="CZ32" s="590"/>
      <c r="DA32" s="590"/>
      <c r="DB32" s="590"/>
      <c r="DC32" s="590"/>
      <c r="DD32" s="590"/>
      <c r="DE32" s="590"/>
      <c r="DF32" s="590"/>
      <c r="DG32" s="590"/>
      <c r="DH32" s="590"/>
      <c r="DI32" s="590"/>
      <c r="DJ32" s="590"/>
      <c r="DK32" s="591"/>
      <c r="DL32" s="598" t="s">
        <v>215</v>
      </c>
      <c r="DM32" s="590"/>
      <c r="DN32" s="590"/>
      <c r="DO32" s="590"/>
      <c r="DP32" s="590"/>
      <c r="DQ32" s="590"/>
      <c r="DR32" s="590"/>
      <c r="DS32" s="590"/>
      <c r="DT32" s="590"/>
      <c r="DU32" s="590"/>
      <c r="DV32" s="590"/>
      <c r="DW32" s="590"/>
      <c r="DX32" s="599"/>
    </row>
    <row r="33" spans="2:128" ht="11.25" customHeight="1" x14ac:dyDescent="0.2">
      <c r="B33" s="586" t="s">
        <v>290</v>
      </c>
      <c r="C33" s="587"/>
      <c r="D33" s="587"/>
      <c r="E33" s="587"/>
      <c r="F33" s="587"/>
      <c r="G33" s="587"/>
      <c r="H33" s="587"/>
      <c r="I33" s="587"/>
      <c r="J33" s="587"/>
      <c r="K33" s="587"/>
      <c r="L33" s="587"/>
      <c r="M33" s="587"/>
      <c r="N33" s="587"/>
      <c r="O33" s="587"/>
      <c r="P33" s="587"/>
      <c r="Q33" s="588"/>
      <c r="R33" s="589">
        <v>44067230</v>
      </c>
      <c r="S33" s="590"/>
      <c r="T33" s="590"/>
      <c r="U33" s="590"/>
      <c r="V33" s="590"/>
      <c r="W33" s="590"/>
      <c r="X33" s="590"/>
      <c r="Y33" s="591"/>
      <c r="Z33" s="594">
        <v>4.3</v>
      </c>
      <c r="AA33" s="595"/>
      <c r="AB33" s="595"/>
      <c r="AC33" s="600"/>
      <c r="AD33" s="598" t="s">
        <v>215</v>
      </c>
      <c r="AE33" s="590"/>
      <c r="AF33" s="590"/>
      <c r="AG33" s="590"/>
      <c r="AH33" s="590"/>
      <c r="AI33" s="590"/>
      <c r="AJ33" s="590"/>
      <c r="AK33" s="591"/>
      <c r="AL33" s="594" t="s">
        <v>215</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291</v>
      </c>
      <c r="BZ33" s="607"/>
      <c r="CA33" s="607"/>
      <c r="CB33" s="607"/>
      <c r="CC33" s="607"/>
      <c r="CD33" s="607"/>
      <c r="CE33" s="607"/>
      <c r="CF33" s="607"/>
      <c r="CG33" s="607"/>
      <c r="CH33" s="607"/>
      <c r="CI33" s="607"/>
      <c r="CJ33" s="607"/>
      <c r="CK33" s="607"/>
      <c r="CL33" s="608"/>
      <c r="CM33" s="589">
        <v>978345151</v>
      </c>
      <c r="CN33" s="590"/>
      <c r="CO33" s="590"/>
      <c r="CP33" s="590"/>
      <c r="CQ33" s="590"/>
      <c r="CR33" s="590"/>
      <c r="CS33" s="590"/>
      <c r="CT33" s="591"/>
      <c r="CU33" s="609">
        <v>100</v>
      </c>
      <c r="CV33" s="610"/>
      <c r="CW33" s="610"/>
      <c r="CX33" s="611"/>
      <c r="CY33" s="598">
        <v>171910818</v>
      </c>
      <c r="CZ33" s="590"/>
      <c r="DA33" s="590"/>
      <c r="DB33" s="590"/>
      <c r="DC33" s="590"/>
      <c r="DD33" s="590"/>
      <c r="DE33" s="590"/>
      <c r="DF33" s="590"/>
      <c r="DG33" s="590"/>
      <c r="DH33" s="590"/>
      <c r="DI33" s="590"/>
      <c r="DJ33" s="590"/>
      <c r="DK33" s="591"/>
      <c r="DL33" s="598">
        <v>536599469</v>
      </c>
      <c r="DM33" s="590"/>
      <c r="DN33" s="590"/>
      <c r="DO33" s="590"/>
      <c r="DP33" s="590"/>
      <c r="DQ33" s="590"/>
      <c r="DR33" s="590"/>
      <c r="DS33" s="590"/>
      <c r="DT33" s="590"/>
      <c r="DU33" s="590"/>
      <c r="DV33" s="590"/>
      <c r="DW33" s="590"/>
      <c r="DX33" s="599"/>
    </row>
    <row r="34" spans="2:128" ht="11.25" customHeight="1" x14ac:dyDescent="0.2">
      <c r="B34" s="586" t="s">
        <v>292</v>
      </c>
      <c r="C34" s="587"/>
      <c r="D34" s="587"/>
      <c r="E34" s="587"/>
      <c r="F34" s="587"/>
      <c r="G34" s="587"/>
      <c r="H34" s="587"/>
      <c r="I34" s="587"/>
      <c r="J34" s="587"/>
      <c r="K34" s="587"/>
      <c r="L34" s="587"/>
      <c r="M34" s="587"/>
      <c r="N34" s="587"/>
      <c r="O34" s="587"/>
      <c r="P34" s="587"/>
      <c r="Q34" s="588"/>
      <c r="R34" s="589">
        <v>87205037</v>
      </c>
      <c r="S34" s="590"/>
      <c r="T34" s="590"/>
      <c r="U34" s="590"/>
      <c r="V34" s="590"/>
      <c r="W34" s="590"/>
      <c r="X34" s="590"/>
      <c r="Y34" s="591"/>
      <c r="Z34" s="594">
        <v>8.5</v>
      </c>
      <c r="AA34" s="595"/>
      <c r="AB34" s="595"/>
      <c r="AC34" s="600"/>
      <c r="AD34" s="598">
        <v>169192</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293</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294</v>
      </c>
      <c r="C35" s="587"/>
      <c r="D35" s="587"/>
      <c r="E35" s="587"/>
      <c r="F35" s="587"/>
      <c r="G35" s="587"/>
      <c r="H35" s="587"/>
      <c r="I35" s="587"/>
      <c r="J35" s="587"/>
      <c r="K35" s="587"/>
      <c r="L35" s="587"/>
      <c r="M35" s="587"/>
      <c r="N35" s="587"/>
      <c r="O35" s="587"/>
      <c r="P35" s="587"/>
      <c r="Q35" s="588"/>
      <c r="R35" s="589">
        <v>96373393</v>
      </c>
      <c r="S35" s="590"/>
      <c r="T35" s="590"/>
      <c r="U35" s="590"/>
      <c r="V35" s="590"/>
      <c r="W35" s="590"/>
      <c r="X35" s="590"/>
      <c r="Y35" s="591"/>
      <c r="Z35" s="594">
        <v>9.4</v>
      </c>
      <c r="AA35" s="595"/>
      <c r="AB35" s="595"/>
      <c r="AC35" s="600"/>
      <c r="AD35" s="598" t="s">
        <v>215</v>
      </c>
      <c r="AE35" s="590"/>
      <c r="AF35" s="590"/>
      <c r="AG35" s="590"/>
      <c r="AH35" s="590"/>
      <c r="AI35" s="590"/>
      <c r="AJ35" s="590"/>
      <c r="AK35" s="591"/>
      <c r="AL35" s="594" t="s">
        <v>215</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199</v>
      </c>
      <c r="BZ35" s="572"/>
      <c r="CA35" s="572"/>
      <c r="CB35" s="572"/>
      <c r="CC35" s="572"/>
      <c r="CD35" s="572"/>
      <c r="CE35" s="572"/>
      <c r="CF35" s="572"/>
      <c r="CG35" s="572"/>
      <c r="CH35" s="572"/>
      <c r="CI35" s="572"/>
      <c r="CJ35" s="572"/>
      <c r="CK35" s="572"/>
      <c r="CL35" s="573"/>
      <c r="CM35" s="571" t="s">
        <v>295</v>
      </c>
      <c r="CN35" s="572"/>
      <c r="CO35" s="572"/>
      <c r="CP35" s="572"/>
      <c r="CQ35" s="572"/>
      <c r="CR35" s="572"/>
      <c r="CS35" s="572"/>
      <c r="CT35" s="573"/>
      <c r="CU35" s="571" t="s">
        <v>296</v>
      </c>
      <c r="CV35" s="572"/>
      <c r="CW35" s="572"/>
      <c r="CX35" s="573"/>
      <c r="CY35" s="571" t="s">
        <v>297</v>
      </c>
      <c r="CZ35" s="572"/>
      <c r="DA35" s="572"/>
      <c r="DB35" s="572"/>
      <c r="DC35" s="572"/>
      <c r="DD35" s="572"/>
      <c r="DE35" s="572"/>
      <c r="DF35" s="573"/>
      <c r="DG35" s="612" t="s">
        <v>298</v>
      </c>
      <c r="DH35" s="613"/>
      <c r="DI35" s="613"/>
      <c r="DJ35" s="613"/>
      <c r="DK35" s="613"/>
      <c r="DL35" s="613"/>
      <c r="DM35" s="613"/>
      <c r="DN35" s="613"/>
      <c r="DO35" s="613"/>
      <c r="DP35" s="613"/>
      <c r="DQ35" s="614"/>
      <c r="DR35" s="571" t="s">
        <v>299</v>
      </c>
      <c r="DS35" s="572"/>
      <c r="DT35" s="572"/>
      <c r="DU35" s="572"/>
      <c r="DV35" s="572"/>
      <c r="DW35" s="572"/>
      <c r="DX35" s="573"/>
    </row>
    <row r="36" spans="2:128" ht="11.25" customHeight="1" x14ac:dyDescent="0.2">
      <c r="B36" s="586" t="s">
        <v>300</v>
      </c>
      <c r="C36" s="587"/>
      <c r="D36" s="587"/>
      <c r="E36" s="587"/>
      <c r="F36" s="587"/>
      <c r="G36" s="587"/>
      <c r="H36" s="587"/>
      <c r="I36" s="587"/>
      <c r="J36" s="587"/>
      <c r="K36" s="587"/>
      <c r="L36" s="587"/>
      <c r="M36" s="587"/>
      <c r="N36" s="587"/>
      <c r="O36" s="587"/>
      <c r="P36" s="587"/>
      <c r="Q36" s="588"/>
      <c r="R36" s="589" t="s">
        <v>215</v>
      </c>
      <c r="S36" s="590"/>
      <c r="T36" s="590"/>
      <c r="U36" s="590"/>
      <c r="V36" s="590"/>
      <c r="W36" s="590"/>
      <c r="X36" s="590"/>
      <c r="Y36" s="591"/>
      <c r="Z36" s="594" t="s">
        <v>215</v>
      </c>
      <c r="AA36" s="595"/>
      <c r="AB36" s="595"/>
      <c r="AC36" s="600"/>
      <c r="AD36" s="598" t="s">
        <v>215</v>
      </c>
      <c r="AE36" s="590"/>
      <c r="AF36" s="590"/>
      <c r="AG36" s="590"/>
      <c r="AH36" s="590"/>
      <c r="AI36" s="590"/>
      <c r="AJ36" s="590"/>
      <c r="AK36" s="591"/>
      <c r="AL36" s="594" t="s">
        <v>215</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301</v>
      </c>
      <c r="BZ36" s="576"/>
      <c r="CA36" s="576"/>
      <c r="CB36" s="576"/>
      <c r="CC36" s="576"/>
      <c r="CD36" s="576"/>
      <c r="CE36" s="576"/>
      <c r="CF36" s="576"/>
      <c r="CG36" s="576"/>
      <c r="CH36" s="576"/>
      <c r="CI36" s="576"/>
      <c r="CJ36" s="576"/>
      <c r="CK36" s="576"/>
      <c r="CL36" s="577"/>
      <c r="CM36" s="578">
        <v>301974391</v>
      </c>
      <c r="CN36" s="579"/>
      <c r="CO36" s="579"/>
      <c r="CP36" s="579"/>
      <c r="CQ36" s="579"/>
      <c r="CR36" s="579"/>
      <c r="CS36" s="579"/>
      <c r="CT36" s="580"/>
      <c r="CU36" s="583">
        <v>30.9</v>
      </c>
      <c r="CV36" s="584"/>
      <c r="CW36" s="584"/>
      <c r="CX36" s="616"/>
      <c r="CY36" s="615">
        <v>257111573</v>
      </c>
      <c r="CZ36" s="579"/>
      <c r="DA36" s="579"/>
      <c r="DB36" s="579"/>
      <c r="DC36" s="579"/>
      <c r="DD36" s="579"/>
      <c r="DE36" s="579"/>
      <c r="DF36" s="580"/>
      <c r="DG36" s="615">
        <v>256754439</v>
      </c>
      <c r="DH36" s="579"/>
      <c r="DI36" s="579"/>
      <c r="DJ36" s="579"/>
      <c r="DK36" s="579"/>
      <c r="DL36" s="579"/>
      <c r="DM36" s="579"/>
      <c r="DN36" s="579"/>
      <c r="DO36" s="579"/>
      <c r="DP36" s="579"/>
      <c r="DQ36" s="580"/>
      <c r="DR36" s="583">
        <v>58.1</v>
      </c>
      <c r="DS36" s="584"/>
      <c r="DT36" s="584"/>
      <c r="DU36" s="584"/>
      <c r="DV36" s="584"/>
      <c r="DW36" s="584"/>
      <c r="DX36" s="585"/>
    </row>
    <row r="37" spans="2:128" ht="11.25" customHeight="1" x14ac:dyDescent="0.2">
      <c r="B37" s="586" t="s">
        <v>302</v>
      </c>
      <c r="C37" s="587"/>
      <c r="D37" s="587"/>
      <c r="E37" s="587"/>
      <c r="F37" s="587"/>
      <c r="G37" s="587"/>
      <c r="H37" s="587"/>
      <c r="I37" s="587"/>
      <c r="J37" s="587"/>
      <c r="K37" s="587"/>
      <c r="L37" s="587"/>
      <c r="M37" s="587"/>
      <c r="N37" s="587"/>
      <c r="O37" s="587"/>
      <c r="P37" s="587"/>
      <c r="Q37" s="588"/>
      <c r="R37" s="589">
        <v>6990093</v>
      </c>
      <c r="S37" s="590"/>
      <c r="T37" s="590"/>
      <c r="U37" s="590"/>
      <c r="V37" s="590"/>
      <c r="W37" s="590"/>
      <c r="X37" s="590"/>
      <c r="Y37" s="591"/>
      <c r="Z37" s="594">
        <v>0.7</v>
      </c>
      <c r="AA37" s="595"/>
      <c r="AB37" s="595"/>
      <c r="AC37" s="600"/>
      <c r="AD37" s="598" t="s">
        <v>215</v>
      </c>
      <c r="AE37" s="590"/>
      <c r="AF37" s="590"/>
      <c r="AG37" s="590"/>
      <c r="AH37" s="590"/>
      <c r="AI37" s="590"/>
      <c r="AJ37" s="590"/>
      <c r="AK37" s="591"/>
      <c r="AL37" s="594" t="s">
        <v>215</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303</v>
      </c>
      <c r="BZ37" s="587"/>
      <c r="CA37" s="587"/>
      <c r="CB37" s="587"/>
      <c r="CC37" s="587"/>
      <c r="CD37" s="587"/>
      <c r="CE37" s="587"/>
      <c r="CF37" s="587"/>
      <c r="CG37" s="587"/>
      <c r="CH37" s="587"/>
      <c r="CI37" s="587"/>
      <c r="CJ37" s="587"/>
      <c r="CK37" s="587"/>
      <c r="CL37" s="588"/>
      <c r="CM37" s="589">
        <v>170761549</v>
      </c>
      <c r="CN37" s="619"/>
      <c r="CO37" s="619"/>
      <c r="CP37" s="619"/>
      <c r="CQ37" s="619"/>
      <c r="CR37" s="619"/>
      <c r="CS37" s="619"/>
      <c r="CT37" s="620"/>
      <c r="CU37" s="594">
        <v>17.5</v>
      </c>
      <c r="CV37" s="617"/>
      <c r="CW37" s="617"/>
      <c r="CX37" s="618"/>
      <c r="CY37" s="598">
        <v>147480736</v>
      </c>
      <c r="CZ37" s="619"/>
      <c r="DA37" s="619"/>
      <c r="DB37" s="619"/>
      <c r="DC37" s="619"/>
      <c r="DD37" s="619"/>
      <c r="DE37" s="619"/>
      <c r="DF37" s="620"/>
      <c r="DG37" s="598">
        <v>147198911</v>
      </c>
      <c r="DH37" s="619"/>
      <c r="DI37" s="619"/>
      <c r="DJ37" s="619"/>
      <c r="DK37" s="619"/>
      <c r="DL37" s="619"/>
      <c r="DM37" s="619"/>
      <c r="DN37" s="619"/>
      <c r="DO37" s="619"/>
      <c r="DP37" s="619"/>
      <c r="DQ37" s="620"/>
      <c r="DR37" s="594">
        <v>33.299999999999997</v>
      </c>
      <c r="DS37" s="617"/>
      <c r="DT37" s="617"/>
      <c r="DU37" s="617"/>
      <c r="DV37" s="617"/>
      <c r="DW37" s="617"/>
      <c r="DX37" s="621"/>
    </row>
    <row r="38" spans="2:128" ht="11.25" customHeight="1" x14ac:dyDescent="0.2">
      <c r="B38" s="606" t="s">
        <v>304</v>
      </c>
      <c r="C38" s="607"/>
      <c r="D38" s="607"/>
      <c r="E38" s="607"/>
      <c r="F38" s="607"/>
      <c r="G38" s="607"/>
      <c r="H38" s="607"/>
      <c r="I38" s="607"/>
      <c r="J38" s="607"/>
      <c r="K38" s="607"/>
      <c r="L38" s="607"/>
      <c r="M38" s="607"/>
      <c r="N38" s="607"/>
      <c r="O38" s="607"/>
      <c r="P38" s="607"/>
      <c r="Q38" s="608"/>
      <c r="R38" s="589">
        <v>1028620307</v>
      </c>
      <c r="S38" s="590"/>
      <c r="T38" s="590"/>
      <c r="U38" s="590"/>
      <c r="V38" s="590"/>
      <c r="W38" s="590"/>
      <c r="X38" s="590"/>
      <c r="Y38" s="591"/>
      <c r="Z38" s="592">
        <v>100</v>
      </c>
      <c r="AA38" s="592"/>
      <c r="AB38" s="592"/>
      <c r="AC38" s="592"/>
      <c r="AD38" s="593">
        <v>434748602</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305</v>
      </c>
      <c r="BZ38" s="587"/>
      <c r="CA38" s="587"/>
      <c r="CB38" s="587"/>
      <c r="CC38" s="587"/>
      <c r="CD38" s="587"/>
      <c r="CE38" s="587"/>
      <c r="CF38" s="587"/>
      <c r="CG38" s="587"/>
      <c r="CH38" s="587"/>
      <c r="CI38" s="587"/>
      <c r="CJ38" s="587"/>
      <c r="CK38" s="587"/>
      <c r="CL38" s="588"/>
      <c r="CM38" s="589">
        <v>125765817</v>
      </c>
      <c r="CN38" s="590"/>
      <c r="CO38" s="590"/>
      <c r="CP38" s="590"/>
      <c r="CQ38" s="590"/>
      <c r="CR38" s="590"/>
      <c r="CS38" s="590"/>
      <c r="CT38" s="591"/>
      <c r="CU38" s="594">
        <v>12.9</v>
      </c>
      <c r="CV38" s="617"/>
      <c r="CW38" s="617"/>
      <c r="CX38" s="618"/>
      <c r="CY38" s="598">
        <v>103490800</v>
      </c>
      <c r="CZ38" s="619"/>
      <c r="DA38" s="619"/>
      <c r="DB38" s="619"/>
      <c r="DC38" s="619"/>
      <c r="DD38" s="619"/>
      <c r="DE38" s="619"/>
      <c r="DF38" s="620"/>
      <c r="DG38" s="598">
        <v>103450793</v>
      </c>
      <c r="DH38" s="619"/>
      <c r="DI38" s="619"/>
      <c r="DJ38" s="619"/>
      <c r="DK38" s="619"/>
      <c r="DL38" s="619"/>
      <c r="DM38" s="619"/>
      <c r="DN38" s="619"/>
      <c r="DO38" s="619"/>
      <c r="DP38" s="619"/>
      <c r="DQ38" s="620"/>
      <c r="DR38" s="594">
        <v>23.4</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306</v>
      </c>
      <c r="BZ39" s="587"/>
      <c r="CA39" s="587"/>
      <c r="CB39" s="587"/>
      <c r="CC39" s="587"/>
      <c r="CD39" s="587"/>
      <c r="CE39" s="587"/>
      <c r="CF39" s="587"/>
      <c r="CG39" s="587"/>
      <c r="CH39" s="587"/>
      <c r="CI39" s="587"/>
      <c r="CJ39" s="587"/>
      <c r="CK39" s="587"/>
      <c r="CL39" s="588"/>
      <c r="CM39" s="589">
        <v>26134426</v>
      </c>
      <c r="CN39" s="619"/>
      <c r="CO39" s="619"/>
      <c r="CP39" s="619"/>
      <c r="CQ39" s="619"/>
      <c r="CR39" s="619"/>
      <c r="CS39" s="619"/>
      <c r="CT39" s="620"/>
      <c r="CU39" s="594">
        <v>2.7</v>
      </c>
      <c r="CV39" s="617"/>
      <c r="CW39" s="617"/>
      <c r="CX39" s="618"/>
      <c r="CY39" s="598">
        <v>11707788</v>
      </c>
      <c r="CZ39" s="619"/>
      <c r="DA39" s="619"/>
      <c r="DB39" s="619"/>
      <c r="DC39" s="619"/>
      <c r="DD39" s="619"/>
      <c r="DE39" s="619"/>
      <c r="DF39" s="620"/>
      <c r="DG39" s="598">
        <v>11632479</v>
      </c>
      <c r="DH39" s="619"/>
      <c r="DI39" s="619"/>
      <c r="DJ39" s="619"/>
      <c r="DK39" s="619"/>
      <c r="DL39" s="619"/>
      <c r="DM39" s="619"/>
      <c r="DN39" s="619"/>
      <c r="DO39" s="619"/>
      <c r="DP39" s="619"/>
      <c r="DQ39" s="620"/>
      <c r="DR39" s="594">
        <v>2.6</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307</v>
      </c>
      <c r="BZ40" s="587"/>
      <c r="CA40" s="587"/>
      <c r="CB40" s="587"/>
      <c r="CC40" s="587"/>
      <c r="CD40" s="587"/>
      <c r="CE40" s="587"/>
      <c r="CF40" s="587"/>
      <c r="CG40" s="587"/>
      <c r="CH40" s="587"/>
      <c r="CI40" s="587"/>
      <c r="CJ40" s="587"/>
      <c r="CK40" s="587"/>
      <c r="CL40" s="588"/>
      <c r="CM40" s="589">
        <v>105078416</v>
      </c>
      <c r="CN40" s="590"/>
      <c r="CO40" s="590"/>
      <c r="CP40" s="590"/>
      <c r="CQ40" s="590"/>
      <c r="CR40" s="590"/>
      <c r="CS40" s="590"/>
      <c r="CT40" s="591"/>
      <c r="CU40" s="594">
        <v>10.7</v>
      </c>
      <c r="CV40" s="617"/>
      <c r="CW40" s="617"/>
      <c r="CX40" s="618"/>
      <c r="CY40" s="598">
        <v>97923049</v>
      </c>
      <c r="CZ40" s="619"/>
      <c r="DA40" s="619"/>
      <c r="DB40" s="619"/>
      <c r="DC40" s="619"/>
      <c r="DD40" s="619"/>
      <c r="DE40" s="619"/>
      <c r="DF40" s="620"/>
      <c r="DG40" s="598">
        <v>97923049</v>
      </c>
      <c r="DH40" s="619"/>
      <c r="DI40" s="619"/>
      <c r="DJ40" s="619"/>
      <c r="DK40" s="619"/>
      <c r="DL40" s="619"/>
      <c r="DM40" s="619"/>
      <c r="DN40" s="619"/>
      <c r="DO40" s="619"/>
      <c r="DP40" s="619"/>
      <c r="DQ40" s="620"/>
      <c r="DR40" s="594">
        <v>22.2</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308</v>
      </c>
      <c r="AQ41" s="572"/>
      <c r="AR41" s="572"/>
      <c r="AS41" s="572"/>
      <c r="AT41" s="572"/>
      <c r="AU41" s="572"/>
      <c r="AV41" s="572"/>
      <c r="AW41" s="572"/>
      <c r="AX41" s="572"/>
      <c r="AY41" s="572"/>
      <c r="AZ41" s="572"/>
      <c r="BA41" s="572"/>
      <c r="BB41" s="572"/>
      <c r="BC41" s="573"/>
      <c r="BD41" s="571" t="s">
        <v>309</v>
      </c>
      <c r="BE41" s="572"/>
      <c r="BF41" s="572"/>
      <c r="BG41" s="572"/>
      <c r="BH41" s="572"/>
      <c r="BI41" s="572"/>
      <c r="BJ41" s="572"/>
      <c r="BK41" s="572"/>
      <c r="BL41" s="572"/>
      <c r="BM41" s="573"/>
      <c r="BN41" s="571" t="s">
        <v>310</v>
      </c>
      <c r="BO41" s="572"/>
      <c r="BP41" s="572"/>
      <c r="BQ41" s="572"/>
      <c r="BR41" s="572"/>
      <c r="BS41" s="572"/>
      <c r="BT41" s="572"/>
      <c r="BU41" s="572"/>
      <c r="BV41" s="572"/>
      <c r="BW41" s="573"/>
      <c r="BY41" s="634" t="s">
        <v>311</v>
      </c>
      <c r="BZ41" s="635"/>
      <c r="CA41" s="586" t="s">
        <v>71</v>
      </c>
      <c r="CB41" s="587"/>
      <c r="CC41" s="587"/>
      <c r="CD41" s="587"/>
      <c r="CE41" s="587"/>
      <c r="CF41" s="587"/>
      <c r="CG41" s="587"/>
      <c r="CH41" s="587"/>
      <c r="CI41" s="587"/>
      <c r="CJ41" s="587"/>
      <c r="CK41" s="587"/>
      <c r="CL41" s="588"/>
      <c r="CM41" s="589">
        <v>105077595</v>
      </c>
      <c r="CN41" s="619"/>
      <c r="CO41" s="619"/>
      <c r="CP41" s="619"/>
      <c r="CQ41" s="619"/>
      <c r="CR41" s="619"/>
      <c r="CS41" s="619"/>
      <c r="CT41" s="620"/>
      <c r="CU41" s="594">
        <v>10.7</v>
      </c>
      <c r="CV41" s="617"/>
      <c r="CW41" s="617"/>
      <c r="CX41" s="618"/>
      <c r="CY41" s="598">
        <v>97922228</v>
      </c>
      <c r="CZ41" s="619"/>
      <c r="DA41" s="619"/>
      <c r="DB41" s="619"/>
      <c r="DC41" s="619"/>
      <c r="DD41" s="619"/>
      <c r="DE41" s="619"/>
      <c r="DF41" s="620"/>
      <c r="DG41" s="598">
        <v>97922228</v>
      </c>
      <c r="DH41" s="619"/>
      <c r="DI41" s="619"/>
      <c r="DJ41" s="619"/>
      <c r="DK41" s="619"/>
      <c r="DL41" s="619"/>
      <c r="DM41" s="619"/>
      <c r="DN41" s="619"/>
      <c r="DO41" s="619"/>
      <c r="DP41" s="619"/>
      <c r="DQ41" s="620"/>
      <c r="DR41" s="594">
        <v>22.2</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312</v>
      </c>
      <c r="AQ42" s="623"/>
      <c r="AR42" s="623"/>
      <c r="AS42" s="623"/>
      <c r="AT42" s="628" t="s">
        <v>313</v>
      </c>
      <c r="AU42" s="214"/>
      <c r="AV42" s="214"/>
      <c r="AW42" s="214"/>
      <c r="AX42" s="575" t="s">
        <v>157</v>
      </c>
      <c r="AY42" s="576"/>
      <c r="AZ42" s="576"/>
      <c r="BA42" s="576"/>
      <c r="BB42" s="576"/>
      <c r="BC42" s="577"/>
      <c r="BD42" s="631">
        <v>99.6</v>
      </c>
      <c r="BE42" s="632"/>
      <c r="BF42" s="632"/>
      <c r="BG42" s="632"/>
      <c r="BH42" s="632"/>
      <c r="BI42" s="632">
        <v>99</v>
      </c>
      <c r="BJ42" s="632"/>
      <c r="BK42" s="632"/>
      <c r="BL42" s="632"/>
      <c r="BM42" s="633"/>
      <c r="BN42" s="631">
        <v>99.7</v>
      </c>
      <c r="BO42" s="632"/>
      <c r="BP42" s="632"/>
      <c r="BQ42" s="632"/>
      <c r="BR42" s="632"/>
      <c r="BS42" s="632">
        <v>99</v>
      </c>
      <c r="BT42" s="632"/>
      <c r="BU42" s="632"/>
      <c r="BV42" s="632"/>
      <c r="BW42" s="633"/>
      <c r="BY42" s="636"/>
      <c r="BZ42" s="637"/>
      <c r="CA42" s="586" t="s">
        <v>314</v>
      </c>
      <c r="CB42" s="587"/>
      <c r="CC42" s="587"/>
      <c r="CD42" s="587"/>
      <c r="CE42" s="587"/>
      <c r="CF42" s="587"/>
      <c r="CG42" s="587"/>
      <c r="CH42" s="587"/>
      <c r="CI42" s="587"/>
      <c r="CJ42" s="587"/>
      <c r="CK42" s="587"/>
      <c r="CL42" s="588"/>
      <c r="CM42" s="589">
        <v>97052552</v>
      </c>
      <c r="CN42" s="590"/>
      <c r="CO42" s="590"/>
      <c r="CP42" s="590"/>
      <c r="CQ42" s="590"/>
      <c r="CR42" s="590"/>
      <c r="CS42" s="590"/>
      <c r="CT42" s="591"/>
      <c r="CU42" s="594">
        <v>9.9</v>
      </c>
      <c r="CV42" s="617"/>
      <c r="CW42" s="617"/>
      <c r="CX42" s="618"/>
      <c r="CY42" s="598">
        <v>89960853</v>
      </c>
      <c r="CZ42" s="619"/>
      <c r="DA42" s="619"/>
      <c r="DB42" s="619"/>
      <c r="DC42" s="619"/>
      <c r="DD42" s="619"/>
      <c r="DE42" s="619"/>
      <c r="DF42" s="620"/>
      <c r="DG42" s="598">
        <v>89960853</v>
      </c>
      <c r="DH42" s="619"/>
      <c r="DI42" s="619"/>
      <c r="DJ42" s="619"/>
      <c r="DK42" s="619"/>
      <c r="DL42" s="619"/>
      <c r="DM42" s="619"/>
      <c r="DN42" s="619"/>
      <c r="DO42" s="619"/>
      <c r="DP42" s="619"/>
      <c r="DQ42" s="620"/>
      <c r="DR42" s="594">
        <v>20.399999999999999</v>
      </c>
      <c r="DS42" s="617"/>
      <c r="DT42" s="617"/>
      <c r="DU42" s="617"/>
      <c r="DV42" s="617"/>
      <c r="DW42" s="617"/>
      <c r="DX42" s="621"/>
    </row>
    <row r="43" spans="2:128" ht="11.25" customHeight="1" x14ac:dyDescent="0.2">
      <c r="AP43" s="624"/>
      <c r="AQ43" s="625"/>
      <c r="AR43" s="625"/>
      <c r="AS43" s="625"/>
      <c r="AT43" s="629"/>
      <c r="AU43" s="210" t="s">
        <v>315</v>
      </c>
      <c r="AX43" s="586" t="s">
        <v>316</v>
      </c>
      <c r="AY43" s="587"/>
      <c r="AZ43" s="587"/>
      <c r="BA43" s="587"/>
      <c r="BB43" s="587"/>
      <c r="BC43" s="588"/>
      <c r="BD43" s="643">
        <v>99.2</v>
      </c>
      <c r="BE43" s="644"/>
      <c r="BF43" s="644"/>
      <c r="BG43" s="644"/>
      <c r="BH43" s="644"/>
      <c r="BI43" s="644">
        <v>97.5</v>
      </c>
      <c r="BJ43" s="644"/>
      <c r="BK43" s="644"/>
      <c r="BL43" s="644"/>
      <c r="BM43" s="645"/>
      <c r="BN43" s="643">
        <v>99.3</v>
      </c>
      <c r="BO43" s="644"/>
      <c r="BP43" s="644"/>
      <c r="BQ43" s="644"/>
      <c r="BR43" s="644"/>
      <c r="BS43" s="644">
        <v>97.4</v>
      </c>
      <c r="BT43" s="644"/>
      <c r="BU43" s="644"/>
      <c r="BV43" s="644"/>
      <c r="BW43" s="645"/>
      <c r="BY43" s="636"/>
      <c r="BZ43" s="637"/>
      <c r="CA43" s="586" t="s">
        <v>317</v>
      </c>
      <c r="CB43" s="587"/>
      <c r="CC43" s="587"/>
      <c r="CD43" s="587"/>
      <c r="CE43" s="587"/>
      <c r="CF43" s="587"/>
      <c r="CG43" s="587"/>
      <c r="CH43" s="587"/>
      <c r="CI43" s="587"/>
      <c r="CJ43" s="587"/>
      <c r="CK43" s="587"/>
      <c r="CL43" s="588"/>
      <c r="CM43" s="589">
        <v>8025043</v>
      </c>
      <c r="CN43" s="619"/>
      <c r="CO43" s="619"/>
      <c r="CP43" s="619"/>
      <c r="CQ43" s="619"/>
      <c r="CR43" s="619"/>
      <c r="CS43" s="619"/>
      <c r="CT43" s="620"/>
      <c r="CU43" s="594">
        <v>0.8</v>
      </c>
      <c r="CV43" s="617"/>
      <c r="CW43" s="617"/>
      <c r="CX43" s="618"/>
      <c r="CY43" s="598">
        <v>7961375</v>
      </c>
      <c r="CZ43" s="619"/>
      <c r="DA43" s="619"/>
      <c r="DB43" s="619"/>
      <c r="DC43" s="619"/>
      <c r="DD43" s="619"/>
      <c r="DE43" s="619"/>
      <c r="DF43" s="620"/>
      <c r="DG43" s="598">
        <v>7961375</v>
      </c>
      <c r="DH43" s="619"/>
      <c r="DI43" s="619"/>
      <c r="DJ43" s="619"/>
      <c r="DK43" s="619"/>
      <c r="DL43" s="619"/>
      <c r="DM43" s="619"/>
      <c r="DN43" s="619"/>
      <c r="DO43" s="619"/>
      <c r="DP43" s="619"/>
      <c r="DQ43" s="620"/>
      <c r="DR43" s="594">
        <v>1.8</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318</v>
      </c>
      <c r="AY44" s="607"/>
      <c r="AZ44" s="607"/>
      <c r="BA44" s="607"/>
      <c r="BB44" s="607"/>
      <c r="BC44" s="608"/>
      <c r="BD44" s="640">
        <v>99.7</v>
      </c>
      <c r="BE44" s="641"/>
      <c r="BF44" s="641"/>
      <c r="BG44" s="641"/>
      <c r="BH44" s="641"/>
      <c r="BI44" s="641">
        <v>99.4</v>
      </c>
      <c r="BJ44" s="641"/>
      <c r="BK44" s="641"/>
      <c r="BL44" s="641"/>
      <c r="BM44" s="642"/>
      <c r="BN44" s="640">
        <v>99.9</v>
      </c>
      <c r="BO44" s="641"/>
      <c r="BP44" s="641"/>
      <c r="BQ44" s="641"/>
      <c r="BR44" s="641"/>
      <c r="BS44" s="641">
        <v>99.4</v>
      </c>
      <c r="BT44" s="641"/>
      <c r="BU44" s="641"/>
      <c r="BV44" s="641"/>
      <c r="BW44" s="642"/>
      <c r="BY44" s="638"/>
      <c r="BZ44" s="639"/>
      <c r="CA44" s="586" t="s">
        <v>319</v>
      </c>
      <c r="CB44" s="587"/>
      <c r="CC44" s="587"/>
      <c r="CD44" s="587"/>
      <c r="CE44" s="587"/>
      <c r="CF44" s="587"/>
      <c r="CG44" s="587"/>
      <c r="CH44" s="587"/>
      <c r="CI44" s="587"/>
      <c r="CJ44" s="587"/>
      <c r="CK44" s="587"/>
      <c r="CL44" s="588"/>
      <c r="CM44" s="589">
        <v>821</v>
      </c>
      <c r="CN44" s="590"/>
      <c r="CO44" s="590"/>
      <c r="CP44" s="590"/>
      <c r="CQ44" s="590"/>
      <c r="CR44" s="590"/>
      <c r="CS44" s="590"/>
      <c r="CT44" s="591"/>
      <c r="CU44" s="594">
        <v>0</v>
      </c>
      <c r="CV44" s="617"/>
      <c r="CW44" s="617"/>
      <c r="CX44" s="618"/>
      <c r="CY44" s="598">
        <v>821</v>
      </c>
      <c r="CZ44" s="619"/>
      <c r="DA44" s="619"/>
      <c r="DB44" s="619"/>
      <c r="DC44" s="619"/>
      <c r="DD44" s="619"/>
      <c r="DE44" s="619"/>
      <c r="DF44" s="620"/>
      <c r="DG44" s="598">
        <v>821</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320</v>
      </c>
      <c r="AQ45" s="654"/>
      <c r="AR45" s="654"/>
      <c r="AS45" s="654"/>
      <c r="AT45" s="654"/>
      <c r="AU45" s="654"/>
      <c r="AV45" s="654"/>
      <c r="AW45" s="655"/>
      <c r="AX45" s="656" t="s">
        <v>321</v>
      </c>
      <c r="AY45" s="656"/>
      <c r="AZ45" s="656"/>
      <c r="BA45" s="656"/>
      <c r="BB45" s="656"/>
      <c r="BC45" s="656"/>
      <c r="BD45" s="657">
        <v>5930551</v>
      </c>
      <c r="BE45" s="658"/>
      <c r="BF45" s="658"/>
      <c r="BG45" s="658"/>
      <c r="BH45" s="658"/>
      <c r="BI45" s="658"/>
      <c r="BJ45" s="658"/>
      <c r="BK45" s="658"/>
      <c r="BL45" s="658"/>
      <c r="BM45" s="659"/>
      <c r="BN45" s="657">
        <v>6519029</v>
      </c>
      <c r="BO45" s="658"/>
      <c r="BP45" s="658"/>
      <c r="BQ45" s="658"/>
      <c r="BR45" s="658"/>
      <c r="BS45" s="658"/>
      <c r="BT45" s="658"/>
      <c r="BU45" s="658"/>
      <c r="BV45" s="658"/>
      <c r="BW45" s="659"/>
      <c r="BY45" s="586" t="s">
        <v>322</v>
      </c>
      <c r="BZ45" s="587"/>
      <c r="CA45" s="587"/>
      <c r="CB45" s="587"/>
      <c r="CC45" s="587"/>
      <c r="CD45" s="587"/>
      <c r="CE45" s="587"/>
      <c r="CF45" s="587"/>
      <c r="CG45" s="587"/>
      <c r="CH45" s="587"/>
      <c r="CI45" s="587"/>
      <c r="CJ45" s="587"/>
      <c r="CK45" s="587"/>
      <c r="CL45" s="588"/>
      <c r="CM45" s="589">
        <v>455545110</v>
      </c>
      <c r="CN45" s="619"/>
      <c r="CO45" s="619"/>
      <c r="CP45" s="619"/>
      <c r="CQ45" s="619"/>
      <c r="CR45" s="619"/>
      <c r="CS45" s="619"/>
      <c r="CT45" s="620"/>
      <c r="CU45" s="594">
        <v>46.6</v>
      </c>
      <c r="CV45" s="617"/>
      <c r="CW45" s="617"/>
      <c r="CX45" s="618"/>
      <c r="CY45" s="598">
        <v>253480003</v>
      </c>
      <c r="CZ45" s="619"/>
      <c r="DA45" s="619"/>
      <c r="DB45" s="619"/>
      <c r="DC45" s="619"/>
      <c r="DD45" s="619"/>
      <c r="DE45" s="619"/>
      <c r="DF45" s="620"/>
      <c r="DG45" s="598">
        <v>142956248</v>
      </c>
      <c r="DH45" s="619"/>
      <c r="DI45" s="619"/>
      <c r="DJ45" s="619"/>
      <c r="DK45" s="619"/>
      <c r="DL45" s="619"/>
      <c r="DM45" s="619"/>
      <c r="DN45" s="619"/>
      <c r="DO45" s="619"/>
      <c r="DP45" s="619"/>
      <c r="DQ45" s="620"/>
      <c r="DR45" s="594">
        <v>32.4</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323</v>
      </c>
      <c r="AQ46" s="647"/>
      <c r="AR46" s="647"/>
      <c r="AS46" s="647"/>
      <c r="AT46" s="647"/>
      <c r="AU46" s="647"/>
      <c r="AV46" s="647"/>
      <c r="AW46" s="648"/>
      <c r="AX46" s="649" t="s">
        <v>324</v>
      </c>
      <c r="AY46" s="649"/>
      <c r="AZ46" s="649"/>
      <c r="BA46" s="649"/>
      <c r="BB46" s="649"/>
      <c r="BC46" s="649"/>
      <c r="BD46" s="650">
        <v>5930551</v>
      </c>
      <c r="BE46" s="651"/>
      <c r="BF46" s="651"/>
      <c r="BG46" s="651"/>
      <c r="BH46" s="651"/>
      <c r="BI46" s="651"/>
      <c r="BJ46" s="651"/>
      <c r="BK46" s="651"/>
      <c r="BL46" s="651"/>
      <c r="BM46" s="652"/>
      <c r="BN46" s="650">
        <v>6519029</v>
      </c>
      <c r="BO46" s="651"/>
      <c r="BP46" s="651"/>
      <c r="BQ46" s="651"/>
      <c r="BR46" s="651"/>
      <c r="BS46" s="651"/>
      <c r="BT46" s="651"/>
      <c r="BU46" s="651"/>
      <c r="BV46" s="651"/>
      <c r="BW46" s="652"/>
      <c r="BY46" s="586" t="s">
        <v>325</v>
      </c>
      <c r="BZ46" s="587"/>
      <c r="CA46" s="587"/>
      <c r="CB46" s="587"/>
      <c r="CC46" s="587"/>
      <c r="CD46" s="587"/>
      <c r="CE46" s="587"/>
      <c r="CF46" s="587"/>
      <c r="CG46" s="587"/>
      <c r="CH46" s="587"/>
      <c r="CI46" s="587"/>
      <c r="CJ46" s="587"/>
      <c r="CK46" s="587"/>
      <c r="CL46" s="588"/>
      <c r="CM46" s="589">
        <v>45733274</v>
      </c>
      <c r="CN46" s="590"/>
      <c r="CO46" s="590"/>
      <c r="CP46" s="590"/>
      <c r="CQ46" s="590"/>
      <c r="CR46" s="590"/>
      <c r="CS46" s="590"/>
      <c r="CT46" s="591"/>
      <c r="CU46" s="594">
        <v>4.7</v>
      </c>
      <c r="CV46" s="617"/>
      <c r="CW46" s="617"/>
      <c r="CX46" s="618"/>
      <c r="CY46" s="598">
        <v>21754585</v>
      </c>
      <c r="CZ46" s="619"/>
      <c r="DA46" s="619"/>
      <c r="DB46" s="619"/>
      <c r="DC46" s="619"/>
      <c r="DD46" s="619"/>
      <c r="DE46" s="619"/>
      <c r="DF46" s="620"/>
      <c r="DG46" s="598">
        <v>11090525</v>
      </c>
      <c r="DH46" s="619"/>
      <c r="DI46" s="619"/>
      <c r="DJ46" s="619"/>
      <c r="DK46" s="619"/>
      <c r="DL46" s="619"/>
      <c r="DM46" s="619"/>
      <c r="DN46" s="619"/>
      <c r="DO46" s="619"/>
      <c r="DP46" s="619"/>
      <c r="DQ46" s="620"/>
      <c r="DR46" s="594">
        <v>2.5</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326</v>
      </c>
      <c r="BZ47" s="587"/>
      <c r="CA47" s="587"/>
      <c r="CB47" s="587"/>
      <c r="CC47" s="587"/>
      <c r="CD47" s="587"/>
      <c r="CE47" s="587"/>
      <c r="CF47" s="587"/>
      <c r="CG47" s="587"/>
      <c r="CH47" s="587"/>
      <c r="CI47" s="587"/>
      <c r="CJ47" s="587"/>
      <c r="CK47" s="587"/>
      <c r="CL47" s="588"/>
      <c r="CM47" s="589">
        <v>5550339</v>
      </c>
      <c r="CN47" s="619"/>
      <c r="CO47" s="619"/>
      <c r="CP47" s="619"/>
      <c r="CQ47" s="619"/>
      <c r="CR47" s="619"/>
      <c r="CS47" s="619"/>
      <c r="CT47" s="620"/>
      <c r="CU47" s="594">
        <v>0.6</v>
      </c>
      <c r="CV47" s="617"/>
      <c r="CW47" s="617"/>
      <c r="CX47" s="618"/>
      <c r="CY47" s="598">
        <v>4483989</v>
      </c>
      <c r="CZ47" s="619"/>
      <c r="DA47" s="619"/>
      <c r="DB47" s="619"/>
      <c r="DC47" s="619"/>
      <c r="DD47" s="619"/>
      <c r="DE47" s="619"/>
      <c r="DF47" s="620"/>
      <c r="DG47" s="598">
        <v>4478935</v>
      </c>
      <c r="DH47" s="619"/>
      <c r="DI47" s="619"/>
      <c r="DJ47" s="619"/>
      <c r="DK47" s="619"/>
      <c r="DL47" s="619"/>
      <c r="DM47" s="619"/>
      <c r="DN47" s="619"/>
      <c r="DO47" s="619"/>
      <c r="DP47" s="619"/>
      <c r="DQ47" s="620"/>
      <c r="DR47" s="594">
        <v>1</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327</v>
      </c>
      <c r="BZ48" s="587"/>
      <c r="CA48" s="587"/>
      <c r="CB48" s="587"/>
      <c r="CC48" s="587"/>
      <c r="CD48" s="587"/>
      <c r="CE48" s="587"/>
      <c r="CF48" s="587"/>
      <c r="CG48" s="587"/>
      <c r="CH48" s="587"/>
      <c r="CI48" s="587"/>
      <c r="CJ48" s="587"/>
      <c r="CK48" s="587"/>
      <c r="CL48" s="588"/>
      <c r="CM48" s="589">
        <v>306384700</v>
      </c>
      <c r="CN48" s="590"/>
      <c r="CO48" s="590"/>
      <c r="CP48" s="590"/>
      <c r="CQ48" s="590"/>
      <c r="CR48" s="590"/>
      <c r="CS48" s="590"/>
      <c r="CT48" s="591"/>
      <c r="CU48" s="594">
        <v>31.3</v>
      </c>
      <c r="CV48" s="617"/>
      <c r="CW48" s="617"/>
      <c r="CX48" s="618"/>
      <c r="CY48" s="598">
        <v>201516691</v>
      </c>
      <c r="CZ48" s="619"/>
      <c r="DA48" s="619"/>
      <c r="DB48" s="619"/>
      <c r="DC48" s="619"/>
      <c r="DD48" s="619"/>
      <c r="DE48" s="619"/>
      <c r="DF48" s="620"/>
      <c r="DG48" s="598">
        <v>114914888</v>
      </c>
      <c r="DH48" s="619"/>
      <c r="DI48" s="619"/>
      <c r="DJ48" s="619"/>
      <c r="DK48" s="619"/>
      <c r="DL48" s="619"/>
      <c r="DM48" s="619"/>
      <c r="DN48" s="619"/>
      <c r="DO48" s="619"/>
      <c r="DP48" s="619"/>
      <c r="DQ48" s="620"/>
      <c r="DR48" s="594">
        <v>26</v>
      </c>
      <c r="DS48" s="617"/>
      <c r="DT48" s="617"/>
      <c r="DU48" s="617"/>
      <c r="DV48" s="617"/>
      <c r="DW48" s="617"/>
      <c r="DX48" s="621"/>
    </row>
    <row r="49" spans="2:128" ht="11.25" customHeight="1" x14ac:dyDescent="0.2">
      <c r="B49" s="210" t="s">
        <v>328</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329</v>
      </c>
      <c r="BZ49" s="587"/>
      <c r="CA49" s="587"/>
      <c r="CB49" s="587"/>
      <c r="CC49" s="587"/>
      <c r="CD49" s="587"/>
      <c r="CE49" s="587"/>
      <c r="CF49" s="587"/>
      <c r="CG49" s="587"/>
      <c r="CH49" s="587"/>
      <c r="CI49" s="587"/>
      <c r="CJ49" s="587"/>
      <c r="CK49" s="587"/>
      <c r="CL49" s="588"/>
      <c r="CM49" s="589">
        <v>12778209</v>
      </c>
      <c r="CN49" s="619"/>
      <c r="CO49" s="619"/>
      <c r="CP49" s="619"/>
      <c r="CQ49" s="619"/>
      <c r="CR49" s="619"/>
      <c r="CS49" s="619"/>
      <c r="CT49" s="620"/>
      <c r="CU49" s="594">
        <v>1.3</v>
      </c>
      <c r="CV49" s="617"/>
      <c r="CW49" s="617"/>
      <c r="CX49" s="618"/>
      <c r="CY49" s="598">
        <v>12777264</v>
      </c>
      <c r="CZ49" s="619"/>
      <c r="DA49" s="619"/>
      <c r="DB49" s="619"/>
      <c r="DC49" s="619"/>
      <c r="DD49" s="619"/>
      <c r="DE49" s="619"/>
      <c r="DF49" s="620"/>
      <c r="DG49" s="598">
        <v>11728661</v>
      </c>
      <c r="DH49" s="619"/>
      <c r="DI49" s="619"/>
      <c r="DJ49" s="619"/>
      <c r="DK49" s="619"/>
      <c r="DL49" s="619"/>
      <c r="DM49" s="619"/>
      <c r="DN49" s="619"/>
      <c r="DO49" s="619"/>
      <c r="DP49" s="619"/>
      <c r="DQ49" s="620"/>
      <c r="DR49" s="594">
        <v>2.7</v>
      </c>
      <c r="DS49" s="617"/>
      <c r="DT49" s="617"/>
      <c r="DU49" s="617"/>
      <c r="DV49" s="617"/>
      <c r="DW49" s="617"/>
      <c r="DX49" s="621"/>
    </row>
    <row r="50" spans="2:128" ht="11.25" customHeight="1" x14ac:dyDescent="0.2">
      <c r="B50" s="660" t="s">
        <v>330</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331</v>
      </c>
      <c r="BZ50" s="587"/>
      <c r="CA50" s="587"/>
      <c r="CB50" s="587"/>
      <c r="CC50" s="587"/>
      <c r="CD50" s="587"/>
      <c r="CE50" s="587"/>
      <c r="CF50" s="587"/>
      <c r="CG50" s="587"/>
      <c r="CH50" s="587"/>
      <c r="CI50" s="587"/>
      <c r="CJ50" s="587"/>
      <c r="CK50" s="587"/>
      <c r="CL50" s="588"/>
      <c r="CM50" s="589">
        <v>17185683</v>
      </c>
      <c r="CN50" s="590"/>
      <c r="CO50" s="590"/>
      <c r="CP50" s="590"/>
      <c r="CQ50" s="590"/>
      <c r="CR50" s="590"/>
      <c r="CS50" s="590"/>
      <c r="CT50" s="591"/>
      <c r="CU50" s="594">
        <v>1.8</v>
      </c>
      <c r="CV50" s="617"/>
      <c r="CW50" s="617"/>
      <c r="CX50" s="618"/>
      <c r="CY50" s="598">
        <v>11883023</v>
      </c>
      <c r="CZ50" s="619"/>
      <c r="DA50" s="619"/>
      <c r="DB50" s="619"/>
      <c r="DC50" s="619"/>
      <c r="DD50" s="619"/>
      <c r="DE50" s="619"/>
      <c r="DF50" s="620"/>
      <c r="DG50" s="598" t="s">
        <v>215</v>
      </c>
      <c r="DH50" s="619"/>
      <c r="DI50" s="619"/>
      <c r="DJ50" s="619"/>
      <c r="DK50" s="619"/>
      <c r="DL50" s="619"/>
      <c r="DM50" s="619"/>
      <c r="DN50" s="619"/>
      <c r="DO50" s="619"/>
      <c r="DP50" s="619"/>
      <c r="DQ50" s="620"/>
      <c r="DR50" s="594" t="s">
        <v>215</v>
      </c>
      <c r="DS50" s="617"/>
      <c r="DT50" s="617"/>
      <c r="DU50" s="617"/>
      <c r="DV50" s="617"/>
      <c r="DW50" s="617"/>
      <c r="DX50" s="621"/>
    </row>
    <row r="51" spans="2:128" ht="11.25" customHeight="1" x14ac:dyDescent="0.2">
      <c r="B51" s="660" t="s">
        <v>332</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333</v>
      </c>
      <c r="BZ51" s="587"/>
      <c r="CA51" s="587"/>
      <c r="CB51" s="587"/>
      <c r="CC51" s="587"/>
      <c r="CD51" s="587"/>
      <c r="CE51" s="587"/>
      <c r="CF51" s="587"/>
      <c r="CG51" s="587"/>
      <c r="CH51" s="587"/>
      <c r="CI51" s="587"/>
      <c r="CJ51" s="587"/>
      <c r="CK51" s="587"/>
      <c r="CL51" s="588"/>
      <c r="CM51" s="589">
        <v>7377</v>
      </c>
      <c r="CN51" s="619"/>
      <c r="CO51" s="619"/>
      <c r="CP51" s="619"/>
      <c r="CQ51" s="619"/>
      <c r="CR51" s="619"/>
      <c r="CS51" s="619"/>
      <c r="CT51" s="620"/>
      <c r="CU51" s="594">
        <v>0</v>
      </c>
      <c r="CV51" s="617"/>
      <c r="CW51" s="617"/>
      <c r="CX51" s="618"/>
      <c r="CY51" s="598">
        <v>7377</v>
      </c>
      <c r="CZ51" s="619"/>
      <c r="DA51" s="619"/>
      <c r="DB51" s="619"/>
      <c r="DC51" s="619"/>
      <c r="DD51" s="619"/>
      <c r="DE51" s="619"/>
      <c r="DF51" s="620"/>
      <c r="DG51" s="598" t="s">
        <v>215</v>
      </c>
      <c r="DH51" s="619"/>
      <c r="DI51" s="619"/>
      <c r="DJ51" s="619"/>
      <c r="DK51" s="619"/>
      <c r="DL51" s="619"/>
      <c r="DM51" s="619"/>
      <c r="DN51" s="619"/>
      <c r="DO51" s="619"/>
      <c r="DP51" s="619"/>
      <c r="DQ51" s="620"/>
      <c r="DR51" s="594" t="s">
        <v>215</v>
      </c>
      <c r="DS51" s="617"/>
      <c r="DT51" s="617"/>
      <c r="DU51" s="617"/>
      <c r="DV51" s="617"/>
      <c r="DW51" s="617"/>
      <c r="DX51" s="621"/>
    </row>
    <row r="52" spans="2:128" ht="11.25" customHeight="1" x14ac:dyDescent="0.2">
      <c r="BY52" s="586" t="s">
        <v>334</v>
      </c>
      <c r="BZ52" s="587"/>
      <c r="CA52" s="587"/>
      <c r="CB52" s="587"/>
      <c r="CC52" s="587"/>
      <c r="CD52" s="587"/>
      <c r="CE52" s="587"/>
      <c r="CF52" s="587"/>
      <c r="CG52" s="587"/>
      <c r="CH52" s="587"/>
      <c r="CI52" s="587"/>
      <c r="CJ52" s="587"/>
      <c r="CK52" s="587"/>
      <c r="CL52" s="588"/>
      <c r="CM52" s="589">
        <v>67905528</v>
      </c>
      <c r="CN52" s="590"/>
      <c r="CO52" s="590"/>
      <c r="CP52" s="590"/>
      <c r="CQ52" s="590"/>
      <c r="CR52" s="590"/>
      <c r="CS52" s="590"/>
      <c r="CT52" s="591"/>
      <c r="CU52" s="594">
        <v>6.9</v>
      </c>
      <c r="CV52" s="617"/>
      <c r="CW52" s="617"/>
      <c r="CX52" s="618"/>
      <c r="CY52" s="598">
        <v>1057074</v>
      </c>
      <c r="CZ52" s="619"/>
      <c r="DA52" s="619"/>
      <c r="DB52" s="619"/>
      <c r="DC52" s="619"/>
      <c r="DD52" s="619"/>
      <c r="DE52" s="619"/>
      <c r="DF52" s="620"/>
      <c r="DG52" s="598">
        <v>743239</v>
      </c>
      <c r="DH52" s="619"/>
      <c r="DI52" s="619"/>
      <c r="DJ52" s="619"/>
      <c r="DK52" s="619"/>
      <c r="DL52" s="619"/>
      <c r="DM52" s="619"/>
      <c r="DN52" s="619"/>
      <c r="DO52" s="619"/>
      <c r="DP52" s="619"/>
      <c r="DQ52" s="620"/>
      <c r="DR52" s="594">
        <v>0.2</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335</v>
      </c>
      <c r="BZ53" s="587"/>
      <c r="CA53" s="587"/>
      <c r="CB53" s="587"/>
      <c r="CC53" s="587"/>
      <c r="CD53" s="587"/>
      <c r="CE53" s="587"/>
      <c r="CF53" s="587"/>
      <c r="CG53" s="587"/>
      <c r="CH53" s="587"/>
      <c r="CI53" s="587"/>
      <c r="CJ53" s="587"/>
      <c r="CK53" s="587"/>
      <c r="CL53" s="588"/>
      <c r="CM53" s="589" t="s">
        <v>215</v>
      </c>
      <c r="CN53" s="590"/>
      <c r="CO53" s="590"/>
      <c r="CP53" s="590"/>
      <c r="CQ53" s="590"/>
      <c r="CR53" s="590"/>
      <c r="CS53" s="590"/>
      <c r="CT53" s="591"/>
      <c r="CU53" s="594" t="s">
        <v>215</v>
      </c>
      <c r="CV53" s="617"/>
      <c r="CW53" s="617"/>
      <c r="CX53" s="618"/>
      <c r="CY53" s="598" t="s">
        <v>215</v>
      </c>
      <c r="CZ53" s="619"/>
      <c r="DA53" s="619"/>
      <c r="DB53" s="619"/>
      <c r="DC53" s="619"/>
      <c r="DD53" s="619"/>
      <c r="DE53" s="619"/>
      <c r="DF53" s="620"/>
      <c r="DG53" s="598" t="s">
        <v>215</v>
      </c>
      <c r="DH53" s="619"/>
      <c r="DI53" s="619"/>
      <c r="DJ53" s="619"/>
      <c r="DK53" s="619"/>
      <c r="DL53" s="619"/>
      <c r="DM53" s="619"/>
      <c r="DN53" s="619"/>
      <c r="DO53" s="619"/>
      <c r="DP53" s="619"/>
      <c r="DQ53" s="620"/>
      <c r="DR53" s="594" t="s">
        <v>215</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336</v>
      </c>
      <c r="BZ54" s="587"/>
      <c r="CA54" s="587"/>
      <c r="CB54" s="587"/>
      <c r="CC54" s="587"/>
      <c r="CD54" s="587"/>
      <c r="CE54" s="587"/>
      <c r="CF54" s="587"/>
      <c r="CG54" s="587"/>
      <c r="CH54" s="587"/>
      <c r="CI54" s="587"/>
      <c r="CJ54" s="587"/>
      <c r="CK54" s="587"/>
      <c r="CL54" s="588"/>
      <c r="CM54" s="589">
        <v>220825650</v>
      </c>
      <c r="CN54" s="590"/>
      <c r="CO54" s="590"/>
      <c r="CP54" s="590"/>
      <c r="CQ54" s="590"/>
      <c r="CR54" s="590"/>
      <c r="CS54" s="590"/>
      <c r="CT54" s="591"/>
      <c r="CU54" s="594">
        <v>22.6</v>
      </c>
      <c r="CV54" s="617"/>
      <c r="CW54" s="617"/>
      <c r="CX54" s="618"/>
      <c r="CY54" s="598">
        <v>26007893</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337</v>
      </c>
      <c r="BZ55" s="587"/>
      <c r="CA55" s="587"/>
      <c r="CB55" s="587"/>
      <c r="CC55" s="587"/>
      <c r="CD55" s="587"/>
      <c r="CE55" s="587"/>
      <c r="CF55" s="587"/>
      <c r="CG55" s="587"/>
      <c r="CH55" s="587"/>
      <c r="CI55" s="587"/>
      <c r="CJ55" s="587"/>
      <c r="CK55" s="587"/>
      <c r="CL55" s="588"/>
      <c r="CM55" s="589">
        <v>3221493</v>
      </c>
      <c r="CN55" s="590"/>
      <c r="CO55" s="590"/>
      <c r="CP55" s="590"/>
      <c r="CQ55" s="590"/>
      <c r="CR55" s="590"/>
      <c r="CS55" s="590"/>
      <c r="CT55" s="591"/>
      <c r="CU55" s="594">
        <v>0.3</v>
      </c>
      <c r="CV55" s="617"/>
      <c r="CW55" s="617"/>
      <c r="CX55" s="618"/>
      <c r="CY55" s="598">
        <v>156840</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311</v>
      </c>
      <c r="BZ56" s="635"/>
      <c r="CA56" s="586" t="s">
        <v>338</v>
      </c>
      <c r="CB56" s="587"/>
      <c r="CC56" s="587"/>
      <c r="CD56" s="587"/>
      <c r="CE56" s="587"/>
      <c r="CF56" s="587"/>
      <c r="CG56" s="587"/>
      <c r="CH56" s="587"/>
      <c r="CI56" s="587"/>
      <c r="CJ56" s="587"/>
      <c r="CK56" s="587"/>
      <c r="CL56" s="588"/>
      <c r="CM56" s="589">
        <v>171910818</v>
      </c>
      <c r="CN56" s="590"/>
      <c r="CO56" s="590"/>
      <c r="CP56" s="590"/>
      <c r="CQ56" s="590"/>
      <c r="CR56" s="590"/>
      <c r="CS56" s="590"/>
      <c r="CT56" s="591"/>
      <c r="CU56" s="594">
        <v>17.600000000000001</v>
      </c>
      <c r="CV56" s="617"/>
      <c r="CW56" s="617"/>
      <c r="CX56" s="618"/>
      <c r="CY56" s="598">
        <v>24933812</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339</v>
      </c>
      <c r="CB57" s="587"/>
      <c r="CC57" s="587"/>
      <c r="CD57" s="587"/>
      <c r="CE57" s="587"/>
      <c r="CF57" s="587"/>
      <c r="CG57" s="587"/>
      <c r="CH57" s="587"/>
      <c r="CI57" s="587"/>
      <c r="CJ57" s="587"/>
      <c r="CK57" s="587"/>
      <c r="CL57" s="588"/>
      <c r="CM57" s="589">
        <v>109796473</v>
      </c>
      <c r="CN57" s="590"/>
      <c r="CO57" s="590"/>
      <c r="CP57" s="590"/>
      <c r="CQ57" s="590"/>
      <c r="CR57" s="590"/>
      <c r="CS57" s="590"/>
      <c r="CT57" s="591"/>
      <c r="CU57" s="594">
        <v>11.2</v>
      </c>
      <c r="CV57" s="617"/>
      <c r="CW57" s="617"/>
      <c r="CX57" s="618"/>
      <c r="CY57" s="598">
        <v>6577107</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340</v>
      </c>
      <c r="CB58" s="587"/>
      <c r="CC58" s="587"/>
      <c r="CD58" s="587"/>
      <c r="CE58" s="587"/>
      <c r="CF58" s="587"/>
      <c r="CG58" s="587"/>
      <c r="CH58" s="587"/>
      <c r="CI58" s="587"/>
      <c r="CJ58" s="587"/>
      <c r="CK58" s="587"/>
      <c r="CL58" s="588"/>
      <c r="CM58" s="589">
        <v>41784270</v>
      </c>
      <c r="CN58" s="590"/>
      <c r="CO58" s="590"/>
      <c r="CP58" s="590"/>
      <c r="CQ58" s="590"/>
      <c r="CR58" s="590"/>
      <c r="CS58" s="590"/>
      <c r="CT58" s="591"/>
      <c r="CU58" s="594">
        <v>4.3</v>
      </c>
      <c r="CV58" s="617"/>
      <c r="CW58" s="617"/>
      <c r="CX58" s="618"/>
      <c r="CY58" s="598">
        <v>16715839</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341</v>
      </c>
      <c r="CB59" s="587"/>
      <c r="CC59" s="587"/>
      <c r="CD59" s="587"/>
      <c r="CE59" s="587"/>
      <c r="CF59" s="587"/>
      <c r="CG59" s="587"/>
      <c r="CH59" s="587"/>
      <c r="CI59" s="587"/>
      <c r="CJ59" s="587"/>
      <c r="CK59" s="587"/>
      <c r="CL59" s="588"/>
      <c r="CM59" s="589">
        <v>48914832</v>
      </c>
      <c r="CN59" s="590"/>
      <c r="CO59" s="590"/>
      <c r="CP59" s="590"/>
      <c r="CQ59" s="590"/>
      <c r="CR59" s="590"/>
      <c r="CS59" s="590"/>
      <c r="CT59" s="591"/>
      <c r="CU59" s="594">
        <v>5</v>
      </c>
      <c r="CV59" s="617"/>
      <c r="CW59" s="617"/>
      <c r="CX59" s="618"/>
      <c r="CY59" s="598">
        <v>1074081</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342</v>
      </c>
      <c r="CB60" s="587"/>
      <c r="CC60" s="587"/>
      <c r="CD60" s="587"/>
      <c r="CE60" s="587"/>
      <c r="CF60" s="587"/>
      <c r="CG60" s="587"/>
      <c r="CH60" s="587"/>
      <c r="CI60" s="587"/>
      <c r="CJ60" s="587"/>
      <c r="CK60" s="587"/>
      <c r="CL60" s="588"/>
      <c r="CM60" s="589" t="s">
        <v>215</v>
      </c>
      <c r="CN60" s="590"/>
      <c r="CO60" s="590"/>
      <c r="CP60" s="590"/>
      <c r="CQ60" s="590"/>
      <c r="CR60" s="590"/>
      <c r="CS60" s="590"/>
      <c r="CT60" s="591"/>
      <c r="CU60" s="594" t="s">
        <v>215</v>
      </c>
      <c r="CV60" s="617"/>
      <c r="CW60" s="617"/>
      <c r="CX60" s="618"/>
      <c r="CY60" s="598" t="s">
        <v>215</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343</v>
      </c>
      <c r="BZ61" s="607"/>
      <c r="CA61" s="607"/>
      <c r="CB61" s="607"/>
      <c r="CC61" s="607"/>
      <c r="CD61" s="607"/>
      <c r="CE61" s="607"/>
      <c r="CF61" s="607"/>
      <c r="CG61" s="607"/>
      <c r="CH61" s="607"/>
      <c r="CI61" s="607"/>
      <c r="CJ61" s="607"/>
      <c r="CK61" s="607"/>
      <c r="CL61" s="608"/>
      <c r="CM61" s="667">
        <v>978345151</v>
      </c>
      <c r="CN61" s="668"/>
      <c r="CO61" s="668"/>
      <c r="CP61" s="668"/>
      <c r="CQ61" s="668"/>
      <c r="CR61" s="668"/>
      <c r="CS61" s="668"/>
      <c r="CT61" s="669"/>
      <c r="CU61" s="609">
        <v>100</v>
      </c>
      <c r="CV61" s="670"/>
      <c r="CW61" s="670"/>
      <c r="CX61" s="671"/>
      <c r="CY61" s="672">
        <v>536599469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HN4Ix5UA36GiPMftIQGUGFBVLshApeJY2Rj4oCb01xQLFPtpswOHDpFtaSyNEdZOMQpZlM88QoWh56Nj+dzJIg==" saltValue="A7qE9Vd3CLYG+i40Sy5MTg=="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60" zoomScaleNormal="60" zoomScaleSheetLayoutView="70" workbookViewId="0">
      <selection activeCell="BN81" sqref="BN81"/>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344</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345</v>
      </c>
      <c r="DK2" s="683"/>
      <c r="DL2" s="683"/>
      <c r="DM2" s="683"/>
      <c r="DN2" s="683"/>
      <c r="DO2" s="684"/>
      <c r="DP2" s="226"/>
      <c r="DQ2" s="682" t="s">
        <v>346</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347</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348</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349</v>
      </c>
      <c r="B5" s="688"/>
      <c r="C5" s="688"/>
      <c r="D5" s="688"/>
      <c r="E5" s="688"/>
      <c r="F5" s="688"/>
      <c r="G5" s="688"/>
      <c r="H5" s="688"/>
      <c r="I5" s="688"/>
      <c r="J5" s="688"/>
      <c r="K5" s="688"/>
      <c r="L5" s="688"/>
      <c r="M5" s="688"/>
      <c r="N5" s="688"/>
      <c r="O5" s="688"/>
      <c r="P5" s="689"/>
      <c r="Q5" s="693" t="s">
        <v>350</v>
      </c>
      <c r="R5" s="694"/>
      <c r="S5" s="694"/>
      <c r="T5" s="694"/>
      <c r="U5" s="695"/>
      <c r="V5" s="693" t="s">
        <v>351</v>
      </c>
      <c r="W5" s="694"/>
      <c r="X5" s="694"/>
      <c r="Y5" s="694"/>
      <c r="Z5" s="695"/>
      <c r="AA5" s="693" t="s">
        <v>352</v>
      </c>
      <c r="AB5" s="694"/>
      <c r="AC5" s="694"/>
      <c r="AD5" s="694"/>
      <c r="AE5" s="694"/>
      <c r="AF5" s="699" t="s">
        <v>353</v>
      </c>
      <c r="AG5" s="694"/>
      <c r="AH5" s="694"/>
      <c r="AI5" s="694"/>
      <c r="AJ5" s="700"/>
      <c r="AK5" s="694" t="s">
        <v>354</v>
      </c>
      <c r="AL5" s="694"/>
      <c r="AM5" s="694"/>
      <c r="AN5" s="694"/>
      <c r="AO5" s="695"/>
      <c r="AP5" s="693" t="s">
        <v>355</v>
      </c>
      <c r="AQ5" s="694"/>
      <c r="AR5" s="694"/>
      <c r="AS5" s="694"/>
      <c r="AT5" s="695"/>
      <c r="AU5" s="693" t="s">
        <v>356</v>
      </c>
      <c r="AV5" s="694"/>
      <c r="AW5" s="694"/>
      <c r="AX5" s="694"/>
      <c r="AY5" s="700"/>
      <c r="AZ5" s="230"/>
      <c r="BA5" s="230"/>
      <c r="BB5" s="230"/>
      <c r="BC5" s="230"/>
      <c r="BD5" s="230"/>
      <c r="BE5" s="231"/>
      <c r="BF5" s="231"/>
      <c r="BG5" s="231"/>
      <c r="BH5" s="231"/>
      <c r="BI5" s="231"/>
      <c r="BJ5" s="231"/>
      <c r="BK5" s="231"/>
      <c r="BL5" s="231"/>
      <c r="BM5" s="231"/>
      <c r="BN5" s="231"/>
      <c r="BO5" s="231"/>
      <c r="BP5" s="231"/>
      <c r="BQ5" s="687" t="s">
        <v>357</v>
      </c>
      <c r="BR5" s="688"/>
      <c r="BS5" s="688"/>
      <c r="BT5" s="688"/>
      <c r="BU5" s="688"/>
      <c r="BV5" s="688"/>
      <c r="BW5" s="688"/>
      <c r="BX5" s="688"/>
      <c r="BY5" s="688"/>
      <c r="BZ5" s="688"/>
      <c r="CA5" s="688"/>
      <c r="CB5" s="688"/>
      <c r="CC5" s="688"/>
      <c r="CD5" s="688"/>
      <c r="CE5" s="688"/>
      <c r="CF5" s="688"/>
      <c r="CG5" s="689"/>
      <c r="CH5" s="693" t="s">
        <v>358</v>
      </c>
      <c r="CI5" s="694"/>
      <c r="CJ5" s="694"/>
      <c r="CK5" s="694"/>
      <c r="CL5" s="695"/>
      <c r="CM5" s="693" t="s">
        <v>359</v>
      </c>
      <c r="CN5" s="694"/>
      <c r="CO5" s="694"/>
      <c r="CP5" s="694"/>
      <c r="CQ5" s="695"/>
      <c r="CR5" s="693" t="s">
        <v>360</v>
      </c>
      <c r="CS5" s="694"/>
      <c r="CT5" s="694"/>
      <c r="CU5" s="694"/>
      <c r="CV5" s="695"/>
      <c r="CW5" s="693" t="s">
        <v>361</v>
      </c>
      <c r="CX5" s="694"/>
      <c r="CY5" s="694"/>
      <c r="CZ5" s="694"/>
      <c r="DA5" s="695"/>
      <c r="DB5" s="693" t="s">
        <v>362</v>
      </c>
      <c r="DC5" s="694"/>
      <c r="DD5" s="694"/>
      <c r="DE5" s="694"/>
      <c r="DF5" s="695"/>
      <c r="DG5" s="723" t="s">
        <v>363</v>
      </c>
      <c r="DH5" s="724"/>
      <c r="DI5" s="724"/>
      <c r="DJ5" s="724"/>
      <c r="DK5" s="725"/>
      <c r="DL5" s="723" t="s">
        <v>364</v>
      </c>
      <c r="DM5" s="724"/>
      <c r="DN5" s="724"/>
      <c r="DO5" s="724"/>
      <c r="DP5" s="725"/>
      <c r="DQ5" s="693" t="s">
        <v>365</v>
      </c>
      <c r="DR5" s="694"/>
      <c r="DS5" s="694"/>
      <c r="DT5" s="694"/>
      <c r="DU5" s="695"/>
      <c r="DV5" s="693" t="s">
        <v>356</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366</v>
      </c>
      <c r="C7" s="710"/>
      <c r="D7" s="710"/>
      <c r="E7" s="710"/>
      <c r="F7" s="710"/>
      <c r="G7" s="710"/>
      <c r="H7" s="710"/>
      <c r="I7" s="710"/>
      <c r="J7" s="710"/>
      <c r="K7" s="710"/>
      <c r="L7" s="710"/>
      <c r="M7" s="710"/>
      <c r="N7" s="710"/>
      <c r="O7" s="710"/>
      <c r="P7" s="711"/>
      <c r="Q7" s="712">
        <v>1044165</v>
      </c>
      <c r="R7" s="713"/>
      <c r="S7" s="713"/>
      <c r="T7" s="713"/>
      <c r="U7" s="713"/>
      <c r="V7" s="713">
        <v>962578</v>
      </c>
      <c r="W7" s="713"/>
      <c r="X7" s="713"/>
      <c r="Y7" s="713"/>
      <c r="Z7" s="713"/>
      <c r="AA7" s="713">
        <v>81587</v>
      </c>
      <c r="AB7" s="713"/>
      <c r="AC7" s="713"/>
      <c r="AD7" s="713"/>
      <c r="AE7" s="714"/>
      <c r="AF7" s="715">
        <v>19902</v>
      </c>
      <c r="AG7" s="716"/>
      <c r="AH7" s="716"/>
      <c r="AI7" s="716"/>
      <c r="AJ7" s="717"/>
      <c r="AK7" s="718">
        <v>107</v>
      </c>
      <c r="AL7" s="719"/>
      <c r="AM7" s="719"/>
      <c r="AN7" s="719"/>
      <c r="AO7" s="719"/>
      <c r="AP7" s="719">
        <v>1202459</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588</v>
      </c>
      <c r="BT7" s="707"/>
      <c r="BU7" s="707"/>
      <c r="BV7" s="707"/>
      <c r="BW7" s="707"/>
      <c r="BX7" s="707"/>
      <c r="BY7" s="707"/>
      <c r="BZ7" s="707"/>
      <c r="CA7" s="707"/>
      <c r="CB7" s="707"/>
      <c r="CC7" s="707"/>
      <c r="CD7" s="707"/>
      <c r="CE7" s="707"/>
      <c r="CF7" s="707"/>
      <c r="CG7" s="722"/>
      <c r="CH7" s="703" t="s">
        <v>619</v>
      </c>
      <c r="CI7" s="704"/>
      <c r="CJ7" s="704"/>
      <c r="CK7" s="704"/>
      <c r="CL7" s="705"/>
      <c r="CM7" s="703">
        <v>201</v>
      </c>
      <c r="CN7" s="704"/>
      <c r="CO7" s="704"/>
      <c r="CP7" s="704"/>
      <c r="CQ7" s="705"/>
      <c r="CR7" s="703">
        <v>20</v>
      </c>
      <c r="CS7" s="704"/>
      <c r="CT7" s="704"/>
      <c r="CU7" s="704"/>
      <c r="CV7" s="705"/>
      <c r="CW7" s="703" t="s">
        <v>522</v>
      </c>
      <c r="CX7" s="704"/>
      <c r="CY7" s="704"/>
      <c r="CZ7" s="704"/>
      <c r="DA7" s="705"/>
      <c r="DB7" s="703" t="s">
        <v>522</v>
      </c>
      <c r="DC7" s="704"/>
      <c r="DD7" s="704"/>
      <c r="DE7" s="704"/>
      <c r="DF7" s="705"/>
      <c r="DG7" s="703" t="s">
        <v>522</v>
      </c>
      <c r="DH7" s="704"/>
      <c r="DI7" s="704"/>
      <c r="DJ7" s="704"/>
      <c r="DK7" s="705"/>
      <c r="DL7" s="703" t="s">
        <v>522</v>
      </c>
      <c r="DM7" s="704"/>
      <c r="DN7" s="704"/>
      <c r="DO7" s="704"/>
      <c r="DP7" s="705"/>
      <c r="DQ7" s="703" t="s">
        <v>522</v>
      </c>
      <c r="DR7" s="704"/>
      <c r="DS7" s="704"/>
      <c r="DT7" s="704"/>
      <c r="DU7" s="705"/>
      <c r="DV7" s="706"/>
      <c r="DW7" s="707"/>
      <c r="DX7" s="707"/>
      <c r="DY7" s="707"/>
      <c r="DZ7" s="708"/>
      <c r="EA7" s="232"/>
    </row>
    <row r="8" spans="1:131" s="233" customFormat="1" ht="26.25" customHeight="1" x14ac:dyDescent="0.2">
      <c r="A8" s="236">
        <v>2</v>
      </c>
      <c r="B8" s="740" t="s">
        <v>367</v>
      </c>
      <c r="C8" s="741"/>
      <c r="D8" s="741"/>
      <c r="E8" s="741"/>
      <c r="F8" s="741"/>
      <c r="G8" s="741"/>
      <c r="H8" s="741"/>
      <c r="I8" s="741"/>
      <c r="J8" s="741"/>
      <c r="K8" s="741"/>
      <c r="L8" s="741"/>
      <c r="M8" s="741"/>
      <c r="N8" s="741"/>
      <c r="O8" s="741"/>
      <c r="P8" s="742"/>
      <c r="Q8" s="743">
        <v>742</v>
      </c>
      <c r="R8" s="744"/>
      <c r="S8" s="744"/>
      <c r="T8" s="744"/>
      <c r="U8" s="744"/>
      <c r="V8" s="744">
        <v>490</v>
      </c>
      <c r="W8" s="744"/>
      <c r="X8" s="744"/>
      <c r="Y8" s="744"/>
      <c r="Z8" s="744"/>
      <c r="AA8" s="744">
        <v>251</v>
      </c>
      <c r="AB8" s="744"/>
      <c r="AC8" s="744"/>
      <c r="AD8" s="744"/>
      <c r="AE8" s="745"/>
      <c r="AF8" s="746" t="s">
        <v>368</v>
      </c>
      <c r="AG8" s="747"/>
      <c r="AH8" s="747"/>
      <c r="AI8" s="747"/>
      <c r="AJ8" s="748"/>
      <c r="AK8" s="729"/>
      <c r="AL8" s="730"/>
      <c r="AM8" s="730"/>
      <c r="AN8" s="730"/>
      <c r="AO8" s="730"/>
      <c r="AP8" s="730">
        <v>39709</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589</v>
      </c>
      <c r="BT8" s="734"/>
      <c r="BU8" s="734"/>
      <c r="BV8" s="734"/>
      <c r="BW8" s="734"/>
      <c r="BX8" s="734"/>
      <c r="BY8" s="734"/>
      <c r="BZ8" s="734"/>
      <c r="CA8" s="734"/>
      <c r="CB8" s="734"/>
      <c r="CC8" s="734"/>
      <c r="CD8" s="734"/>
      <c r="CE8" s="734"/>
      <c r="CF8" s="734"/>
      <c r="CG8" s="735"/>
      <c r="CH8" s="736">
        <v>-921</v>
      </c>
      <c r="CI8" s="737"/>
      <c r="CJ8" s="737"/>
      <c r="CK8" s="737"/>
      <c r="CL8" s="738"/>
      <c r="CM8" s="736">
        <v>498</v>
      </c>
      <c r="CN8" s="737"/>
      <c r="CO8" s="737"/>
      <c r="CP8" s="737"/>
      <c r="CQ8" s="738"/>
      <c r="CR8" s="736">
        <v>266</v>
      </c>
      <c r="CS8" s="737"/>
      <c r="CT8" s="737"/>
      <c r="CU8" s="737"/>
      <c r="CV8" s="738"/>
      <c r="CW8" s="736">
        <v>612</v>
      </c>
      <c r="CX8" s="737"/>
      <c r="CY8" s="737"/>
      <c r="CZ8" s="737"/>
      <c r="DA8" s="738"/>
      <c r="DB8" s="736" t="s">
        <v>522</v>
      </c>
      <c r="DC8" s="737"/>
      <c r="DD8" s="737"/>
      <c r="DE8" s="737"/>
      <c r="DF8" s="738"/>
      <c r="DG8" s="736" t="s">
        <v>522</v>
      </c>
      <c r="DH8" s="737"/>
      <c r="DI8" s="737"/>
      <c r="DJ8" s="737"/>
      <c r="DK8" s="738"/>
      <c r="DL8" s="736" t="s">
        <v>522</v>
      </c>
      <c r="DM8" s="737"/>
      <c r="DN8" s="737"/>
      <c r="DO8" s="737"/>
      <c r="DP8" s="738"/>
      <c r="DQ8" s="736" t="s">
        <v>522</v>
      </c>
      <c r="DR8" s="737"/>
      <c r="DS8" s="737"/>
      <c r="DT8" s="737"/>
      <c r="DU8" s="738"/>
      <c r="DV8" s="733"/>
      <c r="DW8" s="734"/>
      <c r="DX8" s="734"/>
      <c r="DY8" s="734"/>
      <c r="DZ8" s="739"/>
      <c r="EA8" s="232"/>
    </row>
    <row r="9" spans="1:131" s="233" customFormat="1" ht="26.25" customHeight="1" x14ac:dyDescent="0.2">
      <c r="A9" s="236">
        <v>3</v>
      </c>
      <c r="B9" s="740" t="s">
        <v>369</v>
      </c>
      <c r="C9" s="741"/>
      <c r="D9" s="741"/>
      <c r="E9" s="741"/>
      <c r="F9" s="741"/>
      <c r="G9" s="741"/>
      <c r="H9" s="741"/>
      <c r="I9" s="741"/>
      <c r="J9" s="741"/>
      <c r="K9" s="741"/>
      <c r="L9" s="741"/>
      <c r="M9" s="741"/>
      <c r="N9" s="741"/>
      <c r="O9" s="741"/>
      <c r="P9" s="742"/>
      <c r="Q9" s="743">
        <v>230</v>
      </c>
      <c r="R9" s="744"/>
      <c r="S9" s="744"/>
      <c r="T9" s="744"/>
      <c r="U9" s="744"/>
      <c r="V9" s="744">
        <v>78</v>
      </c>
      <c r="W9" s="744"/>
      <c r="X9" s="744"/>
      <c r="Y9" s="744"/>
      <c r="Z9" s="744"/>
      <c r="AA9" s="744">
        <v>152</v>
      </c>
      <c r="AB9" s="744"/>
      <c r="AC9" s="744"/>
      <c r="AD9" s="744"/>
      <c r="AE9" s="745"/>
      <c r="AF9" s="746" t="s">
        <v>370</v>
      </c>
      <c r="AG9" s="747"/>
      <c r="AH9" s="747"/>
      <c r="AI9" s="747"/>
      <c r="AJ9" s="748"/>
      <c r="AK9" s="729"/>
      <c r="AL9" s="730"/>
      <c r="AM9" s="730"/>
      <c r="AN9" s="730"/>
      <c r="AO9" s="730"/>
      <c r="AP9" s="730">
        <v>295</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590</v>
      </c>
      <c r="BT9" s="734"/>
      <c r="BU9" s="734"/>
      <c r="BV9" s="734"/>
      <c r="BW9" s="734"/>
      <c r="BX9" s="734"/>
      <c r="BY9" s="734"/>
      <c r="BZ9" s="734"/>
      <c r="CA9" s="734"/>
      <c r="CB9" s="734"/>
      <c r="CC9" s="734"/>
      <c r="CD9" s="734"/>
      <c r="CE9" s="734"/>
      <c r="CF9" s="734"/>
      <c r="CG9" s="735"/>
      <c r="CH9" s="736">
        <v>-949</v>
      </c>
      <c r="CI9" s="737"/>
      <c r="CJ9" s="737"/>
      <c r="CK9" s="737"/>
      <c r="CL9" s="738"/>
      <c r="CM9" s="736">
        <v>1180</v>
      </c>
      <c r="CN9" s="737"/>
      <c r="CO9" s="737"/>
      <c r="CP9" s="737"/>
      <c r="CQ9" s="738"/>
      <c r="CR9" s="736">
        <v>621</v>
      </c>
      <c r="CS9" s="737"/>
      <c r="CT9" s="737"/>
      <c r="CU9" s="737"/>
      <c r="CV9" s="738"/>
      <c r="CW9" s="736">
        <v>624</v>
      </c>
      <c r="CX9" s="737"/>
      <c r="CY9" s="737"/>
      <c r="CZ9" s="737"/>
      <c r="DA9" s="738"/>
      <c r="DB9" s="736" t="s">
        <v>522</v>
      </c>
      <c r="DC9" s="737"/>
      <c r="DD9" s="737"/>
      <c r="DE9" s="737"/>
      <c r="DF9" s="738"/>
      <c r="DG9" s="736" t="s">
        <v>522</v>
      </c>
      <c r="DH9" s="737"/>
      <c r="DI9" s="737"/>
      <c r="DJ9" s="737"/>
      <c r="DK9" s="738"/>
      <c r="DL9" s="736" t="s">
        <v>522</v>
      </c>
      <c r="DM9" s="737"/>
      <c r="DN9" s="737"/>
      <c r="DO9" s="737"/>
      <c r="DP9" s="738"/>
      <c r="DQ9" s="736" t="s">
        <v>522</v>
      </c>
      <c r="DR9" s="737"/>
      <c r="DS9" s="737"/>
      <c r="DT9" s="737"/>
      <c r="DU9" s="738"/>
      <c r="DV9" s="733"/>
      <c r="DW9" s="734"/>
      <c r="DX9" s="734"/>
      <c r="DY9" s="734"/>
      <c r="DZ9" s="739"/>
      <c r="EA9" s="232"/>
    </row>
    <row r="10" spans="1:131" s="233" customFormat="1" ht="26.25" customHeight="1" x14ac:dyDescent="0.2">
      <c r="A10" s="236">
        <v>4</v>
      </c>
      <c r="B10" s="740" t="s">
        <v>371</v>
      </c>
      <c r="C10" s="741"/>
      <c r="D10" s="741"/>
      <c r="E10" s="741"/>
      <c r="F10" s="741"/>
      <c r="G10" s="741"/>
      <c r="H10" s="741"/>
      <c r="I10" s="741"/>
      <c r="J10" s="741"/>
      <c r="K10" s="741"/>
      <c r="L10" s="741"/>
      <c r="M10" s="741"/>
      <c r="N10" s="741"/>
      <c r="O10" s="741"/>
      <c r="P10" s="742"/>
      <c r="Q10" s="743">
        <v>2812</v>
      </c>
      <c r="R10" s="744"/>
      <c r="S10" s="744"/>
      <c r="T10" s="744"/>
      <c r="U10" s="744"/>
      <c r="V10" s="744">
        <v>2570</v>
      </c>
      <c r="W10" s="744"/>
      <c r="X10" s="744"/>
      <c r="Y10" s="744"/>
      <c r="Z10" s="744"/>
      <c r="AA10" s="744">
        <v>242</v>
      </c>
      <c r="AB10" s="744"/>
      <c r="AC10" s="744"/>
      <c r="AD10" s="744"/>
      <c r="AE10" s="745"/>
      <c r="AF10" s="746">
        <v>242</v>
      </c>
      <c r="AG10" s="747"/>
      <c r="AH10" s="747"/>
      <c r="AI10" s="747"/>
      <c r="AJ10" s="748"/>
      <c r="AK10" s="729"/>
      <c r="AL10" s="730"/>
      <c r="AM10" s="730"/>
      <c r="AN10" s="730"/>
      <c r="AO10" s="730"/>
      <c r="AP10" s="730">
        <v>0</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591</v>
      </c>
      <c r="BT10" s="734"/>
      <c r="BU10" s="734"/>
      <c r="BV10" s="734"/>
      <c r="BW10" s="734"/>
      <c r="BX10" s="734"/>
      <c r="BY10" s="734"/>
      <c r="BZ10" s="734"/>
      <c r="CA10" s="734"/>
      <c r="CB10" s="734"/>
      <c r="CC10" s="734"/>
      <c r="CD10" s="734"/>
      <c r="CE10" s="734"/>
      <c r="CF10" s="734"/>
      <c r="CG10" s="735"/>
      <c r="CH10" s="736">
        <v>40</v>
      </c>
      <c r="CI10" s="737"/>
      <c r="CJ10" s="737"/>
      <c r="CK10" s="737"/>
      <c r="CL10" s="738"/>
      <c r="CM10" s="736">
        <v>1403</v>
      </c>
      <c r="CN10" s="737"/>
      <c r="CO10" s="737"/>
      <c r="CP10" s="737"/>
      <c r="CQ10" s="738"/>
      <c r="CR10" s="736">
        <v>694</v>
      </c>
      <c r="CS10" s="737"/>
      <c r="CT10" s="737"/>
      <c r="CU10" s="737"/>
      <c r="CV10" s="738"/>
      <c r="CW10" s="736" t="s">
        <v>522</v>
      </c>
      <c r="CX10" s="737"/>
      <c r="CY10" s="737"/>
      <c r="CZ10" s="737"/>
      <c r="DA10" s="738"/>
      <c r="DB10" s="736" t="s">
        <v>522</v>
      </c>
      <c r="DC10" s="737"/>
      <c r="DD10" s="737"/>
      <c r="DE10" s="737"/>
      <c r="DF10" s="738"/>
      <c r="DG10" s="736" t="s">
        <v>522</v>
      </c>
      <c r="DH10" s="737"/>
      <c r="DI10" s="737"/>
      <c r="DJ10" s="737"/>
      <c r="DK10" s="738"/>
      <c r="DL10" s="736" t="s">
        <v>522</v>
      </c>
      <c r="DM10" s="737"/>
      <c r="DN10" s="737"/>
      <c r="DO10" s="737"/>
      <c r="DP10" s="738"/>
      <c r="DQ10" s="736" t="s">
        <v>522</v>
      </c>
      <c r="DR10" s="737"/>
      <c r="DS10" s="737"/>
      <c r="DT10" s="737"/>
      <c r="DU10" s="738"/>
      <c r="DV10" s="733"/>
      <c r="DW10" s="734"/>
      <c r="DX10" s="734"/>
      <c r="DY10" s="734"/>
      <c r="DZ10" s="739"/>
      <c r="EA10" s="232"/>
    </row>
    <row r="11" spans="1:131" s="233" customFormat="1" ht="26.25" customHeight="1" x14ac:dyDescent="0.2">
      <c r="A11" s="236">
        <v>5</v>
      </c>
      <c r="B11" s="740" t="s">
        <v>372</v>
      </c>
      <c r="C11" s="741"/>
      <c r="D11" s="741"/>
      <c r="E11" s="741"/>
      <c r="F11" s="741"/>
      <c r="G11" s="741"/>
      <c r="H11" s="741"/>
      <c r="I11" s="741"/>
      <c r="J11" s="741"/>
      <c r="K11" s="741"/>
      <c r="L11" s="741"/>
      <c r="M11" s="741"/>
      <c r="N11" s="741"/>
      <c r="O11" s="741"/>
      <c r="P11" s="742"/>
      <c r="Q11" s="743">
        <v>351</v>
      </c>
      <c r="R11" s="744"/>
      <c r="S11" s="744"/>
      <c r="T11" s="744"/>
      <c r="U11" s="744"/>
      <c r="V11" s="744">
        <v>335</v>
      </c>
      <c r="W11" s="744"/>
      <c r="X11" s="744"/>
      <c r="Y11" s="744"/>
      <c r="Z11" s="744"/>
      <c r="AA11" s="744">
        <v>16</v>
      </c>
      <c r="AB11" s="744"/>
      <c r="AC11" s="744"/>
      <c r="AD11" s="744"/>
      <c r="AE11" s="745"/>
      <c r="AF11" s="746">
        <v>109</v>
      </c>
      <c r="AG11" s="747"/>
      <c r="AH11" s="747"/>
      <c r="AI11" s="747"/>
      <c r="AJ11" s="748"/>
      <c r="AK11" s="729">
        <v>94</v>
      </c>
      <c r="AL11" s="730"/>
      <c r="AM11" s="730"/>
      <c r="AN11" s="730"/>
      <c r="AO11" s="730"/>
      <c r="AP11" s="730">
        <v>0</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592</v>
      </c>
      <c r="BT11" s="734"/>
      <c r="BU11" s="734"/>
      <c r="BV11" s="734"/>
      <c r="BW11" s="734"/>
      <c r="BX11" s="734"/>
      <c r="BY11" s="734"/>
      <c r="BZ11" s="734"/>
      <c r="CA11" s="734"/>
      <c r="CB11" s="734"/>
      <c r="CC11" s="734"/>
      <c r="CD11" s="734"/>
      <c r="CE11" s="734"/>
      <c r="CF11" s="734"/>
      <c r="CG11" s="735"/>
      <c r="CH11" s="736">
        <v>2</v>
      </c>
      <c r="CI11" s="737"/>
      <c r="CJ11" s="737"/>
      <c r="CK11" s="737"/>
      <c r="CL11" s="738"/>
      <c r="CM11" s="736">
        <v>297</v>
      </c>
      <c r="CN11" s="737"/>
      <c r="CO11" s="737"/>
      <c r="CP11" s="737"/>
      <c r="CQ11" s="738"/>
      <c r="CR11" s="736">
        <v>105</v>
      </c>
      <c r="CS11" s="737"/>
      <c r="CT11" s="737"/>
      <c r="CU11" s="737"/>
      <c r="CV11" s="738"/>
      <c r="CW11" s="736">
        <v>2</v>
      </c>
      <c r="CX11" s="737"/>
      <c r="CY11" s="737"/>
      <c r="CZ11" s="737"/>
      <c r="DA11" s="738"/>
      <c r="DB11" s="736" t="s">
        <v>522</v>
      </c>
      <c r="DC11" s="737"/>
      <c r="DD11" s="737"/>
      <c r="DE11" s="737"/>
      <c r="DF11" s="738"/>
      <c r="DG11" s="736" t="s">
        <v>522</v>
      </c>
      <c r="DH11" s="737"/>
      <c r="DI11" s="737"/>
      <c r="DJ11" s="737"/>
      <c r="DK11" s="738"/>
      <c r="DL11" s="736" t="s">
        <v>522</v>
      </c>
      <c r="DM11" s="737"/>
      <c r="DN11" s="737"/>
      <c r="DO11" s="737"/>
      <c r="DP11" s="738"/>
      <c r="DQ11" s="736" t="s">
        <v>522</v>
      </c>
      <c r="DR11" s="737"/>
      <c r="DS11" s="737"/>
      <c r="DT11" s="737"/>
      <c r="DU11" s="738"/>
      <c r="DV11" s="733"/>
      <c r="DW11" s="734"/>
      <c r="DX11" s="734"/>
      <c r="DY11" s="734"/>
      <c r="DZ11" s="739"/>
      <c r="EA11" s="232"/>
    </row>
    <row r="12" spans="1:131" s="233" customFormat="1" ht="26.25" customHeight="1" x14ac:dyDescent="0.2">
      <c r="A12" s="236">
        <v>6</v>
      </c>
      <c r="B12" s="740" t="s">
        <v>373</v>
      </c>
      <c r="C12" s="741"/>
      <c r="D12" s="741"/>
      <c r="E12" s="741"/>
      <c r="F12" s="741"/>
      <c r="G12" s="741"/>
      <c r="H12" s="741"/>
      <c r="I12" s="741"/>
      <c r="J12" s="741"/>
      <c r="K12" s="741"/>
      <c r="L12" s="741"/>
      <c r="M12" s="741"/>
      <c r="N12" s="741"/>
      <c r="O12" s="741"/>
      <c r="P12" s="742"/>
      <c r="Q12" s="743">
        <v>4223</v>
      </c>
      <c r="R12" s="744"/>
      <c r="S12" s="744"/>
      <c r="T12" s="744"/>
      <c r="U12" s="744"/>
      <c r="V12" s="744">
        <v>455</v>
      </c>
      <c r="W12" s="744"/>
      <c r="X12" s="744"/>
      <c r="Y12" s="744"/>
      <c r="Z12" s="744"/>
      <c r="AA12" s="744">
        <v>3769</v>
      </c>
      <c r="AB12" s="744"/>
      <c r="AC12" s="744"/>
      <c r="AD12" s="744"/>
      <c r="AE12" s="745"/>
      <c r="AF12" s="746" t="s">
        <v>215</v>
      </c>
      <c r="AG12" s="747"/>
      <c r="AH12" s="747"/>
      <c r="AI12" s="747"/>
      <c r="AJ12" s="748"/>
      <c r="AK12" s="729"/>
      <c r="AL12" s="730"/>
      <c r="AM12" s="730"/>
      <c r="AN12" s="730"/>
      <c r="AO12" s="730"/>
      <c r="AP12" s="730">
        <v>0</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593</v>
      </c>
      <c r="BT12" s="734"/>
      <c r="BU12" s="734"/>
      <c r="BV12" s="734"/>
      <c r="BW12" s="734"/>
      <c r="BX12" s="734"/>
      <c r="BY12" s="734"/>
      <c r="BZ12" s="734"/>
      <c r="CA12" s="734"/>
      <c r="CB12" s="734"/>
      <c r="CC12" s="734"/>
      <c r="CD12" s="734"/>
      <c r="CE12" s="734"/>
      <c r="CF12" s="734"/>
      <c r="CG12" s="735"/>
      <c r="CH12" s="736">
        <v>209</v>
      </c>
      <c r="CI12" s="737"/>
      <c r="CJ12" s="737"/>
      <c r="CK12" s="737"/>
      <c r="CL12" s="738"/>
      <c r="CM12" s="736">
        <v>3349</v>
      </c>
      <c r="CN12" s="737"/>
      <c r="CO12" s="737"/>
      <c r="CP12" s="737"/>
      <c r="CQ12" s="738"/>
      <c r="CR12" s="736">
        <v>20</v>
      </c>
      <c r="CS12" s="737"/>
      <c r="CT12" s="737"/>
      <c r="CU12" s="737"/>
      <c r="CV12" s="738"/>
      <c r="CW12" s="736" t="s">
        <v>522</v>
      </c>
      <c r="CX12" s="737"/>
      <c r="CY12" s="737"/>
      <c r="CZ12" s="737"/>
      <c r="DA12" s="738"/>
      <c r="DB12" s="736" t="s">
        <v>522</v>
      </c>
      <c r="DC12" s="737"/>
      <c r="DD12" s="737"/>
      <c r="DE12" s="737"/>
      <c r="DF12" s="738"/>
      <c r="DG12" s="736" t="s">
        <v>522</v>
      </c>
      <c r="DH12" s="737"/>
      <c r="DI12" s="737"/>
      <c r="DJ12" s="737"/>
      <c r="DK12" s="738"/>
      <c r="DL12" s="736" t="s">
        <v>522</v>
      </c>
      <c r="DM12" s="737"/>
      <c r="DN12" s="737"/>
      <c r="DO12" s="737"/>
      <c r="DP12" s="738"/>
      <c r="DQ12" s="736" t="s">
        <v>522</v>
      </c>
      <c r="DR12" s="737"/>
      <c r="DS12" s="737"/>
      <c r="DT12" s="737"/>
      <c r="DU12" s="738"/>
      <c r="DV12" s="733"/>
      <c r="DW12" s="734"/>
      <c r="DX12" s="734"/>
      <c r="DY12" s="734"/>
      <c r="DZ12" s="739"/>
      <c r="EA12" s="232"/>
    </row>
    <row r="13" spans="1:131" s="233" customFormat="1" ht="26.25" customHeight="1" x14ac:dyDescent="0.2">
      <c r="A13" s="236">
        <v>7</v>
      </c>
      <c r="B13" s="740" t="s">
        <v>374</v>
      </c>
      <c r="C13" s="741"/>
      <c r="D13" s="741"/>
      <c r="E13" s="741"/>
      <c r="F13" s="741"/>
      <c r="G13" s="741"/>
      <c r="H13" s="741"/>
      <c r="I13" s="741"/>
      <c r="J13" s="741"/>
      <c r="K13" s="741"/>
      <c r="L13" s="741"/>
      <c r="M13" s="741"/>
      <c r="N13" s="741"/>
      <c r="O13" s="741"/>
      <c r="P13" s="742"/>
      <c r="Q13" s="743">
        <v>1321</v>
      </c>
      <c r="R13" s="744"/>
      <c r="S13" s="744"/>
      <c r="T13" s="744"/>
      <c r="U13" s="744"/>
      <c r="V13" s="744">
        <v>503</v>
      </c>
      <c r="W13" s="744"/>
      <c r="X13" s="744"/>
      <c r="Y13" s="744"/>
      <c r="Z13" s="744"/>
      <c r="AA13" s="744">
        <v>817</v>
      </c>
      <c r="AB13" s="744"/>
      <c r="AC13" s="744"/>
      <c r="AD13" s="744"/>
      <c r="AE13" s="745"/>
      <c r="AF13" s="746" t="s">
        <v>375</v>
      </c>
      <c r="AG13" s="747"/>
      <c r="AH13" s="747"/>
      <c r="AI13" s="747"/>
      <c r="AJ13" s="748"/>
      <c r="AK13" s="729"/>
      <c r="AL13" s="730"/>
      <c r="AM13" s="730"/>
      <c r="AN13" s="730"/>
      <c r="AO13" s="730"/>
      <c r="AP13" s="730">
        <v>0</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594</v>
      </c>
      <c r="BT13" s="734"/>
      <c r="BU13" s="734"/>
      <c r="BV13" s="734"/>
      <c r="BW13" s="734"/>
      <c r="BX13" s="734"/>
      <c r="BY13" s="734"/>
      <c r="BZ13" s="734"/>
      <c r="CA13" s="734"/>
      <c r="CB13" s="734"/>
      <c r="CC13" s="734"/>
      <c r="CD13" s="734"/>
      <c r="CE13" s="734"/>
      <c r="CF13" s="734"/>
      <c r="CG13" s="735"/>
      <c r="CH13" s="736">
        <v>1</v>
      </c>
      <c r="CI13" s="737"/>
      <c r="CJ13" s="737"/>
      <c r="CK13" s="737"/>
      <c r="CL13" s="738"/>
      <c r="CM13" s="736">
        <v>545</v>
      </c>
      <c r="CN13" s="737"/>
      <c r="CO13" s="737"/>
      <c r="CP13" s="737"/>
      <c r="CQ13" s="738"/>
      <c r="CR13" s="736">
        <v>413</v>
      </c>
      <c r="CS13" s="737"/>
      <c r="CT13" s="737"/>
      <c r="CU13" s="737"/>
      <c r="CV13" s="738"/>
      <c r="CW13" s="736">
        <v>43</v>
      </c>
      <c r="CX13" s="737"/>
      <c r="CY13" s="737"/>
      <c r="CZ13" s="737"/>
      <c r="DA13" s="738"/>
      <c r="DB13" s="736" t="s">
        <v>522</v>
      </c>
      <c r="DC13" s="737"/>
      <c r="DD13" s="737"/>
      <c r="DE13" s="737"/>
      <c r="DF13" s="738"/>
      <c r="DG13" s="736" t="s">
        <v>522</v>
      </c>
      <c r="DH13" s="737"/>
      <c r="DI13" s="737"/>
      <c r="DJ13" s="737"/>
      <c r="DK13" s="738"/>
      <c r="DL13" s="736" t="s">
        <v>522</v>
      </c>
      <c r="DM13" s="737"/>
      <c r="DN13" s="737"/>
      <c r="DO13" s="737"/>
      <c r="DP13" s="738"/>
      <c r="DQ13" s="736" t="s">
        <v>522</v>
      </c>
      <c r="DR13" s="737"/>
      <c r="DS13" s="737"/>
      <c r="DT13" s="737"/>
      <c r="DU13" s="738"/>
      <c r="DV13" s="733"/>
      <c r="DW13" s="734"/>
      <c r="DX13" s="734"/>
      <c r="DY13" s="734"/>
      <c r="DZ13" s="739"/>
      <c r="EA13" s="232"/>
    </row>
    <row r="14" spans="1:131" s="233" customFormat="1" ht="26.25" customHeight="1" x14ac:dyDescent="0.2">
      <c r="A14" s="236">
        <v>8</v>
      </c>
      <c r="B14" s="740" t="s">
        <v>376</v>
      </c>
      <c r="C14" s="741"/>
      <c r="D14" s="741"/>
      <c r="E14" s="741"/>
      <c r="F14" s="741"/>
      <c r="G14" s="741"/>
      <c r="H14" s="741"/>
      <c r="I14" s="741"/>
      <c r="J14" s="741"/>
      <c r="K14" s="741"/>
      <c r="L14" s="741"/>
      <c r="M14" s="741"/>
      <c r="N14" s="741"/>
      <c r="O14" s="741"/>
      <c r="P14" s="742"/>
      <c r="Q14" s="743">
        <v>683</v>
      </c>
      <c r="R14" s="744"/>
      <c r="S14" s="744"/>
      <c r="T14" s="744"/>
      <c r="U14" s="744"/>
      <c r="V14" s="744">
        <v>15</v>
      </c>
      <c r="W14" s="744"/>
      <c r="X14" s="744"/>
      <c r="Y14" s="744"/>
      <c r="Z14" s="744"/>
      <c r="AA14" s="744">
        <v>668</v>
      </c>
      <c r="AB14" s="744"/>
      <c r="AC14" s="744"/>
      <c r="AD14" s="744"/>
      <c r="AE14" s="745"/>
      <c r="AF14" s="746" t="s">
        <v>215</v>
      </c>
      <c r="AG14" s="747"/>
      <c r="AH14" s="747"/>
      <c r="AI14" s="747"/>
      <c r="AJ14" s="748"/>
      <c r="AK14" s="729"/>
      <c r="AL14" s="730"/>
      <c r="AM14" s="730"/>
      <c r="AN14" s="730"/>
      <c r="AO14" s="730"/>
      <c r="AP14" s="730">
        <v>0</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595</v>
      </c>
      <c r="BT14" s="734"/>
      <c r="BU14" s="734"/>
      <c r="BV14" s="734"/>
      <c r="BW14" s="734"/>
      <c r="BX14" s="734"/>
      <c r="BY14" s="734"/>
      <c r="BZ14" s="734"/>
      <c r="CA14" s="734"/>
      <c r="CB14" s="734"/>
      <c r="CC14" s="734"/>
      <c r="CD14" s="734"/>
      <c r="CE14" s="734"/>
      <c r="CF14" s="734"/>
      <c r="CG14" s="735"/>
      <c r="CH14" s="736">
        <v>0</v>
      </c>
      <c r="CI14" s="737"/>
      <c r="CJ14" s="737"/>
      <c r="CK14" s="737"/>
      <c r="CL14" s="738"/>
      <c r="CM14" s="736">
        <v>10</v>
      </c>
      <c r="CN14" s="737"/>
      <c r="CO14" s="737"/>
      <c r="CP14" s="737"/>
      <c r="CQ14" s="738"/>
      <c r="CR14" s="736">
        <v>2</v>
      </c>
      <c r="CS14" s="737"/>
      <c r="CT14" s="737"/>
      <c r="CU14" s="737"/>
      <c r="CV14" s="738"/>
      <c r="CW14" s="736">
        <v>31</v>
      </c>
      <c r="CX14" s="737"/>
      <c r="CY14" s="737"/>
      <c r="CZ14" s="737"/>
      <c r="DA14" s="738"/>
      <c r="DB14" s="736" t="s">
        <v>522</v>
      </c>
      <c r="DC14" s="737"/>
      <c r="DD14" s="737"/>
      <c r="DE14" s="737"/>
      <c r="DF14" s="738"/>
      <c r="DG14" s="736" t="s">
        <v>522</v>
      </c>
      <c r="DH14" s="737"/>
      <c r="DI14" s="737"/>
      <c r="DJ14" s="737"/>
      <c r="DK14" s="738"/>
      <c r="DL14" s="736" t="s">
        <v>522</v>
      </c>
      <c r="DM14" s="737"/>
      <c r="DN14" s="737"/>
      <c r="DO14" s="737"/>
      <c r="DP14" s="738"/>
      <c r="DQ14" s="736" t="s">
        <v>522</v>
      </c>
      <c r="DR14" s="737"/>
      <c r="DS14" s="737"/>
      <c r="DT14" s="737"/>
      <c r="DU14" s="738"/>
      <c r="DV14" s="733"/>
      <c r="DW14" s="734"/>
      <c r="DX14" s="734"/>
      <c r="DY14" s="734"/>
      <c r="DZ14" s="739"/>
      <c r="EA14" s="232"/>
    </row>
    <row r="15" spans="1:131" s="233" customFormat="1" ht="26.25" customHeight="1" x14ac:dyDescent="0.2">
      <c r="A15" s="236">
        <v>9</v>
      </c>
      <c r="B15" s="740" t="s">
        <v>377</v>
      </c>
      <c r="C15" s="741"/>
      <c r="D15" s="741"/>
      <c r="E15" s="741"/>
      <c r="F15" s="741"/>
      <c r="G15" s="741"/>
      <c r="H15" s="741"/>
      <c r="I15" s="741"/>
      <c r="J15" s="741"/>
      <c r="K15" s="741"/>
      <c r="L15" s="741"/>
      <c r="M15" s="741"/>
      <c r="N15" s="741"/>
      <c r="O15" s="741"/>
      <c r="P15" s="742"/>
      <c r="Q15" s="743">
        <v>2732</v>
      </c>
      <c r="R15" s="744"/>
      <c r="S15" s="744"/>
      <c r="T15" s="744"/>
      <c r="U15" s="744"/>
      <c r="V15" s="744">
        <v>1778</v>
      </c>
      <c r="W15" s="744"/>
      <c r="X15" s="744"/>
      <c r="Y15" s="744"/>
      <c r="Z15" s="744"/>
      <c r="AA15" s="744">
        <v>954</v>
      </c>
      <c r="AB15" s="744"/>
      <c r="AC15" s="744"/>
      <c r="AD15" s="744"/>
      <c r="AE15" s="745"/>
      <c r="AF15" s="746">
        <v>887</v>
      </c>
      <c r="AG15" s="747"/>
      <c r="AH15" s="747"/>
      <c r="AI15" s="747"/>
      <c r="AJ15" s="748"/>
      <c r="AK15" s="729"/>
      <c r="AL15" s="730"/>
      <c r="AM15" s="730"/>
      <c r="AN15" s="730"/>
      <c r="AO15" s="730"/>
      <c r="AP15" s="730">
        <v>0</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596</v>
      </c>
      <c r="BT15" s="734"/>
      <c r="BU15" s="734"/>
      <c r="BV15" s="734"/>
      <c r="BW15" s="734"/>
      <c r="BX15" s="734"/>
      <c r="BY15" s="734"/>
      <c r="BZ15" s="734"/>
      <c r="CA15" s="734"/>
      <c r="CB15" s="734"/>
      <c r="CC15" s="734"/>
      <c r="CD15" s="734"/>
      <c r="CE15" s="734"/>
      <c r="CF15" s="734"/>
      <c r="CG15" s="735"/>
      <c r="CH15" s="736">
        <v>1260</v>
      </c>
      <c r="CI15" s="737"/>
      <c r="CJ15" s="737"/>
      <c r="CK15" s="737"/>
      <c r="CL15" s="738"/>
      <c r="CM15" s="736">
        <v>105865</v>
      </c>
      <c r="CN15" s="737"/>
      <c r="CO15" s="737"/>
      <c r="CP15" s="737"/>
      <c r="CQ15" s="738"/>
      <c r="CR15" s="736">
        <v>3000</v>
      </c>
      <c r="CS15" s="737"/>
      <c r="CT15" s="737"/>
      <c r="CU15" s="737"/>
      <c r="CV15" s="738"/>
      <c r="CW15" s="736" t="s">
        <v>522</v>
      </c>
      <c r="CX15" s="737"/>
      <c r="CY15" s="737"/>
      <c r="CZ15" s="737"/>
      <c r="DA15" s="738"/>
      <c r="DB15" s="736">
        <v>9461</v>
      </c>
      <c r="DC15" s="737"/>
      <c r="DD15" s="737"/>
      <c r="DE15" s="737"/>
      <c r="DF15" s="738"/>
      <c r="DG15" s="736" t="s">
        <v>522</v>
      </c>
      <c r="DH15" s="737"/>
      <c r="DI15" s="737"/>
      <c r="DJ15" s="737"/>
      <c r="DK15" s="738"/>
      <c r="DL15" s="736" t="s">
        <v>522</v>
      </c>
      <c r="DM15" s="737"/>
      <c r="DN15" s="737"/>
      <c r="DO15" s="737"/>
      <c r="DP15" s="738"/>
      <c r="DQ15" s="736" t="s">
        <v>522</v>
      </c>
      <c r="DR15" s="737"/>
      <c r="DS15" s="737"/>
      <c r="DT15" s="737"/>
      <c r="DU15" s="738"/>
      <c r="DV15" s="733"/>
      <c r="DW15" s="734"/>
      <c r="DX15" s="734"/>
      <c r="DY15" s="734"/>
      <c r="DZ15" s="739"/>
      <c r="EA15" s="232"/>
    </row>
    <row r="16" spans="1:131" s="233" customFormat="1" ht="26.25" customHeight="1" x14ac:dyDescent="0.2">
      <c r="A16" s="236">
        <v>10</v>
      </c>
      <c r="B16" s="740" t="s">
        <v>378</v>
      </c>
      <c r="C16" s="741"/>
      <c r="D16" s="741"/>
      <c r="E16" s="741"/>
      <c r="F16" s="741"/>
      <c r="G16" s="741"/>
      <c r="H16" s="741"/>
      <c r="I16" s="741"/>
      <c r="J16" s="741"/>
      <c r="K16" s="741"/>
      <c r="L16" s="741"/>
      <c r="M16" s="741"/>
      <c r="N16" s="741"/>
      <c r="O16" s="741"/>
      <c r="P16" s="742"/>
      <c r="Q16" s="743">
        <v>643</v>
      </c>
      <c r="R16" s="744"/>
      <c r="S16" s="744"/>
      <c r="T16" s="744"/>
      <c r="U16" s="744"/>
      <c r="V16" s="744">
        <v>2734</v>
      </c>
      <c r="W16" s="744"/>
      <c r="X16" s="744"/>
      <c r="Y16" s="744"/>
      <c r="Z16" s="744"/>
      <c r="AA16" s="744">
        <v>-2091</v>
      </c>
      <c r="AB16" s="744"/>
      <c r="AC16" s="744"/>
      <c r="AD16" s="744"/>
      <c r="AE16" s="745"/>
      <c r="AF16" s="746" t="s">
        <v>215</v>
      </c>
      <c r="AG16" s="747"/>
      <c r="AH16" s="747"/>
      <c r="AI16" s="747"/>
      <c r="AJ16" s="748"/>
      <c r="AK16" s="729">
        <v>2091</v>
      </c>
      <c r="AL16" s="730"/>
      <c r="AM16" s="730"/>
      <c r="AN16" s="730"/>
      <c r="AO16" s="730"/>
      <c r="AP16" s="730">
        <v>15316</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597</v>
      </c>
      <c r="BT16" s="734"/>
      <c r="BU16" s="734"/>
      <c r="BV16" s="734"/>
      <c r="BW16" s="734"/>
      <c r="BX16" s="734"/>
      <c r="BY16" s="734"/>
      <c r="BZ16" s="734"/>
      <c r="CA16" s="734"/>
      <c r="CB16" s="734"/>
      <c r="CC16" s="734"/>
      <c r="CD16" s="734"/>
      <c r="CE16" s="734"/>
      <c r="CF16" s="734"/>
      <c r="CG16" s="735"/>
      <c r="CH16" s="736">
        <v>0</v>
      </c>
      <c r="CI16" s="737"/>
      <c r="CJ16" s="737"/>
      <c r="CK16" s="737"/>
      <c r="CL16" s="738"/>
      <c r="CM16" s="736">
        <v>84</v>
      </c>
      <c r="CN16" s="737"/>
      <c r="CO16" s="737"/>
      <c r="CP16" s="737"/>
      <c r="CQ16" s="738"/>
      <c r="CR16" s="736">
        <v>20</v>
      </c>
      <c r="CS16" s="737"/>
      <c r="CT16" s="737"/>
      <c r="CU16" s="737"/>
      <c r="CV16" s="738"/>
      <c r="CW16" s="736" t="s">
        <v>522</v>
      </c>
      <c r="CX16" s="737"/>
      <c r="CY16" s="737"/>
      <c r="CZ16" s="737"/>
      <c r="DA16" s="738"/>
      <c r="DB16" s="736" t="s">
        <v>522</v>
      </c>
      <c r="DC16" s="737"/>
      <c r="DD16" s="737"/>
      <c r="DE16" s="737"/>
      <c r="DF16" s="738"/>
      <c r="DG16" s="736" t="s">
        <v>522</v>
      </c>
      <c r="DH16" s="737"/>
      <c r="DI16" s="737"/>
      <c r="DJ16" s="737"/>
      <c r="DK16" s="738"/>
      <c r="DL16" s="736" t="s">
        <v>522</v>
      </c>
      <c r="DM16" s="737"/>
      <c r="DN16" s="737"/>
      <c r="DO16" s="737"/>
      <c r="DP16" s="738"/>
      <c r="DQ16" s="736" t="s">
        <v>522</v>
      </c>
      <c r="DR16" s="737"/>
      <c r="DS16" s="737"/>
      <c r="DT16" s="737"/>
      <c r="DU16" s="738"/>
      <c r="DV16" s="733"/>
      <c r="DW16" s="734"/>
      <c r="DX16" s="734"/>
      <c r="DY16" s="734"/>
      <c r="DZ16" s="739"/>
      <c r="EA16" s="232"/>
    </row>
    <row r="17" spans="1:131" s="233" customFormat="1" ht="26.25" customHeight="1" x14ac:dyDescent="0.2">
      <c r="A17" s="236">
        <v>11</v>
      </c>
      <c r="B17" s="740" t="s">
        <v>379</v>
      </c>
      <c r="C17" s="741"/>
      <c r="D17" s="741"/>
      <c r="E17" s="741"/>
      <c r="F17" s="741"/>
      <c r="G17" s="741"/>
      <c r="H17" s="741"/>
      <c r="I17" s="741"/>
      <c r="J17" s="741"/>
      <c r="K17" s="741"/>
      <c r="L17" s="741"/>
      <c r="M17" s="741"/>
      <c r="N17" s="741"/>
      <c r="O17" s="741"/>
      <c r="P17" s="742"/>
      <c r="Q17" s="743">
        <v>63993</v>
      </c>
      <c r="R17" s="744"/>
      <c r="S17" s="744"/>
      <c r="T17" s="744"/>
      <c r="U17" s="744"/>
      <c r="V17" s="744">
        <v>103570</v>
      </c>
      <c r="W17" s="744"/>
      <c r="X17" s="744"/>
      <c r="Y17" s="744"/>
      <c r="Z17" s="744"/>
      <c r="AA17" s="744">
        <v>-39577</v>
      </c>
      <c r="AB17" s="744"/>
      <c r="AC17" s="744"/>
      <c r="AD17" s="744"/>
      <c r="AE17" s="745"/>
      <c r="AF17" s="746">
        <v>0</v>
      </c>
      <c r="AG17" s="747"/>
      <c r="AH17" s="747"/>
      <c r="AI17" s="747"/>
      <c r="AJ17" s="748"/>
      <c r="AK17" s="729">
        <v>39577</v>
      </c>
      <c r="AL17" s="730"/>
      <c r="AM17" s="730"/>
      <c r="AN17" s="730"/>
      <c r="AO17" s="730"/>
      <c r="AP17" s="730">
        <v>493980</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598</v>
      </c>
      <c r="BT17" s="734"/>
      <c r="BU17" s="734"/>
      <c r="BV17" s="734"/>
      <c r="BW17" s="734"/>
      <c r="BX17" s="734"/>
      <c r="BY17" s="734"/>
      <c r="BZ17" s="734"/>
      <c r="CA17" s="734"/>
      <c r="CB17" s="734"/>
      <c r="CC17" s="734"/>
      <c r="CD17" s="734"/>
      <c r="CE17" s="734"/>
      <c r="CF17" s="734"/>
      <c r="CG17" s="735"/>
      <c r="CH17" s="736">
        <v>-38</v>
      </c>
      <c r="CI17" s="737"/>
      <c r="CJ17" s="737"/>
      <c r="CK17" s="737"/>
      <c r="CL17" s="738"/>
      <c r="CM17" s="736">
        <v>5328</v>
      </c>
      <c r="CN17" s="737"/>
      <c r="CO17" s="737"/>
      <c r="CP17" s="737"/>
      <c r="CQ17" s="738"/>
      <c r="CR17" s="736">
        <v>310</v>
      </c>
      <c r="CS17" s="737"/>
      <c r="CT17" s="737"/>
      <c r="CU17" s="737"/>
      <c r="CV17" s="738"/>
      <c r="CW17" s="736">
        <v>107</v>
      </c>
      <c r="CX17" s="737"/>
      <c r="CY17" s="737"/>
      <c r="CZ17" s="737"/>
      <c r="DA17" s="738"/>
      <c r="DB17" s="736">
        <v>37847</v>
      </c>
      <c r="DC17" s="737"/>
      <c r="DD17" s="737"/>
      <c r="DE17" s="737"/>
      <c r="DF17" s="738"/>
      <c r="DG17" s="736" t="s">
        <v>522</v>
      </c>
      <c r="DH17" s="737"/>
      <c r="DI17" s="737"/>
      <c r="DJ17" s="737"/>
      <c r="DK17" s="738"/>
      <c r="DL17" s="736" t="s">
        <v>522</v>
      </c>
      <c r="DM17" s="737"/>
      <c r="DN17" s="737"/>
      <c r="DO17" s="737"/>
      <c r="DP17" s="738"/>
      <c r="DQ17" s="736" t="s">
        <v>522</v>
      </c>
      <c r="DR17" s="737"/>
      <c r="DS17" s="737"/>
      <c r="DT17" s="737"/>
      <c r="DU17" s="738"/>
      <c r="DV17" s="733"/>
      <c r="DW17" s="734"/>
      <c r="DX17" s="734"/>
      <c r="DY17" s="734"/>
      <c r="DZ17" s="739"/>
      <c r="EA17" s="232"/>
    </row>
    <row r="18" spans="1:131" s="233" customFormat="1" ht="26.25" customHeight="1" x14ac:dyDescent="0.2">
      <c r="A18" s="236">
        <v>12</v>
      </c>
      <c r="B18" s="740" t="s">
        <v>380</v>
      </c>
      <c r="C18" s="741"/>
      <c r="D18" s="741"/>
      <c r="E18" s="741"/>
      <c r="F18" s="741"/>
      <c r="G18" s="741"/>
      <c r="H18" s="741"/>
      <c r="I18" s="741"/>
      <c r="J18" s="741"/>
      <c r="K18" s="741"/>
      <c r="L18" s="741"/>
      <c r="M18" s="741"/>
      <c r="N18" s="741"/>
      <c r="O18" s="741"/>
      <c r="P18" s="742"/>
      <c r="Q18" s="743">
        <v>0</v>
      </c>
      <c r="R18" s="744"/>
      <c r="S18" s="744"/>
      <c r="T18" s="744"/>
      <c r="U18" s="744"/>
      <c r="V18" s="744">
        <v>0</v>
      </c>
      <c r="W18" s="744"/>
      <c r="X18" s="744"/>
      <c r="Y18" s="744"/>
      <c r="Z18" s="744"/>
      <c r="AA18" s="744">
        <v>0</v>
      </c>
      <c r="AB18" s="744"/>
      <c r="AC18" s="744"/>
      <c r="AD18" s="744"/>
      <c r="AE18" s="745"/>
      <c r="AF18" s="746" t="s">
        <v>215</v>
      </c>
      <c r="AG18" s="747"/>
      <c r="AH18" s="747"/>
      <c r="AI18" s="747"/>
      <c r="AJ18" s="748"/>
      <c r="AK18" s="729"/>
      <c r="AL18" s="730"/>
      <c r="AM18" s="730"/>
      <c r="AN18" s="730"/>
      <c r="AO18" s="730"/>
      <c r="AP18" s="730">
        <v>0</v>
      </c>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599</v>
      </c>
      <c r="BT18" s="734"/>
      <c r="BU18" s="734"/>
      <c r="BV18" s="734"/>
      <c r="BW18" s="734"/>
      <c r="BX18" s="734"/>
      <c r="BY18" s="734"/>
      <c r="BZ18" s="734"/>
      <c r="CA18" s="734"/>
      <c r="CB18" s="734"/>
      <c r="CC18" s="734"/>
      <c r="CD18" s="734"/>
      <c r="CE18" s="734"/>
      <c r="CF18" s="734"/>
      <c r="CG18" s="735"/>
      <c r="CH18" s="736">
        <v>10</v>
      </c>
      <c r="CI18" s="737"/>
      <c r="CJ18" s="737"/>
      <c r="CK18" s="737"/>
      <c r="CL18" s="738"/>
      <c r="CM18" s="736">
        <v>1138</v>
      </c>
      <c r="CN18" s="737"/>
      <c r="CO18" s="737"/>
      <c r="CP18" s="737"/>
      <c r="CQ18" s="738"/>
      <c r="CR18" s="736">
        <v>535</v>
      </c>
      <c r="CS18" s="737"/>
      <c r="CT18" s="737"/>
      <c r="CU18" s="737"/>
      <c r="CV18" s="738"/>
      <c r="CW18" s="736" t="s">
        <v>522</v>
      </c>
      <c r="CX18" s="737"/>
      <c r="CY18" s="737"/>
      <c r="CZ18" s="737"/>
      <c r="DA18" s="738"/>
      <c r="DB18" s="736" t="s">
        <v>522</v>
      </c>
      <c r="DC18" s="737"/>
      <c r="DD18" s="737"/>
      <c r="DE18" s="737"/>
      <c r="DF18" s="738"/>
      <c r="DG18" s="736" t="s">
        <v>522</v>
      </c>
      <c r="DH18" s="737"/>
      <c r="DI18" s="737"/>
      <c r="DJ18" s="737"/>
      <c r="DK18" s="738"/>
      <c r="DL18" s="736" t="s">
        <v>522</v>
      </c>
      <c r="DM18" s="737"/>
      <c r="DN18" s="737"/>
      <c r="DO18" s="737"/>
      <c r="DP18" s="738"/>
      <c r="DQ18" s="736" t="s">
        <v>522</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600</v>
      </c>
      <c r="BT19" s="734"/>
      <c r="BU19" s="734"/>
      <c r="BV19" s="734"/>
      <c r="BW19" s="734"/>
      <c r="BX19" s="734"/>
      <c r="BY19" s="734"/>
      <c r="BZ19" s="734"/>
      <c r="CA19" s="734"/>
      <c r="CB19" s="734"/>
      <c r="CC19" s="734"/>
      <c r="CD19" s="734"/>
      <c r="CE19" s="734"/>
      <c r="CF19" s="734"/>
      <c r="CG19" s="735"/>
      <c r="CH19" s="736">
        <v>6</v>
      </c>
      <c r="CI19" s="737"/>
      <c r="CJ19" s="737"/>
      <c r="CK19" s="737"/>
      <c r="CL19" s="738"/>
      <c r="CM19" s="736">
        <v>1766</v>
      </c>
      <c r="CN19" s="737"/>
      <c r="CO19" s="737"/>
      <c r="CP19" s="737"/>
      <c r="CQ19" s="738"/>
      <c r="CR19" s="736">
        <v>1000</v>
      </c>
      <c r="CS19" s="737"/>
      <c r="CT19" s="737"/>
      <c r="CU19" s="737"/>
      <c r="CV19" s="738"/>
      <c r="CW19" s="736">
        <v>1</v>
      </c>
      <c r="CX19" s="737"/>
      <c r="CY19" s="737"/>
      <c r="CZ19" s="737"/>
      <c r="DA19" s="738"/>
      <c r="DB19" s="736" t="s">
        <v>522</v>
      </c>
      <c r="DC19" s="737"/>
      <c r="DD19" s="737"/>
      <c r="DE19" s="737"/>
      <c r="DF19" s="738"/>
      <c r="DG19" s="736" t="s">
        <v>522</v>
      </c>
      <c r="DH19" s="737"/>
      <c r="DI19" s="737"/>
      <c r="DJ19" s="737"/>
      <c r="DK19" s="738"/>
      <c r="DL19" s="736" t="s">
        <v>522</v>
      </c>
      <c r="DM19" s="737"/>
      <c r="DN19" s="737"/>
      <c r="DO19" s="737"/>
      <c r="DP19" s="738"/>
      <c r="DQ19" s="736" t="s">
        <v>522</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601</v>
      </c>
      <c r="BT20" s="734"/>
      <c r="BU20" s="734"/>
      <c r="BV20" s="734"/>
      <c r="BW20" s="734"/>
      <c r="BX20" s="734"/>
      <c r="BY20" s="734"/>
      <c r="BZ20" s="734"/>
      <c r="CA20" s="734"/>
      <c r="CB20" s="734"/>
      <c r="CC20" s="734"/>
      <c r="CD20" s="734"/>
      <c r="CE20" s="734"/>
      <c r="CF20" s="734"/>
      <c r="CG20" s="735"/>
      <c r="CH20" s="736">
        <v>27</v>
      </c>
      <c r="CI20" s="737"/>
      <c r="CJ20" s="737"/>
      <c r="CK20" s="737"/>
      <c r="CL20" s="738"/>
      <c r="CM20" s="736">
        <v>165</v>
      </c>
      <c r="CN20" s="737"/>
      <c r="CO20" s="737"/>
      <c r="CP20" s="737"/>
      <c r="CQ20" s="738"/>
      <c r="CR20" s="736">
        <v>70</v>
      </c>
      <c r="CS20" s="737"/>
      <c r="CT20" s="737"/>
      <c r="CU20" s="737"/>
      <c r="CV20" s="738"/>
      <c r="CW20" s="736" t="s">
        <v>522</v>
      </c>
      <c r="CX20" s="737"/>
      <c r="CY20" s="737"/>
      <c r="CZ20" s="737"/>
      <c r="DA20" s="738"/>
      <c r="DB20" s="736" t="s">
        <v>522</v>
      </c>
      <c r="DC20" s="737"/>
      <c r="DD20" s="737"/>
      <c r="DE20" s="737"/>
      <c r="DF20" s="738"/>
      <c r="DG20" s="736" t="s">
        <v>522</v>
      </c>
      <c r="DH20" s="737"/>
      <c r="DI20" s="737"/>
      <c r="DJ20" s="737"/>
      <c r="DK20" s="738"/>
      <c r="DL20" s="736" t="s">
        <v>522</v>
      </c>
      <c r="DM20" s="737"/>
      <c r="DN20" s="737"/>
      <c r="DO20" s="737"/>
      <c r="DP20" s="738"/>
      <c r="DQ20" s="736" t="s">
        <v>522</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602</v>
      </c>
      <c r="BT21" s="734"/>
      <c r="BU21" s="734"/>
      <c r="BV21" s="734"/>
      <c r="BW21" s="734"/>
      <c r="BX21" s="734"/>
      <c r="BY21" s="734"/>
      <c r="BZ21" s="734"/>
      <c r="CA21" s="734"/>
      <c r="CB21" s="734"/>
      <c r="CC21" s="734"/>
      <c r="CD21" s="734"/>
      <c r="CE21" s="734"/>
      <c r="CF21" s="734"/>
      <c r="CG21" s="735"/>
      <c r="CH21" s="736">
        <v>-111</v>
      </c>
      <c r="CI21" s="737"/>
      <c r="CJ21" s="737"/>
      <c r="CK21" s="737"/>
      <c r="CL21" s="738"/>
      <c r="CM21" s="736">
        <v>3026</v>
      </c>
      <c r="CN21" s="737"/>
      <c r="CO21" s="737"/>
      <c r="CP21" s="737"/>
      <c r="CQ21" s="738"/>
      <c r="CR21" s="736">
        <v>2100</v>
      </c>
      <c r="CS21" s="737"/>
      <c r="CT21" s="737"/>
      <c r="CU21" s="737"/>
      <c r="CV21" s="738"/>
      <c r="CW21" s="736" t="s">
        <v>522</v>
      </c>
      <c r="CX21" s="737"/>
      <c r="CY21" s="737"/>
      <c r="CZ21" s="737"/>
      <c r="DA21" s="738"/>
      <c r="DB21" s="736" t="s">
        <v>522</v>
      </c>
      <c r="DC21" s="737"/>
      <c r="DD21" s="737"/>
      <c r="DE21" s="737"/>
      <c r="DF21" s="738"/>
      <c r="DG21" s="736" t="s">
        <v>522</v>
      </c>
      <c r="DH21" s="737"/>
      <c r="DI21" s="737"/>
      <c r="DJ21" s="737"/>
      <c r="DK21" s="738"/>
      <c r="DL21" s="736" t="s">
        <v>522</v>
      </c>
      <c r="DM21" s="737"/>
      <c r="DN21" s="737"/>
      <c r="DO21" s="737"/>
      <c r="DP21" s="738"/>
      <c r="DQ21" s="736" t="s">
        <v>522</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381</v>
      </c>
      <c r="BA22" s="772"/>
      <c r="BB22" s="772"/>
      <c r="BC22" s="772"/>
      <c r="BD22" s="773"/>
      <c r="BE22" s="231"/>
      <c r="BF22" s="231"/>
      <c r="BG22" s="231"/>
      <c r="BH22" s="231"/>
      <c r="BI22" s="231"/>
      <c r="BJ22" s="231"/>
      <c r="BK22" s="231"/>
      <c r="BL22" s="231"/>
      <c r="BM22" s="231"/>
      <c r="BN22" s="231"/>
      <c r="BO22" s="231"/>
      <c r="BP22" s="231"/>
      <c r="BQ22" s="236">
        <v>16</v>
      </c>
      <c r="BR22" s="237"/>
      <c r="BS22" s="733" t="s">
        <v>603</v>
      </c>
      <c r="BT22" s="734"/>
      <c r="BU22" s="734"/>
      <c r="BV22" s="734"/>
      <c r="BW22" s="734"/>
      <c r="BX22" s="734"/>
      <c r="BY22" s="734"/>
      <c r="BZ22" s="734"/>
      <c r="CA22" s="734"/>
      <c r="CB22" s="734"/>
      <c r="CC22" s="734"/>
      <c r="CD22" s="734"/>
      <c r="CE22" s="734"/>
      <c r="CF22" s="734"/>
      <c r="CG22" s="735"/>
      <c r="CH22" s="736">
        <v>41</v>
      </c>
      <c r="CI22" s="737"/>
      <c r="CJ22" s="737"/>
      <c r="CK22" s="737"/>
      <c r="CL22" s="738"/>
      <c r="CM22" s="736">
        <v>301</v>
      </c>
      <c r="CN22" s="737"/>
      <c r="CO22" s="737"/>
      <c r="CP22" s="737"/>
      <c r="CQ22" s="738"/>
      <c r="CR22" s="736">
        <v>22</v>
      </c>
      <c r="CS22" s="737"/>
      <c r="CT22" s="737"/>
      <c r="CU22" s="737"/>
      <c r="CV22" s="738"/>
      <c r="CW22" s="736" t="s">
        <v>522</v>
      </c>
      <c r="CX22" s="737"/>
      <c r="CY22" s="737"/>
      <c r="CZ22" s="737"/>
      <c r="DA22" s="738"/>
      <c r="DB22" s="736" t="s">
        <v>522</v>
      </c>
      <c r="DC22" s="737"/>
      <c r="DD22" s="737"/>
      <c r="DE22" s="737"/>
      <c r="DF22" s="738"/>
      <c r="DG22" s="736" t="s">
        <v>522</v>
      </c>
      <c r="DH22" s="737"/>
      <c r="DI22" s="737"/>
      <c r="DJ22" s="737"/>
      <c r="DK22" s="738"/>
      <c r="DL22" s="736" t="s">
        <v>522</v>
      </c>
      <c r="DM22" s="737"/>
      <c r="DN22" s="737"/>
      <c r="DO22" s="737"/>
      <c r="DP22" s="738"/>
      <c r="DQ22" s="736" t="s">
        <v>522</v>
      </c>
      <c r="DR22" s="737"/>
      <c r="DS22" s="737"/>
      <c r="DT22" s="737"/>
      <c r="DU22" s="738"/>
      <c r="DV22" s="733"/>
      <c r="DW22" s="734"/>
      <c r="DX22" s="734"/>
      <c r="DY22" s="734"/>
      <c r="DZ22" s="739"/>
      <c r="EA22" s="232"/>
    </row>
    <row r="23" spans="1:131" s="233" customFormat="1" ht="26.25" customHeight="1" thickBot="1" x14ac:dyDescent="0.25">
      <c r="A23" s="238" t="s">
        <v>382</v>
      </c>
      <c r="B23" s="749" t="s">
        <v>383</v>
      </c>
      <c r="C23" s="750"/>
      <c r="D23" s="750"/>
      <c r="E23" s="750"/>
      <c r="F23" s="750"/>
      <c r="G23" s="750"/>
      <c r="H23" s="750"/>
      <c r="I23" s="750"/>
      <c r="J23" s="750"/>
      <c r="K23" s="750"/>
      <c r="L23" s="750"/>
      <c r="M23" s="750"/>
      <c r="N23" s="750"/>
      <c r="O23" s="750"/>
      <c r="P23" s="751"/>
      <c r="Q23" s="752">
        <v>1121894</v>
      </c>
      <c r="R23" s="753"/>
      <c r="S23" s="753"/>
      <c r="T23" s="753"/>
      <c r="U23" s="753"/>
      <c r="V23" s="753">
        <v>1075106</v>
      </c>
      <c r="W23" s="753"/>
      <c r="X23" s="753"/>
      <c r="Y23" s="753"/>
      <c r="Z23" s="753"/>
      <c r="AA23" s="753">
        <v>46788</v>
      </c>
      <c r="AB23" s="753"/>
      <c r="AC23" s="753"/>
      <c r="AD23" s="753"/>
      <c r="AE23" s="754"/>
      <c r="AF23" s="755">
        <v>21140</v>
      </c>
      <c r="AG23" s="753"/>
      <c r="AH23" s="753"/>
      <c r="AI23" s="753"/>
      <c r="AJ23" s="756"/>
      <c r="AK23" s="757"/>
      <c r="AL23" s="758"/>
      <c r="AM23" s="758"/>
      <c r="AN23" s="758"/>
      <c r="AO23" s="758"/>
      <c r="AP23" s="753">
        <v>1751758</v>
      </c>
      <c r="AQ23" s="753"/>
      <c r="AR23" s="753"/>
      <c r="AS23" s="753"/>
      <c r="AT23" s="753"/>
      <c r="AU23" s="775"/>
      <c r="AV23" s="775"/>
      <c r="AW23" s="775"/>
      <c r="AX23" s="775"/>
      <c r="AY23" s="776"/>
      <c r="AZ23" s="777" t="s">
        <v>384</v>
      </c>
      <c r="BA23" s="778"/>
      <c r="BB23" s="778"/>
      <c r="BC23" s="778"/>
      <c r="BD23" s="779"/>
      <c r="BE23" s="231"/>
      <c r="BF23" s="231"/>
      <c r="BG23" s="231"/>
      <c r="BH23" s="231"/>
      <c r="BI23" s="231"/>
      <c r="BJ23" s="231"/>
      <c r="BK23" s="231"/>
      <c r="BL23" s="231"/>
      <c r="BM23" s="231"/>
      <c r="BN23" s="231"/>
      <c r="BO23" s="231"/>
      <c r="BP23" s="231"/>
      <c r="BQ23" s="236">
        <v>17</v>
      </c>
      <c r="BR23" s="237"/>
      <c r="BS23" s="733" t="s">
        <v>604</v>
      </c>
      <c r="BT23" s="734"/>
      <c r="BU23" s="734"/>
      <c r="BV23" s="734"/>
      <c r="BW23" s="734"/>
      <c r="BX23" s="734"/>
      <c r="BY23" s="734"/>
      <c r="BZ23" s="734"/>
      <c r="CA23" s="734"/>
      <c r="CB23" s="734"/>
      <c r="CC23" s="734"/>
      <c r="CD23" s="734"/>
      <c r="CE23" s="734"/>
      <c r="CF23" s="734"/>
      <c r="CG23" s="735"/>
      <c r="CH23" s="736">
        <v>-2</v>
      </c>
      <c r="CI23" s="737"/>
      <c r="CJ23" s="737"/>
      <c r="CK23" s="737"/>
      <c r="CL23" s="738"/>
      <c r="CM23" s="736">
        <v>280</v>
      </c>
      <c r="CN23" s="737"/>
      <c r="CO23" s="737"/>
      <c r="CP23" s="737"/>
      <c r="CQ23" s="738"/>
      <c r="CR23" s="736">
        <v>60</v>
      </c>
      <c r="CS23" s="737"/>
      <c r="CT23" s="737"/>
      <c r="CU23" s="737"/>
      <c r="CV23" s="738"/>
      <c r="CW23" s="736" t="s">
        <v>522</v>
      </c>
      <c r="CX23" s="737"/>
      <c r="CY23" s="737"/>
      <c r="CZ23" s="737"/>
      <c r="DA23" s="738"/>
      <c r="DB23" s="736" t="s">
        <v>522</v>
      </c>
      <c r="DC23" s="737"/>
      <c r="DD23" s="737"/>
      <c r="DE23" s="737"/>
      <c r="DF23" s="738"/>
      <c r="DG23" s="736" t="s">
        <v>522</v>
      </c>
      <c r="DH23" s="737"/>
      <c r="DI23" s="737"/>
      <c r="DJ23" s="737"/>
      <c r="DK23" s="738"/>
      <c r="DL23" s="736" t="s">
        <v>522</v>
      </c>
      <c r="DM23" s="737"/>
      <c r="DN23" s="737"/>
      <c r="DO23" s="737"/>
      <c r="DP23" s="738"/>
      <c r="DQ23" s="736" t="s">
        <v>522</v>
      </c>
      <c r="DR23" s="737"/>
      <c r="DS23" s="737"/>
      <c r="DT23" s="737"/>
      <c r="DU23" s="738"/>
      <c r="DV23" s="733"/>
      <c r="DW23" s="734"/>
      <c r="DX23" s="734"/>
      <c r="DY23" s="734"/>
      <c r="DZ23" s="739"/>
      <c r="EA23" s="232"/>
    </row>
    <row r="24" spans="1:131" s="233" customFormat="1" ht="26.25" customHeight="1" x14ac:dyDescent="0.2">
      <c r="A24" s="774" t="s">
        <v>385</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605</v>
      </c>
      <c r="BT24" s="734"/>
      <c r="BU24" s="734"/>
      <c r="BV24" s="734"/>
      <c r="BW24" s="734"/>
      <c r="BX24" s="734"/>
      <c r="BY24" s="734"/>
      <c r="BZ24" s="734"/>
      <c r="CA24" s="734"/>
      <c r="CB24" s="734"/>
      <c r="CC24" s="734"/>
      <c r="CD24" s="734"/>
      <c r="CE24" s="734"/>
      <c r="CF24" s="734"/>
      <c r="CG24" s="735"/>
      <c r="CH24" s="736">
        <v>1</v>
      </c>
      <c r="CI24" s="737"/>
      <c r="CJ24" s="737"/>
      <c r="CK24" s="737"/>
      <c r="CL24" s="738"/>
      <c r="CM24" s="736">
        <v>105</v>
      </c>
      <c r="CN24" s="737"/>
      <c r="CO24" s="737"/>
      <c r="CP24" s="737"/>
      <c r="CQ24" s="738"/>
      <c r="CR24" s="736">
        <v>100</v>
      </c>
      <c r="CS24" s="737"/>
      <c r="CT24" s="737"/>
      <c r="CU24" s="737"/>
      <c r="CV24" s="738"/>
      <c r="CW24" s="736" t="s">
        <v>522</v>
      </c>
      <c r="CX24" s="737"/>
      <c r="CY24" s="737"/>
      <c r="CZ24" s="737"/>
      <c r="DA24" s="738"/>
      <c r="DB24" s="736" t="s">
        <v>522</v>
      </c>
      <c r="DC24" s="737"/>
      <c r="DD24" s="737"/>
      <c r="DE24" s="737"/>
      <c r="DF24" s="738"/>
      <c r="DG24" s="736" t="s">
        <v>522</v>
      </c>
      <c r="DH24" s="737"/>
      <c r="DI24" s="737"/>
      <c r="DJ24" s="737"/>
      <c r="DK24" s="738"/>
      <c r="DL24" s="736" t="s">
        <v>522</v>
      </c>
      <c r="DM24" s="737"/>
      <c r="DN24" s="737"/>
      <c r="DO24" s="737"/>
      <c r="DP24" s="738"/>
      <c r="DQ24" s="736" t="s">
        <v>522</v>
      </c>
      <c r="DR24" s="737"/>
      <c r="DS24" s="737"/>
      <c r="DT24" s="737"/>
      <c r="DU24" s="738"/>
      <c r="DV24" s="733"/>
      <c r="DW24" s="734"/>
      <c r="DX24" s="734"/>
      <c r="DY24" s="734"/>
      <c r="DZ24" s="739"/>
      <c r="EA24" s="232"/>
    </row>
    <row r="25" spans="1:131" ht="26.25" customHeight="1" thickBot="1" x14ac:dyDescent="0.25">
      <c r="A25" s="685" t="s">
        <v>386</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t="s">
        <v>618</v>
      </c>
      <c r="BS25" s="733" t="s">
        <v>606</v>
      </c>
      <c r="BT25" s="734"/>
      <c r="BU25" s="734"/>
      <c r="BV25" s="734"/>
      <c r="BW25" s="734"/>
      <c r="BX25" s="734"/>
      <c r="BY25" s="734"/>
      <c r="BZ25" s="734"/>
      <c r="CA25" s="734"/>
      <c r="CB25" s="734"/>
      <c r="CC25" s="734"/>
      <c r="CD25" s="734"/>
      <c r="CE25" s="734"/>
      <c r="CF25" s="734"/>
      <c r="CG25" s="735"/>
      <c r="CH25" s="736">
        <v>10</v>
      </c>
      <c r="CI25" s="737"/>
      <c r="CJ25" s="737"/>
      <c r="CK25" s="737"/>
      <c r="CL25" s="738"/>
      <c r="CM25" s="736">
        <v>186</v>
      </c>
      <c r="CN25" s="737"/>
      <c r="CO25" s="737"/>
      <c r="CP25" s="737"/>
      <c r="CQ25" s="738"/>
      <c r="CR25" s="736">
        <v>8</v>
      </c>
      <c r="CS25" s="737"/>
      <c r="CT25" s="737"/>
      <c r="CU25" s="737"/>
      <c r="CV25" s="738"/>
      <c r="CW25" s="736">
        <v>89</v>
      </c>
      <c r="CX25" s="737"/>
      <c r="CY25" s="737"/>
      <c r="CZ25" s="737"/>
      <c r="DA25" s="738"/>
      <c r="DB25" s="736">
        <v>27065</v>
      </c>
      <c r="DC25" s="737"/>
      <c r="DD25" s="737"/>
      <c r="DE25" s="737"/>
      <c r="DF25" s="738"/>
      <c r="DG25" s="736" t="s">
        <v>522</v>
      </c>
      <c r="DH25" s="737"/>
      <c r="DI25" s="737"/>
      <c r="DJ25" s="737"/>
      <c r="DK25" s="738"/>
      <c r="DL25" s="736">
        <v>5140</v>
      </c>
      <c r="DM25" s="737"/>
      <c r="DN25" s="737"/>
      <c r="DO25" s="737"/>
      <c r="DP25" s="738"/>
      <c r="DQ25" s="736">
        <v>4626</v>
      </c>
      <c r="DR25" s="737"/>
      <c r="DS25" s="737"/>
      <c r="DT25" s="737"/>
      <c r="DU25" s="738"/>
      <c r="DV25" s="733"/>
      <c r="DW25" s="734"/>
      <c r="DX25" s="734"/>
      <c r="DY25" s="734"/>
      <c r="DZ25" s="739"/>
      <c r="EA25" s="228"/>
    </row>
    <row r="26" spans="1:131" ht="26.25" customHeight="1" x14ac:dyDescent="0.2">
      <c r="A26" s="687" t="s">
        <v>349</v>
      </c>
      <c r="B26" s="688"/>
      <c r="C26" s="688"/>
      <c r="D26" s="688"/>
      <c r="E26" s="688"/>
      <c r="F26" s="688"/>
      <c r="G26" s="688"/>
      <c r="H26" s="688"/>
      <c r="I26" s="688"/>
      <c r="J26" s="688"/>
      <c r="K26" s="688"/>
      <c r="L26" s="688"/>
      <c r="M26" s="688"/>
      <c r="N26" s="688"/>
      <c r="O26" s="688"/>
      <c r="P26" s="689"/>
      <c r="Q26" s="693" t="s">
        <v>387</v>
      </c>
      <c r="R26" s="694"/>
      <c r="S26" s="694"/>
      <c r="T26" s="694"/>
      <c r="U26" s="695"/>
      <c r="V26" s="693" t="s">
        <v>388</v>
      </c>
      <c r="W26" s="694"/>
      <c r="X26" s="694"/>
      <c r="Y26" s="694"/>
      <c r="Z26" s="695"/>
      <c r="AA26" s="693" t="s">
        <v>389</v>
      </c>
      <c r="AB26" s="694"/>
      <c r="AC26" s="694"/>
      <c r="AD26" s="694"/>
      <c r="AE26" s="694"/>
      <c r="AF26" s="780" t="s">
        <v>390</v>
      </c>
      <c r="AG26" s="781"/>
      <c r="AH26" s="781"/>
      <c r="AI26" s="781"/>
      <c r="AJ26" s="782"/>
      <c r="AK26" s="694" t="s">
        <v>391</v>
      </c>
      <c r="AL26" s="694"/>
      <c r="AM26" s="694"/>
      <c r="AN26" s="694"/>
      <c r="AO26" s="695"/>
      <c r="AP26" s="693" t="s">
        <v>392</v>
      </c>
      <c r="AQ26" s="694"/>
      <c r="AR26" s="694"/>
      <c r="AS26" s="694"/>
      <c r="AT26" s="695"/>
      <c r="AU26" s="693" t="s">
        <v>393</v>
      </c>
      <c r="AV26" s="694"/>
      <c r="AW26" s="694"/>
      <c r="AX26" s="694"/>
      <c r="AY26" s="695"/>
      <c r="AZ26" s="693" t="s">
        <v>394</v>
      </c>
      <c r="BA26" s="694"/>
      <c r="BB26" s="694"/>
      <c r="BC26" s="694"/>
      <c r="BD26" s="695"/>
      <c r="BE26" s="693" t="s">
        <v>356</v>
      </c>
      <c r="BF26" s="694"/>
      <c r="BG26" s="694"/>
      <c r="BH26" s="694"/>
      <c r="BI26" s="700"/>
      <c r="BJ26" s="230"/>
      <c r="BK26" s="230"/>
      <c r="BL26" s="230"/>
      <c r="BM26" s="230"/>
      <c r="BN26" s="230"/>
      <c r="BO26" s="239"/>
      <c r="BP26" s="239"/>
      <c r="BQ26" s="236">
        <v>20</v>
      </c>
      <c r="BR26" s="237"/>
      <c r="BS26" s="733" t="s">
        <v>607</v>
      </c>
      <c r="BT26" s="734"/>
      <c r="BU26" s="734"/>
      <c r="BV26" s="734"/>
      <c r="BW26" s="734"/>
      <c r="BX26" s="734"/>
      <c r="BY26" s="734"/>
      <c r="BZ26" s="734"/>
      <c r="CA26" s="734"/>
      <c r="CB26" s="734"/>
      <c r="CC26" s="734"/>
      <c r="CD26" s="734"/>
      <c r="CE26" s="734"/>
      <c r="CF26" s="734"/>
      <c r="CG26" s="735"/>
      <c r="CH26" s="736">
        <v>5</v>
      </c>
      <c r="CI26" s="737"/>
      <c r="CJ26" s="737"/>
      <c r="CK26" s="737"/>
      <c r="CL26" s="738"/>
      <c r="CM26" s="736">
        <v>2275</v>
      </c>
      <c r="CN26" s="737"/>
      <c r="CO26" s="737"/>
      <c r="CP26" s="737"/>
      <c r="CQ26" s="738"/>
      <c r="CR26" s="736">
        <v>2152</v>
      </c>
      <c r="CS26" s="737"/>
      <c r="CT26" s="737"/>
      <c r="CU26" s="737"/>
      <c r="CV26" s="738"/>
      <c r="CW26" s="736">
        <v>39</v>
      </c>
      <c r="CX26" s="737"/>
      <c r="CY26" s="737"/>
      <c r="CZ26" s="737"/>
      <c r="DA26" s="738"/>
      <c r="DB26" s="736" t="s">
        <v>522</v>
      </c>
      <c r="DC26" s="737"/>
      <c r="DD26" s="737"/>
      <c r="DE26" s="737"/>
      <c r="DF26" s="738"/>
      <c r="DG26" s="736" t="s">
        <v>522</v>
      </c>
      <c r="DH26" s="737"/>
      <c r="DI26" s="737"/>
      <c r="DJ26" s="737"/>
      <c r="DK26" s="738"/>
      <c r="DL26" s="736" t="s">
        <v>522</v>
      </c>
      <c r="DM26" s="737"/>
      <c r="DN26" s="737"/>
      <c r="DO26" s="737"/>
      <c r="DP26" s="738"/>
      <c r="DQ26" s="736" t="s">
        <v>522</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608</v>
      </c>
      <c r="BT27" s="734"/>
      <c r="BU27" s="734"/>
      <c r="BV27" s="734"/>
      <c r="BW27" s="734"/>
      <c r="BX27" s="734"/>
      <c r="BY27" s="734"/>
      <c r="BZ27" s="734"/>
      <c r="CA27" s="734"/>
      <c r="CB27" s="734"/>
      <c r="CC27" s="734"/>
      <c r="CD27" s="734"/>
      <c r="CE27" s="734"/>
      <c r="CF27" s="734"/>
      <c r="CG27" s="735"/>
      <c r="CH27" s="736">
        <v>-9</v>
      </c>
      <c r="CI27" s="737"/>
      <c r="CJ27" s="737"/>
      <c r="CK27" s="737"/>
      <c r="CL27" s="738"/>
      <c r="CM27" s="736">
        <v>733</v>
      </c>
      <c r="CN27" s="737"/>
      <c r="CO27" s="737"/>
      <c r="CP27" s="737"/>
      <c r="CQ27" s="738"/>
      <c r="CR27" s="736">
        <v>190</v>
      </c>
      <c r="CS27" s="737"/>
      <c r="CT27" s="737"/>
      <c r="CU27" s="737"/>
      <c r="CV27" s="738"/>
      <c r="CW27" s="736" t="s">
        <v>522</v>
      </c>
      <c r="CX27" s="737"/>
      <c r="CY27" s="737"/>
      <c r="CZ27" s="737"/>
      <c r="DA27" s="738"/>
      <c r="DB27" s="736" t="s">
        <v>522</v>
      </c>
      <c r="DC27" s="737"/>
      <c r="DD27" s="737"/>
      <c r="DE27" s="737"/>
      <c r="DF27" s="738"/>
      <c r="DG27" s="736" t="s">
        <v>522</v>
      </c>
      <c r="DH27" s="737"/>
      <c r="DI27" s="737"/>
      <c r="DJ27" s="737"/>
      <c r="DK27" s="738"/>
      <c r="DL27" s="736" t="s">
        <v>522</v>
      </c>
      <c r="DM27" s="737"/>
      <c r="DN27" s="737"/>
      <c r="DO27" s="737"/>
      <c r="DP27" s="738"/>
      <c r="DQ27" s="736" t="s">
        <v>522</v>
      </c>
      <c r="DR27" s="737"/>
      <c r="DS27" s="737"/>
      <c r="DT27" s="737"/>
      <c r="DU27" s="738"/>
      <c r="DV27" s="733"/>
      <c r="DW27" s="734"/>
      <c r="DX27" s="734"/>
      <c r="DY27" s="734"/>
      <c r="DZ27" s="739"/>
      <c r="EA27" s="228"/>
    </row>
    <row r="28" spans="1:131" ht="26.25" customHeight="1" thickTop="1" x14ac:dyDescent="0.2">
      <c r="A28" s="240">
        <v>1</v>
      </c>
      <c r="B28" s="709" t="s">
        <v>395</v>
      </c>
      <c r="C28" s="710"/>
      <c r="D28" s="710"/>
      <c r="E28" s="710"/>
      <c r="F28" s="710"/>
      <c r="G28" s="710"/>
      <c r="H28" s="710"/>
      <c r="I28" s="710"/>
      <c r="J28" s="710"/>
      <c r="K28" s="710"/>
      <c r="L28" s="710"/>
      <c r="M28" s="710"/>
      <c r="N28" s="710"/>
      <c r="O28" s="710"/>
      <c r="P28" s="711"/>
      <c r="Q28" s="790">
        <v>197737</v>
      </c>
      <c r="R28" s="791"/>
      <c r="S28" s="791"/>
      <c r="T28" s="791"/>
      <c r="U28" s="791"/>
      <c r="V28" s="791">
        <v>191807</v>
      </c>
      <c r="W28" s="791"/>
      <c r="X28" s="791"/>
      <c r="Y28" s="791"/>
      <c r="Z28" s="791"/>
      <c r="AA28" s="791">
        <v>5931</v>
      </c>
      <c r="AB28" s="791"/>
      <c r="AC28" s="791"/>
      <c r="AD28" s="791"/>
      <c r="AE28" s="792"/>
      <c r="AF28" s="793">
        <v>5931</v>
      </c>
      <c r="AG28" s="791"/>
      <c r="AH28" s="791"/>
      <c r="AI28" s="791"/>
      <c r="AJ28" s="794"/>
      <c r="AK28" s="795">
        <v>11729</v>
      </c>
      <c r="AL28" s="796"/>
      <c r="AM28" s="796"/>
      <c r="AN28" s="796"/>
      <c r="AO28" s="796"/>
      <c r="AP28" s="796">
        <v>0</v>
      </c>
      <c r="AQ28" s="796"/>
      <c r="AR28" s="796"/>
      <c r="AS28" s="796"/>
      <c r="AT28" s="796"/>
      <c r="AU28" s="796">
        <v>0</v>
      </c>
      <c r="AV28" s="796"/>
      <c r="AW28" s="796"/>
      <c r="AX28" s="796"/>
      <c r="AY28" s="796"/>
      <c r="AZ28" s="797" t="s">
        <v>522</v>
      </c>
      <c r="BA28" s="797"/>
      <c r="BB28" s="797"/>
      <c r="BC28" s="797"/>
      <c r="BD28" s="797"/>
      <c r="BE28" s="788"/>
      <c r="BF28" s="788"/>
      <c r="BG28" s="788"/>
      <c r="BH28" s="788"/>
      <c r="BI28" s="789"/>
      <c r="BJ28" s="230"/>
      <c r="BK28" s="230"/>
      <c r="BL28" s="230"/>
      <c r="BM28" s="230"/>
      <c r="BN28" s="230"/>
      <c r="BO28" s="239"/>
      <c r="BP28" s="239"/>
      <c r="BQ28" s="236">
        <v>22</v>
      </c>
      <c r="BR28" s="237" t="s">
        <v>618</v>
      </c>
      <c r="BS28" s="733" t="s">
        <v>609</v>
      </c>
      <c r="BT28" s="734"/>
      <c r="BU28" s="734"/>
      <c r="BV28" s="734"/>
      <c r="BW28" s="734"/>
      <c r="BX28" s="734"/>
      <c r="BY28" s="734"/>
      <c r="BZ28" s="734"/>
      <c r="CA28" s="734"/>
      <c r="CB28" s="734"/>
      <c r="CC28" s="734"/>
      <c r="CD28" s="734"/>
      <c r="CE28" s="734"/>
      <c r="CF28" s="734"/>
      <c r="CG28" s="735"/>
      <c r="CH28" s="736">
        <v>0</v>
      </c>
      <c r="CI28" s="737"/>
      <c r="CJ28" s="737"/>
      <c r="CK28" s="737"/>
      <c r="CL28" s="738"/>
      <c r="CM28" s="736">
        <v>1513</v>
      </c>
      <c r="CN28" s="737"/>
      <c r="CO28" s="737"/>
      <c r="CP28" s="737"/>
      <c r="CQ28" s="738"/>
      <c r="CR28" s="736">
        <v>1505</v>
      </c>
      <c r="CS28" s="737"/>
      <c r="CT28" s="737"/>
      <c r="CU28" s="737"/>
      <c r="CV28" s="738"/>
      <c r="CW28" s="736" t="s">
        <v>522</v>
      </c>
      <c r="CX28" s="737"/>
      <c r="CY28" s="737"/>
      <c r="CZ28" s="737"/>
      <c r="DA28" s="738"/>
      <c r="DB28" s="736" t="s">
        <v>522</v>
      </c>
      <c r="DC28" s="737"/>
      <c r="DD28" s="737"/>
      <c r="DE28" s="737"/>
      <c r="DF28" s="738"/>
      <c r="DG28" s="736" t="s">
        <v>522</v>
      </c>
      <c r="DH28" s="737"/>
      <c r="DI28" s="737"/>
      <c r="DJ28" s="737"/>
      <c r="DK28" s="738"/>
      <c r="DL28" s="736" t="s">
        <v>522</v>
      </c>
      <c r="DM28" s="737"/>
      <c r="DN28" s="737"/>
      <c r="DO28" s="737"/>
      <c r="DP28" s="738"/>
      <c r="DQ28" s="736" t="s">
        <v>522</v>
      </c>
      <c r="DR28" s="737"/>
      <c r="DS28" s="737"/>
      <c r="DT28" s="737"/>
      <c r="DU28" s="738"/>
      <c r="DV28" s="733"/>
      <c r="DW28" s="734"/>
      <c r="DX28" s="734"/>
      <c r="DY28" s="734"/>
      <c r="DZ28" s="739"/>
      <c r="EA28" s="228"/>
    </row>
    <row r="29" spans="1:131" ht="26.25" customHeight="1" x14ac:dyDescent="0.2">
      <c r="A29" s="240">
        <v>2</v>
      </c>
      <c r="B29" s="740" t="s">
        <v>396</v>
      </c>
      <c r="C29" s="741"/>
      <c r="D29" s="741"/>
      <c r="E29" s="741"/>
      <c r="F29" s="741"/>
      <c r="G29" s="741"/>
      <c r="H29" s="741"/>
      <c r="I29" s="741"/>
      <c r="J29" s="741"/>
      <c r="K29" s="741"/>
      <c r="L29" s="741"/>
      <c r="M29" s="741"/>
      <c r="N29" s="741"/>
      <c r="O29" s="741"/>
      <c r="P29" s="742"/>
      <c r="Q29" s="743">
        <v>1957</v>
      </c>
      <c r="R29" s="744"/>
      <c r="S29" s="744"/>
      <c r="T29" s="744"/>
      <c r="U29" s="744"/>
      <c r="V29" s="744">
        <v>2241</v>
      </c>
      <c r="W29" s="744"/>
      <c r="X29" s="744"/>
      <c r="Y29" s="744"/>
      <c r="Z29" s="744"/>
      <c r="AA29" s="744">
        <v>-284</v>
      </c>
      <c r="AB29" s="744"/>
      <c r="AC29" s="744"/>
      <c r="AD29" s="744"/>
      <c r="AE29" s="745"/>
      <c r="AF29" s="786">
        <v>2547</v>
      </c>
      <c r="AG29" s="744"/>
      <c r="AH29" s="744"/>
      <c r="AI29" s="744"/>
      <c r="AJ29" s="787"/>
      <c r="AK29" s="802">
        <v>9</v>
      </c>
      <c r="AL29" s="798"/>
      <c r="AM29" s="798"/>
      <c r="AN29" s="798"/>
      <c r="AO29" s="798"/>
      <c r="AP29" s="798">
        <v>10678</v>
      </c>
      <c r="AQ29" s="798"/>
      <c r="AR29" s="798"/>
      <c r="AS29" s="798"/>
      <c r="AT29" s="798"/>
      <c r="AU29" s="798">
        <v>0</v>
      </c>
      <c r="AV29" s="798"/>
      <c r="AW29" s="798"/>
      <c r="AX29" s="798"/>
      <c r="AY29" s="798"/>
      <c r="AZ29" s="799" t="s">
        <v>522</v>
      </c>
      <c r="BA29" s="799"/>
      <c r="BB29" s="799"/>
      <c r="BC29" s="799"/>
      <c r="BD29" s="799"/>
      <c r="BE29" s="800" t="s">
        <v>397</v>
      </c>
      <c r="BF29" s="800"/>
      <c r="BG29" s="800"/>
      <c r="BH29" s="800"/>
      <c r="BI29" s="801"/>
      <c r="BJ29" s="230"/>
      <c r="BK29" s="230"/>
      <c r="BL29" s="230"/>
      <c r="BM29" s="230"/>
      <c r="BN29" s="230"/>
      <c r="BO29" s="239"/>
      <c r="BP29" s="239"/>
      <c r="BQ29" s="236">
        <v>23</v>
      </c>
      <c r="BR29" s="237"/>
      <c r="BS29" s="733" t="s">
        <v>610</v>
      </c>
      <c r="BT29" s="734"/>
      <c r="BU29" s="734"/>
      <c r="BV29" s="734"/>
      <c r="BW29" s="734"/>
      <c r="BX29" s="734"/>
      <c r="BY29" s="734"/>
      <c r="BZ29" s="734"/>
      <c r="CA29" s="734"/>
      <c r="CB29" s="734"/>
      <c r="CC29" s="734"/>
      <c r="CD29" s="734"/>
      <c r="CE29" s="734"/>
      <c r="CF29" s="734"/>
      <c r="CG29" s="735"/>
      <c r="CH29" s="736">
        <v>7.5</v>
      </c>
      <c r="CI29" s="737"/>
      <c r="CJ29" s="737"/>
      <c r="CK29" s="737"/>
      <c r="CL29" s="738"/>
      <c r="CM29" s="736">
        <v>424.9</v>
      </c>
      <c r="CN29" s="737"/>
      <c r="CO29" s="737"/>
      <c r="CP29" s="737"/>
      <c r="CQ29" s="738"/>
      <c r="CR29" s="736">
        <v>15</v>
      </c>
      <c r="CS29" s="737"/>
      <c r="CT29" s="737"/>
      <c r="CU29" s="737"/>
      <c r="CV29" s="738"/>
      <c r="CW29" s="736">
        <v>2</v>
      </c>
      <c r="CX29" s="737"/>
      <c r="CY29" s="737"/>
      <c r="CZ29" s="737"/>
      <c r="DA29" s="738"/>
      <c r="DB29" s="736" t="s">
        <v>522</v>
      </c>
      <c r="DC29" s="737"/>
      <c r="DD29" s="737"/>
      <c r="DE29" s="737"/>
      <c r="DF29" s="738"/>
      <c r="DG29" s="736" t="s">
        <v>522</v>
      </c>
      <c r="DH29" s="737"/>
      <c r="DI29" s="737"/>
      <c r="DJ29" s="737"/>
      <c r="DK29" s="738"/>
      <c r="DL29" s="736" t="s">
        <v>522</v>
      </c>
      <c r="DM29" s="737"/>
      <c r="DN29" s="737"/>
      <c r="DO29" s="737"/>
      <c r="DP29" s="738"/>
      <c r="DQ29" s="736" t="s">
        <v>522</v>
      </c>
      <c r="DR29" s="737"/>
      <c r="DS29" s="737"/>
      <c r="DT29" s="737"/>
      <c r="DU29" s="738"/>
      <c r="DV29" s="733"/>
      <c r="DW29" s="734"/>
      <c r="DX29" s="734"/>
      <c r="DY29" s="734"/>
      <c r="DZ29" s="739"/>
      <c r="EA29" s="228"/>
    </row>
    <row r="30" spans="1:131" ht="26.25" customHeight="1" x14ac:dyDescent="0.2">
      <c r="A30" s="240">
        <v>3</v>
      </c>
      <c r="B30" s="740" t="s">
        <v>398</v>
      </c>
      <c r="C30" s="741"/>
      <c r="D30" s="741"/>
      <c r="E30" s="741"/>
      <c r="F30" s="741"/>
      <c r="G30" s="741"/>
      <c r="H30" s="741"/>
      <c r="I30" s="741"/>
      <c r="J30" s="741"/>
      <c r="K30" s="741"/>
      <c r="L30" s="741"/>
      <c r="M30" s="741"/>
      <c r="N30" s="741"/>
      <c r="O30" s="741"/>
      <c r="P30" s="742"/>
      <c r="Q30" s="743">
        <v>939</v>
      </c>
      <c r="R30" s="744"/>
      <c r="S30" s="744"/>
      <c r="T30" s="744"/>
      <c r="U30" s="744"/>
      <c r="V30" s="744">
        <v>1092</v>
      </c>
      <c r="W30" s="744"/>
      <c r="X30" s="744"/>
      <c r="Y30" s="744"/>
      <c r="Z30" s="744"/>
      <c r="AA30" s="744">
        <v>-153</v>
      </c>
      <c r="AB30" s="744"/>
      <c r="AC30" s="744"/>
      <c r="AD30" s="744"/>
      <c r="AE30" s="745"/>
      <c r="AF30" s="786">
        <v>1328</v>
      </c>
      <c r="AG30" s="744"/>
      <c r="AH30" s="744"/>
      <c r="AI30" s="744"/>
      <c r="AJ30" s="787"/>
      <c r="AK30" s="802">
        <v>279</v>
      </c>
      <c r="AL30" s="798"/>
      <c r="AM30" s="798"/>
      <c r="AN30" s="798"/>
      <c r="AO30" s="798"/>
      <c r="AP30" s="798">
        <v>1901</v>
      </c>
      <c r="AQ30" s="798"/>
      <c r="AR30" s="798"/>
      <c r="AS30" s="798"/>
      <c r="AT30" s="798"/>
      <c r="AU30" s="798">
        <v>1559</v>
      </c>
      <c r="AV30" s="798"/>
      <c r="AW30" s="798"/>
      <c r="AX30" s="798"/>
      <c r="AY30" s="798"/>
      <c r="AZ30" s="799" t="s">
        <v>522</v>
      </c>
      <c r="BA30" s="799"/>
      <c r="BB30" s="799"/>
      <c r="BC30" s="799"/>
      <c r="BD30" s="799"/>
      <c r="BE30" s="800" t="s">
        <v>399</v>
      </c>
      <c r="BF30" s="800"/>
      <c r="BG30" s="800"/>
      <c r="BH30" s="800"/>
      <c r="BI30" s="801"/>
      <c r="BJ30" s="230"/>
      <c r="BK30" s="230"/>
      <c r="BL30" s="230"/>
      <c r="BM30" s="230"/>
      <c r="BN30" s="230"/>
      <c r="BO30" s="239"/>
      <c r="BP30" s="239"/>
      <c r="BQ30" s="236">
        <v>24</v>
      </c>
      <c r="BR30" s="237"/>
      <c r="BS30" s="733" t="s">
        <v>611</v>
      </c>
      <c r="BT30" s="734"/>
      <c r="BU30" s="734"/>
      <c r="BV30" s="734"/>
      <c r="BW30" s="734"/>
      <c r="BX30" s="734"/>
      <c r="BY30" s="734"/>
      <c r="BZ30" s="734"/>
      <c r="CA30" s="734"/>
      <c r="CB30" s="734"/>
      <c r="CC30" s="734"/>
      <c r="CD30" s="734"/>
      <c r="CE30" s="734"/>
      <c r="CF30" s="734"/>
      <c r="CG30" s="735"/>
      <c r="CH30" s="736">
        <v>0</v>
      </c>
      <c r="CI30" s="737"/>
      <c r="CJ30" s="737"/>
      <c r="CK30" s="737"/>
      <c r="CL30" s="738"/>
      <c r="CM30" s="736">
        <v>33</v>
      </c>
      <c r="CN30" s="737"/>
      <c r="CO30" s="737"/>
      <c r="CP30" s="737"/>
      <c r="CQ30" s="738"/>
      <c r="CR30" s="736">
        <v>2</v>
      </c>
      <c r="CS30" s="737"/>
      <c r="CT30" s="737"/>
      <c r="CU30" s="737"/>
      <c r="CV30" s="738"/>
      <c r="CW30" s="736" t="s">
        <v>522</v>
      </c>
      <c r="CX30" s="737"/>
      <c r="CY30" s="737"/>
      <c r="CZ30" s="737"/>
      <c r="DA30" s="738"/>
      <c r="DB30" s="736" t="s">
        <v>522</v>
      </c>
      <c r="DC30" s="737"/>
      <c r="DD30" s="737"/>
      <c r="DE30" s="737"/>
      <c r="DF30" s="738"/>
      <c r="DG30" s="736" t="s">
        <v>522</v>
      </c>
      <c r="DH30" s="737"/>
      <c r="DI30" s="737"/>
      <c r="DJ30" s="737"/>
      <c r="DK30" s="738"/>
      <c r="DL30" s="736" t="s">
        <v>522</v>
      </c>
      <c r="DM30" s="737"/>
      <c r="DN30" s="737"/>
      <c r="DO30" s="737"/>
      <c r="DP30" s="738"/>
      <c r="DQ30" s="736" t="s">
        <v>522</v>
      </c>
      <c r="DR30" s="737"/>
      <c r="DS30" s="737"/>
      <c r="DT30" s="737"/>
      <c r="DU30" s="738"/>
      <c r="DV30" s="733"/>
      <c r="DW30" s="734"/>
      <c r="DX30" s="734"/>
      <c r="DY30" s="734"/>
      <c r="DZ30" s="739"/>
      <c r="EA30" s="228"/>
    </row>
    <row r="31" spans="1:131" ht="26.25" customHeight="1" x14ac:dyDescent="0.2">
      <c r="A31" s="240">
        <v>4</v>
      </c>
      <c r="B31" s="740" t="s">
        <v>400</v>
      </c>
      <c r="C31" s="741"/>
      <c r="D31" s="741"/>
      <c r="E31" s="741"/>
      <c r="F31" s="741"/>
      <c r="G31" s="741"/>
      <c r="H31" s="741"/>
      <c r="I31" s="741"/>
      <c r="J31" s="741"/>
      <c r="K31" s="741"/>
      <c r="L31" s="741"/>
      <c r="M31" s="741"/>
      <c r="N31" s="741"/>
      <c r="O31" s="741"/>
      <c r="P31" s="742"/>
      <c r="Q31" s="743">
        <v>109</v>
      </c>
      <c r="R31" s="744"/>
      <c r="S31" s="744"/>
      <c r="T31" s="744"/>
      <c r="U31" s="744"/>
      <c r="V31" s="744">
        <v>36</v>
      </c>
      <c r="W31" s="744"/>
      <c r="X31" s="744"/>
      <c r="Y31" s="744"/>
      <c r="Z31" s="744"/>
      <c r="AA31" s="744">
        <v>72</v>
      </c>
      <c r="AB31" s="744"/>
      <c r="AC31" s="744"/>
      <c r="AD31" s="744"/>
      <c r="AE31" s="745"/>
      <c r="AF31" s="786">
        <v>772</v>
      </c>
      <c r="AG31" s="744"/>
      <c r="AH31" s="744"/>
      <c r="AI31" s="744"/>
      <c r="AJ31" s="787"/>
      <c r="AK31" s="802">
        <v>0</v>
      </c>
      <c r="AL31" s="798"/>
      <c r="AM31" s="798"/>
      <c r="AN31" s="798"/>
      <c r="AO31" s="798"/>
      <c r="AP31" s="798">
        <v>0</v>
      </c>
      <c r="AQ31" s="798"/>
      <c r="AR31" s="798"/>
      <c r="AS31" s="798"/>
      <c r="AT31" s="798"/>
      <c r="AU31" s="798">
        <v>0</v>
      </c>
      <c r="AV31" s="798"/>
      <c r="AW31" s="798"/>
      <c r="AX31" s="798"/>
      <c r="AY31" s="798"/>
      <c r="AZ31" s="799" t="s">
        <v>522</v>
      </c>
      <c r="BA31" s="799"/>
      <c r="BB31" s="799"/>
      <c r="BC31" s="799"/>
      <c r="BD31" s="799"/>
      <c r="BE31" s="800" t="s">
        <v>397</v>
      </c>
      <c r="BF31" s="800"/>
      <c r="BG31" s="800"/>
      <c r="BH31" s="800"/>
      <c r="BI31" s="801"/>
      <c r="BJ31" s="230"/>
      <c r="BK31" s="230"/>
      <c r="BL31" s="230"/>
      <c r="BM31" s="230"/>
      <c r="BN31" s="230"/>
      <c r="BO31" s="239"/>
      <c r="BP31" s="239"/>
      <c r="BQ31" s="236">
        <v>25</v>
      </c>
      <c r="BR31" s="237"/>
      <c r="BS31" s="733" t="s">
        <v>612</v>
      </c>
      <c r="BT31" s="734"/>
      <c r="BU31" s="734"/>
      <c r="BV31" s="734"/>
      <c r="BW31" s="734"/>
      <c r="BX31" s="734"/>
      <c r="BY31" s="734"/>
      <c r="BZ31" s="734"/>
      <c r="CA31" s="734"/>
      <c r="CB31" s="734"/>
      <c r="CC31" s="734"/>
      <c r="CD31" s="734"/>
      <c r="CE31" s="734"/>
      <c r="CF31" s="734"/>
      <c r="CG31" s="735"/>
      <c r="CH31" s="736">
        <v>0.23848</v>
      </c>
      <c r="CI31" s="737"/>
      <c r="CJ31" s="737"/>
      <c r="CK31" s="737"/>
      <c r="CL31" s="738"/>
      <c r="CM31" s="736">
        <v>7.4074869999999997</v>
      </c>
      <c r="CN31" s="737"/>
      <c r="CO31" s="737"/>
      <c r="CP31" s="737"/>
      <c r="CQ31" s="738"/>
      <c r="CR31" s="736">
        <v>1</v>
      </c>
      <c r="CS31" s="737"/>
      <c r="CT31" s="737"/>
      <c r="CU31" s="737"/>
      <c r="CV31" s="738"/>
      <c r="CW31" s="736" t="s">
        <v>522</v>
      </c>
      <c r="CX31" s="737"/>
      <c r="CY31" s="737"/>
      <c r="CZ31" s="737"/>
      <c r="DA31" s="738"/>
      <c r="DB31" s="736" t="s">
        <v>522</v>
      </c>
      <c r="DC31" s="737"/>
      <c r="DD31" s="737"/>
      <c r="DE31" s="737"/>
      <c r="DF31" s="738"/>
      <c r="DG31" s="736" t="s">
        <v>522</v>
      </c>
      <c r="DH31" s="737"/>
      <c r="DI31" s="737"/>
      <c r="DJ31" s="737"/>
      <c r="DK31" s="738"/>
      <c r="DL31" s="736" t="s">
        <v>522</v>
      </c>
      <c r="DM31" s="737"/>
      <c r="DN31" s="737"/>
      <c r="DO31" s="737"/>
      <c r="DP31" s="738"/>
      <c r="DQ31" s="736" t="s">
        <v>522</v>
      </c>
      <c r="DR31" s="737"/>
      <c r="DS31" s="737"/>
      <c r="DT31" s="737"/>
      <c r="DU31" s="738"/>
      <c r="DV31" s="733"/>
      <c r="DW31" s="734"/>
      <c r="DX31" s="734"/>
      <c r="DY31" s="734"/>
      <c r="DZ31" s="739"/>
      <c r="EA31" s="228"/>
    </row>
    <row r="32" spans="1:131" ht="26.25" customHeight="1" x14ac:dyDescent="0.2">
      <c r="A32" s="240">
        <v>5</v>
      </c>
      <c r="B32" s="740" t="s">
        <v>401</v>
      </c>
      <c r="C32" s="741"/>
      <c r="D32" s="741"/>
      <c r="E32" s="741"/>
      <c r="F32" s="741"/>
      <c r="G32" s="741"/>
      <c r="H32" s="741"/>
      <c r="I32" s="741"/>
      <c r="J32" s="741"/>
      <c r="K32" s="741"/>
      <c r="L32" s="741"/>
      <c r="M32" s="741"/>
      <c r="N32" s="741"/>
      <c r="O32" s="741"/>
      <c r="P32" s="742"/>
      <c r="Q32" s="743">
        <v>2080</v>
      </c>
      <c r="R32" s="744"/>
      <c r="S32" s="744"/>
      <c r="T32" s="744"/>
      <c r="U32" s="744"/>
      <c r="V32" s="744">
        <v>1580</v>
      </c>
      <c r="W32" s="744"/>
      <c r="X32" s="744"/>
      <c r="Y32" s="744"/>
      <c r="Z32" s="744"/>
      <c r="AA32" s="744">
        <v>500</v>
      </c>
      <c r="AB32" s="744"/>
      <c r="AC32" s="744"/>
      <c r="AD32" s="744"/>
      <c r="AE32" s="745"/>
      <c r="AF32" s="786">
        <v>2440</v>
      </c>
      <c r="AG32" s="744"/>
      <c r="AH32" s="744"/>
      <c r="AI32" s="744"/>
      <c r="AJ32" s="787"/>
      <c r="AK32" s="802">
        <v>1098</v>
      </c>
      <c r="AL32" s="798"/>
      <c r="AM32" s="798"/>
      <c r="AN32" s="798"/>
      <c r="AO32" s="798"/>
      <c r="AP32" s="798">
        <v>1910</v>
      </c>
      <c r="AQ32" s="798"/>
      <c r="AR32" s="798"/>
      <c r="AS32" s="798"/>
      <c r="AT32" s="798"/>
      <c r="AU32" s="798">
        <v>1549</v>
      </c>
      <c r="AV32" s="798"/>
      <c r="AW32" s="798"/>
      <c r="AX32" s="798"/>
      <c r="AY32" s="798"/>
      <c r="AZ32" s="799" t="s">
        <v>522</v>
      </c>
      <c r="BA32" s="799"/>
      <c r="BB32" s="799"/>
      <c r="BC32" s="799"/>
      <c r="BD32" s="799"/>
      <c r="BE32" s="800" t="s">
        <v>402</v>
      </c>
      <c r="BF32" s="800"/>
      <c r="BG32" s="800"/>
      <c r="BH32" s="800"/>
      <c r="BI32" s="801"/>
      <c r="BJ32" s="230"/>
      <c r="BK32" s="230"/>
      <c r="BL32" s="230"/>
      <c r="BM32" s="230"/>
      <c r="BN32" s="230"/>
      <c r="BO32" s="239"/>
      <c r="BP32" s="239"/>
      <c r="BQ32" s="236">
        <v>26</v>
      </c>
      <c r="BR32" s="237" t="s">
        <v>618</v>
      </c>
      <c r="BS32" s="733" t="s">
        <v>613</v>
      </c>
      <c r="BT32" s="734"/>
      <c r="BU32" s="734"/>
      <c r="BV32" s="734"/>
      <c r="BW32" s="734"/>
      <c r="BX32" s="734"/>
      <c r="BY32" s="734"/>
      <c r="BZ32" s="734"/>
      <c r="CA32" s="734"/>
      <c r="CB32" s="734"/>
      <c r="CC32" s="734"/>
      <c r="CD32" s="734"/>
      <c r="CE32" s="734"/>
      <c r="CF32" s="734"/>
      <c r="CG32" s="735"/>
      <c r="CH32" s="736">
        <v>23</v>
      </c>
      <c r="CI32" s="737"/>
      <c r="CJ32" s="737"/>
      <c r="CK32" s="737"/>
      <c r="CL32" s="738"/>
      <c r="CM32" s="736">
        <v>10954</v>
      </c>
      <c r="CN32" s="737"/>
      <c r="CO32" s="737"/>
      <c r="CP32" s="737"/>
      <c r="CQ32" s="738"/>
      <c r="CR32" s="736">
        <v>12166</v>
      </c>
      <c r="CS32" s="737"/>
      <c r="CT32" s="737"/>
      <c r="CU32" s="737"/>
      <c r="CV32" s="738"/>
      <c r="CW32" s="736">
        <v>1549</v>
      </c>
      <c r="CX32" s="737"/>
      <c r="CY32" s="737"/>
      <c r="CZ32" s="737"/>
      <c r="DA32" s="738"/>
      <c r="DB32" s="736" t="s">
        <v>522</v>
      </c>
      <c r="DC32" s="737"/>
      <c r="DD32" s="737"/>
      <c r="DE32" s="737"/>
      <c r="DF32" s="738"/>
      <c r="DG32" s="736" t="s">
        <v>522</v>
      </c>
      <c r="DH32" s="737"/>
      <c r="DI32" s="737"/>
      <c r="DJ32" s="737"/>
      <c r="DK32" s="738"/>
      <c r="DL32" s="736" t="s">
        <v>522</v>
      </c>
      <c r="DM32" s="737"/>
      <c r="DN32" s="737"/>
      <c r="DO32" s="737"/>
      <c r="DP32" s="738"/>
      <c r="DQ32" s="736" t="s">
        <v>522</v>
      </c>
      <c r="DR32" s="737"/>
      <c r="DS32" s="737"/>
      <c r="DT32" s="737"/>
      <c r="DU32" s="738"/>
      <c r="DV32" s="733"/>
      <c r="DW32" s="734"/>
      <c r="DX32" s="734"/>
      <c r="DY32" s="734"/>
      <c r="DZ32" s="739"/>
      <c r="EA32" s="228"/>
    </row>
    <row r="33" spans="1:131" ht="26.25" customHeight="1" x14ac:dyDescent="0.2">
      <c r="A33" s="240">
        <v>6</v>
      </c>
      <c r="B33" s="740" t="s">
        <v>403</v>
      </c>
      <c r="C33" s="741"/>
      <c r="D33" s="741"/>
      <c r="E33" s="741"/>
      <c r="F33" s="741"/>
      <c r="G33" s="741"/>
      <c r="H33" s="741"/>
      <c r="I33" s="741"/>
      <c r="J33" s="741"/>
      <c r="K33" s="741"/>
      <c r="L33" s="741"/>
      <c r="M33" s="741"/>
      <c r="N33" s="741"/>
      <c r="O33" s="741"/>
      <c r="P33" s="742"/>
      <c r="Q33" s="743">
        <v>3204</v>
      </c>
      <c r="R33" s="744"/>
      <c r="S33" s="744"/>
      <c r="T33" s="744"/>
      <c r="U33" s="744"/>
      <c r="V33" s="744">
        <v>3021</v>
      </c>
      <c r="W33" s="744"/>
      <c r="X33" s="744"/>
      <c r="Y33" s="744"/>
      <c r="Z33" s="744"/>
      <c r="AA33" s="744">
        <v>184</v>
      </c>
      <c r="AB33" s="744"/>
      <c r="AC33" s="744"/>
      <c r="AD33" s="744"/>
      <c r="AE33" s="745"/>
      <c r="AF33" s="786">
        <v>630</v>
      </c>
      <c r="AG33" s="744"/>
      <c r="AH33" s="744"/>
      <c r="AI33" s="744"/>
      <c r="AJ33" s="787"/>
      <c r="AK33" s="802">
        <v>370</v>
      </c>
      <c r="AL33" s="798"/>
      <c r="AM33" s="798"/>
      <c r="AN33" s="798"/>
      <c r="AO33" s="798"/>
      <c r="AP33" s="798">
        <v>6333</v>
      </c>
      <c r="AQ33" s="798"/>
      <c r="AR33" s="798"/>
      <c r="AS33" s="798"/>
      <c r="AT33" s="798"/>
      <c r="AU33" s="798">
        <v>3844</v>
      </c>
      <c r="AV33" s="798"/>
      <c r="AW33" s="798"/>
      <c r="AX33" s="798"/>
      <c r="AY33" s="798"/>
      <c r="AZ33" s="799" t="s">
        <v>522</v>
      </c>
      <c r="BA33" s="799"/>
      <c r="BB33" s="799"/>
      <c r="BC33" s="799"/>
      <c r="BD33" s="799"/>
      <c r="BE33" s="800" t="s">
        <v>397</v>
      </c>
      <c r="BF33" s="800"/>
      <c r="BG33" s="800"/>
      <c r="BH33" s="800"/>
      <c r="BI33" s="801"/>
      <c r="BJ33" s="230"/>
      <c r="BK33" s="230"/>
      <c r="BL33" s="230"/>
      <c r="BM33" s="230"/>
      <c r="BN33" s="230"/>
      <c r="BO33" s="239"/>
      <c r="BP33" s="239"/>
      <c r="BQ33" s="236">
        <v>27</v>
      </c>
      <c r="BR33" s="237"/>
      <c r="BS33" s="733" t="s">
        <v>614</v>
      </c>
      <c r="BT33" s="734"/>
      <c r="BU33" s="734"/>
      <c r="BV33" s="734"/>
      <c r="BW33" s="734"/>
      <c r="BX33" s="734"/>
      <c r="BY33" s="734"/>
      <c r="BZ33" s="734"/>
      <c r="CA33" s="734"/>
      <c r="CB33" s="734"/>
      <c r="CC33" s="734"/>
      <c r="CD33" s="734"/>
      <c r="CE33" s="734"/>
      <c r="CF33" s="734"/>
      <c r="CG33" s="735"/>
      <c r="CH33" s="736">
        <v>6</v>
      </c>
      <c r="CI33" s="737"/>
      <c r="CJ33" s="737"/>
      <c r="CK33" s="737"/>
      <c r="CL33" s="738"/>
      <c r="CM33" s="736">
        <v>2570</v>
      </c>
      <c r="CN33" s="737"/>
      <c r="CO33" s="737"/>
      <c r="CP33" s="737"/>
      <c r="CQ33" s="738"/>
      <c r="CR33" s="736">
        <v>160</v>
      </c>
      <c r="CS33" s="737"/>
      <c r="CT33" s="737"/>
      <c r="CU33" s="737"/>
      <c r="CV33" s="738"/>
      <c r="CW33" s="736">
        <v>28</v>
      </c>
      <c r="CX33" s="737"/>
      <c r="CY33" s="737"/>
      <c r="CZ33" s="737"/>
      <c r="DA33" s="738"/>
      <c r="DB33" s="736" t="s">
        <v>522</v>
      </c>
      <c r="DC33" s="737"/>
      <c r="DD33" s="737"/>
      <c r="DE33" s="737"/>
      <c r="DF33" s="738"/>
      <c r="DG33" s="736" t="s">
        <v>522</v>
      </c>
      <c r="DH33" s="737"/>
      <c r="DI33" s="737"/>
      <c r="DJ33" s="737"/>
      <c r="DK33" s="738"/>
      <c r="DL33" s="736" t="s">
        <v>522</v>
      </c>
      <c r="DM33" s="737"/>
      <c r="DN33" s="737"/>
      <c r="DO33" s="737"/>
      <c r="DP33" s="738"/>
      <c r="DQ33" s="736" t="s">
        <v>522</v>
      </c>
      <c r="DR33" s="737"/>
      <c r="DS33" s="737"/>
      <c r="DT33" s="737"/>
      <c r="DU33" s="738"/>
      <c r="DV33" s="733"/>
      <c r="DW33" s="734"/>
      <c r="DX33" s="734"/>
      <c r="DY33" s="734"/>
      <c r="DZ33" s="739"/>
      <c r="EA33" s="228"/>
    </row>
    <row r="34" spans="1:131" ht="26.25" customHeight="1" x14ac:dyDescent="0.2">
      <c r="A34" s="240">
        <v>7</v>
      </c>
      <c r="B34" s="740" t="s">
        <v>404</v>
      </c>
      <c r="C34" s="741"/>
      <c r="D34" s="741"/>
      <c r="E34" s="741"/>
      <c r="F34" s="741"/>
      <c r="G34" s="741"/>
      <c r="H34" s="741"/>
      <c r="I34" s="741"/>
      <c r="J34" s="741"/>
      <c r="K34" s="741"/>
      <c r="L34" s="741"/>
      <c r="M34" s="741"/>
      <c r="N34" s="741"/>
      <c r="O34" s="741"/>
      <c r="P34" s="742"/>
      <c r="Q34" s="743">
        <v>2762</v>
      </c>
      <c r="R34" s="744"/>
      <c r="S34" s="744"/>
      <c r="T34" s="744"/>
      <c r="U34" s="744"/>
      <c r="V34" s="744">
        <v>2398</v>
      </c>
      <c r="W34" s="744"/>
      <c r="X34" s="744"/>
      <c r="Y34" s="744"/>
      <c r="Z34" s="744"/>
      <c r="AA34" s="744">
        <v>364</v>
      </c>
      <c r="AB34" s="744"/>
      <c r="AC34" s="744"/>
      <c r="AD34" s="744"/>
      <c r="AE34" s="745"/>
      <c r="AF34" s="786">
        <v>364</v>
      </c>
      <c r="AG34" s="744"/>
      <c r="AH34" s="744"/>
      <c r="AI34" s="744"/>
      <c r="AJ34" s="787"/>
      <c r="AK34" s="802">
        <v>918</v>
      </c>
      <c r="AL34" s="798"/>
      <c r="AM34" s="798"/>
      <c r="AN34" s="798"/>
      <c r="AO34" s="798"/>
      <c r="AP34" s="798">
        <v>11096</v>
      </c>
      <c r="AQ34" s="798"/>
      <c r="AR34" s="798"/>
      <c r="AS34" s="798"/>
      <c r="AT34" s="798"/>
      <c r="AU34" s="798">
        <v>5226</v>
      </c>
      <c r="AV34" s="798"/>
      <c r="AW34" s="798"/>
      <c r="AX34" s="798"/>
      <c r="AY34" s="798"/>
      <c r="AZ34" s="799" t="s">
        <v>522</v>
      </c>
      <c r="BA34" s="799"/>
      <c r="BB34" s="799"/>
      <c r="BC34" s="799"/>
      <c r="BD34" s="799"/>
      <c r="BE34" s="800" t="s">
        <v>405</v>
      </c>
      <c r="BF34" s="800"/>
      <c r="BG34" s="800"/>
      <c r="BH34" s="800"/>
      <c r="BI34" s="801"/>
      <c r="BJ34" s="230"/>
      <c r="BK34" s="230"/>
      <c r="BL34" s="230"/>
      <c r="BM34" s="230"/>
      <c r="BN34" s="230"/>
      <c r="BO34" s="239"/>
      <c r="BP34" s="239"/>
      <c r="BQ34" s="236">
        <v>28</v>
      </c>
      <c r="BR34" s="237" t="s">
        <v>618</v>
      </c>
      <c r="BS34" s="733" t="s">
        <v>615</v>
      </c>
      <c r="BT34" s="734"/>
      <c r="BU34" s="734"/>
      <c r="BV34" s="734"/>
      <c r="BW34" s="734"/>
      <c r="BX34" s="734"/>
      <c r="BY34" s="734"/>
      <c r="BZ34" s="734"/>
      <c r="CA34" s="734"/>
      <c r="CB34" s="734"/>
      <c r="CC34" s="734"/>
      <c r="CD34" s="734"/>
      <c r="CE34" s="734"/>
      <c r="CF34" s="734"/>
      <c r="CG34" s="735"/>
      <c r="CH34" s="736">
        <v>4</v>
      </c>
      <c r="CI34" s="737"/>
      <c r="CJ34" s="737"/>
      <c r="CK34" s="737"/>
      <c r="CL34" s="738"/>
      <c r="CM34" s="736">
        <v>699</v>
      </c>
      <c r="CN34" s="737"/>
      <c r="CO34" s="737"/>
      <c r="CP34" s="737"/>
      <c r="CQ34" s="738"/>
      <c r="CR34" s="736">
        <v>255</v>
      </c>
      <c r="CS34" s="737"/>
      <c r="CT34" s="737"/>
      <c r="CU34" s="737"/>
      <c r="CV34" s="738"/>
      <c r="CW34" s="736">
        <v>306</v>
      </c>
      <c r="CX34" s="737"/>
      <c r="CY34" s="737"/>
      <c r="CZ34" s="737"/>
      <c r="DA34" s="738"/>
      <c r="DB34" s="736">
        <v>19</v>
      </c>
      <c r="DC34" s="737"/>
      <c r="DD34" s="737"/>
      <c r="DE34" s="737"/>
      <c r="DF34" s="738"/>
      <c r="DG34" s="736" t="s">
        <v>522</v>
      </c>
      <c r="DH34" s="737"/>
      <c r="DI34" s="737"/>
      <c r="DJ34" s="737"/>
      <c r="DK34" s="738"/>
      <c r="DL34" s="736">
        <v>689</v>
      </c>
      <c r="DM34" s="737"/>
      <c r="DN34" s="737"/>
      <c r="DO34" s="737"/>
      <c r="DP34" s="738"/>
      <c r="DQ34" s="736">
        <v>344</v>
      </c>
      <c r="DR34" s="737"/>
      <c r="DS34" s="737"/>
      <c r="DT34" s="737"/>
      <c r="DU34" s="738"/>
      <c r="DV34" s="733"/>
      <c r="DW34" s="734"/>
      <c r="DX34" s="734"/>
      <c r="DY34" s="734"/>
      <c r="DZ34" s="739"/>
      <c r="EA34" s="228"/>
    </row>
    <row r="35" spans="1:131" ht="26.25" customHeight="1" x14ac:dyDescent="0.2">
      <c r="A35" s="240">
        <v>8</v>
      </c>
      <c r="B35" s="740" t="s">
        <v>406</v>
      </c>
      <c r="C35" s="741"/>
      <c r="D35" s="741"/>
      <c r="E35" s="741"/>
      <c r="F35" s="741"/>
      <c r="G35" s="741"/>
      <c r="H35" s="741"/>
      <c r="I35" s="741"/>
      <c r="J35" s="741"/>
      <c r="K35" s="741"/>
      <c r="L35" s="741"/>
      <c r="M35" s="741"/>
      <c r="N35" s="741"/>
      <c r="O35" s="741"/>
      <c r="P35" s="742"/>
      <c r="Q35" s="743">
        <v>1081</v>
      </c>
      <c r="R35" s="744"/>
      <c r="S35" s="744"/>
      <c r="T35" s="744"/>
      <c r="U35" s="744"/>
      <c r="V35" s="744">
        <v>68</v>
      </c>
      <c r="W35" s="744"/>
      <c r="X35" s="744"/>
      <c r="Y35" s="744"/>
      <c r="Z35" s="744"/>
      <c r="AA35" s="744">
        <v>1012</v>
      </c>
      <c r="AB35" s="744"/>
      <c r="AC35" s="744"/>
      <c r="AD35" s="744"/>
      <c r="AE35" s="745"/>
      <c r="AF35" s="786">
        <v>1573</v>
      </c>
      <c r="AG35" s="744"/>
      <c r="AH35" s="744"/>
      <c r="AI35" s="744"/>
      <c r="AJ35" s="787"/>
      <c r="AK35" s="802">
        <v>0</v>
      </c>
      <c r="AL35" s="798"/>
      <c r="AM35" s="798"/>
      <c r="AN35" s="798"/>
      <c r="AO35" s="798"/>
      <c r="AP35" s="798">
        <v>0</v>
      </c>
      <c r="AQ35" s="798"/>
      <c r="AR35" s="798"/>
      <c r="AS35" s="798"/>
      <c r="AT35" s="798"/>
      <c r="AU35" s="798">
        <v>0</v>
      </c>
      <c r="AV35" s="798"/>
      <c r="AW35" s="798"/>
      <c r="AX35" s="798"/>
      <c r="AY35" s="798"/>
      <c r="AZ35" s="799" t="s">
        <v>522</v>
      </c>
      <c r="BA35" s="799"/>
      <c r="BB35" s="799"/>
      <c r="BC35" s="799"/>
      <c r="BD35" s="799"/>
      <c r="BE35" s="800" t="s">
        <v>407</v>
      </c>
      <c r="BF35" s="800"/>
      <c r="BG35" s="800"/>
      <c r="BH35" s="800"/>
      <c r="BI35" s="801"/>
      <c r="BJ35" s="230"/>
      <c r="BK35" s="230"/>
      <c r="BL35" s="230"/>
      <c r="BM35" s="230"/>
      <c r="BN35" s="230"/>
      <c r="BO35" s="239"/>
      <c r="BP35" s="239"/>
      <c r="BQ35" s="236">
        <v>29</v>
      </c>
      <c r="BR35" s="237"/>
      <c r="BS35" s="733" t="s">
        <v>616</v>
      </c>
      <c r="BT35" s="734"/>
      <c r="BU35" s="734"/>
      <c r="BV35" s="734"/>
      <c r="BW35" s="734"/>
      <c r="BX35" s="734"/>
      <c r="BY35" s="734"/>
      <c r="BZ35" s="734"/>
      <c r="CA35" s="734"/>
      <c r="CB35" s="734"/>
      <c r="CC35" s="734"/>
      <c r="CD35" s="734"/>
      <c r="CE35" s="734"/>
      <c r="CF35" s="734"/>
      <c r="CG35" s="735"/>
      <c r="CH35" s="736">
        <v>-233</v>
      </c>
      <c r="CI35" s="737"/>
      <c r="CJ35" s="737"/>
      <c r="CK35" s="737"/>
      <c r="CL35" s="738"/>
      <c r="CM35" s="736">
        <v>5532</v>
      </c>
      <c r="CN35" s="737"/>
      <c r="CO35" s="737"/>
      <c r="CP35" s="737"/>
      <c r="CQ35" s="738"/>
      <c r="CR35" s="736">
        <v>2</v>
      </c>
      <c r="CS35" s="737"/>
      <c r="CT35" s="737"/>
      <c r="CU35" s="737"/>
      <c r="CV35" s="738"/>
      <c r="CW35" s="736" t="s">
        <v>522</v>
      </c>
      <c r="CX35" s="737"/>
      <c r="CY35" s="737"/>
      <c r="CZ35" s="737"/>
      <c r="DA35" s="738"/>
      <c r="DB35" s="736">
        <v>1365</v>
      </c>
      <c r="DC35" s="737"/>
      <c r="DD35" s="737"/>
      <c r="DE35" s="737"/>
      <c r="DF35" s="738"/>
      <c r="DG35" s="736" t="s">
        <v>522</v>
      </c>
      <c r="DH35" s="737"/>
      <c r="DI35" s="737"/>
      <c r="DJ35" s="737"/>
      <c r="DK35" s="738"/>
      <c r="DL35" s="736" t="s">
        <v>522</v>
      </c>
      <c r="DM35" s="737"/>
      <c r="DN35" s="737"/>
      <c r="DO35" s="737"/>
      <c r="DP35" s="738"/>
      <c r="DQ35" s="736" t="s">
        <v>522</v>
      </c>
      <c r="DR35" s="737"/>
      <c r="DS35" s="737"/>
      <c r="DT35" s="737"/>
      <c r="DU35" s="738"/>
      <c r="DV35" s="733"/>
      <c r="DW35" s="734"/>
      <c r="DX35" s="734"/>
      <c r="DY35" s="734"/>
      <c r="DZ35" s="739"/>
      <c r="EA35" s="228"/>
    </row>
    <row r="36" spans="1:131" ht="26.25" customHeight="1" x14ac:dyDescent="0.2">
      <c r="A36" s="240">
        <v>9</v>
      </c>
      <c r="B36" s="740" t="s">
        <v>408</v>
      </c>
      <c r="C36" s="741"/>
      <c r="D36" s="741"/>
      <c r="E36" s="741"/>
      <c r="F36" s="741"/>
      <c r="G36" s="741"/>
      <c r="H36" s="741"/>
      <c r="I36" s="741"/>
      <c r="J36" s="741"/>
      <c r="K36" s="741"/>
      <c r="L36" s="741"/>
      <c r="M36" s="741"/>
      <c r="N36" s="741"/>
      <c r="O36" s="741"/>
      <c r="P36" s="742"/>
      <c r="Q36" s="743">
        <v>2750</v>
      </c>
      <c r="R36" s="744"/>
      <c r="S36" s="744"/>
      <c r="T36" s="744"/>
      <c r="U36" s="744"/>
      <c r="V36" s="744">
        <v>2403</v>
      </c>
      <c r="W36" s="744"/>
      <c r="X36" s="744"/>
      <c r="Y36" s="744"/>
      <c r="Z36" s="744"/>
      <c r="AA36" s="744">
        <v>346</v>
      </c>
      <c r="AB36" s="744"/>
      <c r="AC36" s="744"/>
      <c r="AD36" s="744"/>
      <c r="AE36" s="745"/>
      <c r="AF36" s="786" t="s">
        <v>409</v>
      </c>
      <c r="AG36" s="744"/>
      <c r="AH36" s="744"/>
      <c r="AI36" s="744"/>
      <c r="AJ36" s="787"/>
      <c r="AK36" s="802">
        <v>0</v>
      </c>
      <c r="AL36" s="798"/>
      <c r="AM36" s="798"/>
      <c r="AN36" s="798"/>
      <c r="AO36" s="798"/>
      <c r="AP36" s="798">
        <v>0</v>
      </c>
      <c r="AQ36" s="798"/>
      <c r="AR36" s="798"/>
      <c r="AS36" s="798"/>
      <c r="AT36" s="798"/>
      <c r="AU36" s="798">
        <v>0</v>
      </c>
      <c r="AV36" s="798"/>
      <c r="AW36" s="798"/>
      <c r="AX36" s="798"/>
      <c r="AY36" s="798"/>
      <c r="AZ36" s="799" t="s">
        <v>522</v>
      </c>
      <c r="BA36" s="799"/>
      <c r="BB36" s="799"/>
      <c r="BC36" s="799"/>
      <c r="BD36" s="799"/>
      <c r="BE36" s="800" t="s">
        <v>410</v>
      </c>
      <c r="BF36" s="800"/>
      <c r="BG36" s="800"/>
      <c r="BH36" s="800"/>
      <c r="BI36" s="801"/>
      <c r="BJ36" s="230"/>
      <c r="BK36" s="230"/>
      <c r="BL36" s="230"/>
      <c r="BM36" s="230"/>
      <c r="BN36" s="230"/>
      <c r="BO36" s="239"/>
      <c r="BP36" s="239"/>
      <c r="BQ36" s="236">
        <v>30</v>
      </c>
      <c r="BR36" s="237"/>
      <c r="BS36" s="733" t="s">
        <v>617</v>
      </c>
      <c r="BT36" s="734"/>
      <c r="BU36" s="734"/>
      <c r="BV36" s="734"/>
      <c r="BW36" s="734"/>
      <c r="BX36" s="734"/>
      <c r="BY36" s="734"/>
      <c r="BZ36" s="734"/>
      <c r="CA36" s="734"/>
      <c r="CB36" s="734"/>
      <c r="CC36" s="734"/>
      <c r="CD36" s="734"/>
      <c r="CE36" s="734"/>
      <c r="CF36" s="734"/>
      <c r="CG36" s="735"/>
      <c r="CH36" s="736">
        <v>0</v>
      </c>
      <c r="CI36" s="737"/>
      <c r="CJ36" s="737"/>
      <c r="CK36" s="737"/>
      <c r="CL36" s="738"/>
      <c r="CM36" s="736">
        <v>593</v>
      </c>
      <c r="CN36" s="737"/>
      <c r="CO36" s="737"/>
      <c r="CP36" s="737"/>
      <c r="CQ36" s="738"/>
      <c r="CR36" s="736">
        <v>437</v>
      </c>
      <c r="CS36" s="737"/>
      <c r="CT36" s="737"/>
      <c r="CU36" s="737"/>
      <c r="CV36" s="738"/>
      <c r="CW36" s="736">
        <v>13</v>
      </c>
      <c r="CX36" s="737"/>
      <c r="CY36" s="737"/>
      <c r="CZ36" s="737"/>
      <c r="DA36" s="738"/>
      <c r="DB36" s="736" t="s">
        <v>522</v>
      </c>
      <c r="DC36" s="737"/>
      <c r="DD36" s="737"/>
      <c r="DE36" s="737"/>
      <c r="DF36" s="738"/>
      <c r="DG36" s="736" t="s">
        <v>522</v>
      </c>
      <c r="DH36" s="737"/>
      <c r="DI36" s="737"/>
      <c r="DJ36" s="737"/>
      <c r="DK36" s="738"/>
      <c r="DL36" s="736" t="s">
        <v>522</v>
      </c>
      <c r="DM36" s="737"/>
      <c r="DN36" s="737"/>
      <c r="DO36" s="737"/>
      <c r="DP36" s="738"/>
      <c r="DQ36" s="736" t="s">
        <v>522</v>
      </c>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411</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382</v>
      </c>
      <c r="B63" s="749" t="s">
        <v>412</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15587</v>
      </c>
      <c r="AG63" s="817"/>
      <c r="AH63" s="817"/>
      <c r="AI63" s="817"/>
      <c r="AJ63" s="818"/>
      <c r="AK63" s="819"/>
      <c r="AL63" s="814"/>
      <c r="AM63" s="814"/>
      <c r="AN63" s="814"/>
      <c r="AO63" s="814"/>
      <c r="AP63" s="817">
        <v>31919</v>
      </c>
      <c r="AQ63" s="817"/>
      <c r="AR63" s="817"/>
      <c r="AS63" s="817"/>
      <c r="AT63" s="817"/>
      <c r="AU63" s="817">
        <v>12178</v>
      </c>
      <c r="AV63" s="817"/>
      <c r="AW63" s="817"/>
      <c r="AX63" s="817"/>
      <c r="AY63" s="817"/>
      <c r="AZ63" s="823"/>
      <c r="BA63" s="823"/>
      <c r="BB63" s="823"/>
      <c r="BC63" s="823"/>
      <c r="BD63" s="823"/>
      <c r="BE63" s="824"/>
      <c r="BF63" s="824"/>
      <c r="BG63" s="824"/>
      <c r="BH63" s="824"/>
      <c r="BI63" s="825"/>
      <c r="BJ63" s="826" t="s">
        <v>215</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413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414</v>
      </c>
      <c r="B66" s="688"/>
      <c r="C66" s="688"/>
      <c r="D66" s="688"/>
      <c r="E66" s="688"/>
      <c r="F66" s="688"/>
      <c r="G66" s="688"/>
      <c r="H66" s="688"/>
      <c r="I66" s="688"/>
      <c r="J66" s="688"/>
      <c r="K66" s="688"/>
      <c r="L66" s="688"/>
      <c r="M66" s="688"/>
      <c r="N66" s="688"/>
      <c r="O66" s="688"/>
      <c r="P66" s="689"/>
      <c r="Q66" s="693" t="s">
        <v>415</v>
      </c>
      <c r="R66" s="694"/>
      <c r="S66" s="694"/>
      <c r="T66" s="694"/>
      <c r="U66" s="695"/>
      <c r="V66" s="693" t="s">
        <v>388</v>
      </c>
      <c r="W66" s="694"/>
      <c r="X66" s="694"/>
      <c r="Y66" s="694"/>
      <c r="Z66" s="695"/>
      <c r="AA66" s="693" t="s">
        <v>416</v>
      </c>
      <c r="AB66" s="694"/>
      <c r="AC66" s="694"/>
      <c r="AD66" s="694"/>
      <c r="AE66" s="695"/>
      <c r="AF66" s="829" t="s">
        <v>390</v>
      </c>
      <c r="AG66" s="781"/>
      <c r="AH66" s="781"/>
      <c r="AI66" s="781"/>
      <c r="AJ66" s="830"/>
      <c r="AK66" s="693" t="s">
        <v>417</v>
      </c>
      <c r="AL66" s="688"/>
      <c r="AM66" s="688"/>
      <c r="AN66" s="688"/>
      <c r="AO66" s="689"/>
      <c r="AP66" s="693" t="s">
        <v>418</v>
      </c>
      <c r="AQ66" s="694"/>
      <c r="AR66" s="694"/>
      <c r="AS66" s="694"/>
      <c r="AT66" s="695"/>
      <c r="AU66" s="693" t="s">
        <v>419</v>
      </c>
      <c r="AV66" s="694"/>
      <c r="AW66" s="694"/>
      <c r="AX66" s="694"/>
      <c r="AY66" s="695"/>
      <c r="AZ66" s="693" t="s">
        <v>356</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t="s">
        <v>586</v>
      </c>
      <c r="C68" s="845"/>
      <c r="D68" s="845"/>
      <c r="E68" s="845"/>
      <c r="F68" s="845"/>
      <c r="G68" s="845"/>
      <c r="H68" s="845"/>
      <c r="I68" s="845"/>
      <c r="J68" s="845"/>
      <c r="K68" s="845"/>
      <c r="L68" s="845"/>
      <c r="M68" s="845"/>
      <c r="N68" s="845"/>
      <c r="O68" s="845"/>
      <c r="P68" s="846"/>
      <c r="Q68" s="847">
        <v>1145</v>
      </c>
      <c r="R68" s="841"/>
      <c r="S68" s="841"/>
      <c r="T68" s="841"/>
      <c r="U68" s="841"/>
      <c r="V68" s="841">
        <v>1005</v>
      </c>
      <c r="W68" s="841"/>
      <c r="X68" s="841"/>
      <c r="Y68" s="841"/>
      <c r="Z68" s="841"/>
      <c r="AA68" s="841">
        <v>140</v>
      </c>
      <c r="AB68" s="841"/>
      <c r="AC68" s="841"/>
      <c r="AD68" s="841"/>
      <c r="AE68" s="841"/>
      <c r="AF68" s="841">
        <v>1855</v>
      </c>
      <c r="AG68" s="841"/>
      <c r="AH68" s="841"/>
      <c r="AI68" s="841"/>
      <c r="AJ68" s="841"/>
      <c r="AK68" s="841" t="s">
        <v>620</v>
      </c>
      <c r="AL68" s="841"/>
      <c r="AM68" s="841"/>
      <c r="AN68" s="841"/>
      <c r="AO68" s="841"/>
      <c r="AP68" s="841" t="s">
        <v>621</v>
      </c>
      <c r="AQ68" s="841"/>
      <c r="AR68" s="841"/>
      <c r="AS68" s="841"/>
      <c r="AT68" s="841"/>
      <c r="AU68" s="841" t="s">
        <v>621</v>
      </c>
      <c r="AV68" s="841"/>
      <c r="AW68" s="841"/>
      <c r="AX68" s="841"/>
      <c r="AY68" s="841"/>
      <c r="AZ68" s="842" t="s">
        <v>587</v>
      </c>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382</v>
      </c>
      <c r="B88" s="749" t="s">
        <v>420</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382</v>
      </c>
      <c r="BR102" s="749" t="s">
        <v>421</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f>SUM(CR7:CV88)</f>
        <v>26251</v>
      </c>
      <c r="CS102" s="827"/>
      <c r="CT102" s="827"/>
      <c r="CU102" s="827"/>
      <c r="CV102" s="866"/>
      <c r="CW102" s="865">
        <f t="shared" ref="CW102" si="0">SUM(CW7:DA88)</f>
        <v>3446</v>
      </c>
      <c r="CX102" s="827"/>
      <c r="CY102" s="827"/>
      <c r="CZ102" s="827"/>
      <c r="DA102" s="866"/>
      <c r="DB102" s="865">
        <f t="shared" ref="DB102" si="1">SUM(DB7:DF88)</f>
        <v>75757</v>
      </c>
      <c r="DC102" s="827"/>
      <c r="DD102" s="827"/>
      <c r="DE102" s="827"/>
      <c r="DF102" s="866"/>
      <c r="DG102" s="865">
        <f t="shared" ref="DG102" si="2">SUM(DG7:DK88)</f>
        <v>0</v>
      </c>
      <c r="DH102" s="827"/>
      <c r="DI102" s="827"/>
      <c r="DJ102" s="827"/>
      <c r="DK102" s="866"/>
      <c r="DL102" s="865">
        <f t="shared" ref="DL102" si="3">SUM(DL7:DP88)</f>
        <v>5829</v>
      </c>
      <c r="DM102" s="827"/>
      <c r="DN102" s="827"/>
      <c r="DO102" s="827"/>
      <c r="DP102" s="866"/>
      <c r="DQ102" s="865">
        <f t="shared" ref="DQ102" si="4">SUM(DQ7:DU88)</f>
        <v>4970</v>
      </c>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422</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423</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426</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427</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428</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429</v>
      </c>
      <c r="AB109" s="868"/>
      <c r="AC109" s="868"/>
      <c r="AD109" s="868"/>
      <c r="AE109" s="869"/>
      <c r="AF109" s="867" t="s">
        <v>310</v>
      </c>
      <c r="AG109" s="868"/>
      <c r="AH109" s="868"/>
      <c r="AI109" s="868"/>
      <c r="AJ109" s="869"/>
      <c r="AK109" s="867" t="s">
        <v>309</v>
      </c>
      <c r="AL109" s="868"/>
      <c r="AM109" s="868"/>
      <c r="AN109" s="868"/>
      <c r="AO109" s="869"/>
      <c r="AP109" s="867" t="s">
        <v>430</v>
      </c>
      <c r="AQ109" s="868"/>
      <c r="AR109" s="868"/>
      <c r="AS109" s="868"/>
      <c r="AT109" s="870"/>
      <c r="AU109" s="887" t="s">
        <v>428</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429</v>
      </c>
      <c r="BR109" s="868"/>
      <c r="BS109" s="868"/>
      <c r="BT109" s="868"/>
      <c r="BU109" s="869"/>
      <c r="BV109" s="867" t="s">
        <v>310</v>
      </c>
      <c r="BW109" s="868"/>
      <c r="BX109" s="868"/>
      <c r="BY109" s="868"/>
      <c r="BZ109" s="869"/>
      <c r="CA109" s="867" t="s">
        <v>309</v>
      </c>
      <c r="CB109" s="868"/>
      <c r="CC109" s="868"/>
      <c r="CD109" s="868"/>
      <c r="CE109" s="869"/>
      <c r="CF109" s="888" t="s">
        <v>430</v>
      </c>
      <c r="CG109" s="888"/>
      <c r="CH109" s="888"/>
      <c r="CI109" s="888"/>
      <c r="CJ109" s="888"/>
      <c r="CK109" s="867" t="s">
        <v>431</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429</v>
      </c>
      <c r="DH109" s="868"/>
      <c r="DI109" s="868"/>
      <c r="DJ109" s="868"/>
      <c r="DK109" s="869"/>
      <c r="DL109" s="867" t="s">
        <v>310</v>
      </c>
      <c r="DM109" s="868"/>
      <c r="DN109" s="868"/>
      <c r="DO109" s="868"/>
      <c r="DP109" s="869"/>
      <c r="DQ109" s="867" t="s">
        <v>309</v>
      </c>
      <c r="DR109" s="868"/>
      <c r="DS109" s="868"/>
      <c r="DT109" s="868"/>
      <c r="DU109" s="869"/>
      <c r="DV109" s="867" t="s">
        <v>430</v>
      </c>
      <c r="DW109" s="868"/>
      <c r="DX109" s="868"/>
      <c r="DY109" s="868"/>
      <c r="DZ109" s="870"/>
    </row>
    <row r="110" spans="1:131" s="228" customFormat="1" ht="26.25" customHeight="1" x14ac:dyDescent="0.2">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77354666</v>
      </c>
      <c r="AB110" s="875"/>
      <c r="AC110" s="875"/>
      <c r="AD110" s="875"/>
      <c r="AE110" s="876"/>
      <c r="AF110" s="877">
        <v>77121489</v>
      </c>
      <c r="AG110" s="875"/>
      <c r="AH110" s="875"/>
      <c r="AI110" s="875"/>
      <c r="AJ110" s="876"/>
      <c r="AK110" s="877">
        <v>83347012</v>
      </c>
      <c r="AL110" s="875"/>
      <c r="AM110" s="875"/>
      <c r="AN110" s="875"/>
      <c r="AO110" s="876"/>
      <c r="AP110" s="878">
        <v>22.7</v>
      </c>
      <c r="AQ110" s="879"/>
      <c r="AR110" s="879"/>
      <c r="AS110" s="879"/>
      <c r="AT110" s="880"/>
      <c r="AU110" s="881" t="s">
        <v>74</v>
      </c>
      <c r="AV110" s="882"/>
      <c r="AW110" s="882"/>
      <c r="AX110" s="882"/>
      <c r="AY110" s="882"/>
      <c r="AZ110" s="904" t="s">
        <v>433</v>
      </c>
      <c r="BA110" s="872"/>
      <c r="BB110" s="872"/>
      <c r="BC110" s="872"/>
      <c r="BD110" s="872"/>
      <c r="BE110" s="872"/>
      <c r="BF110" s="872"/>
      <c r="BG110" s="872"/>
      <c r="BH110" s="872"/>
      <c r="BI110" s="872"/>
      <c r="BJ110" s="872"/>
      <c r="BK110" s="872"/>
      <c r="BL110" s="872"/>
      <c r="BM110" s="872"/>
      <c r="BN110" s="872"/>
      <c r="BO110" s="872"/>
      <c r="BP110" s="873"/>
      <c r="BQ110" s="905">
        <v>1714340793</v>
      </c>
      <c r="BR110" s="906"/>
      <c r="BS110" s="906"/>
      <c r="BT110" s="906"/>
      <c r="BU110" s="906"/>
      <c r="BV110" s="906">
        <v>1749529100</v>
      </c>
      <c r="BW110" s="906"/>
      <c r="BX110" s="906"/>
      <c r="BY110" s="906"/>
      <c r="BZ110" s="906"/>
      <c r="CA110" s="906">
        <v>1751757916</v>
      </c>
      <c r="CB110" s="906"/>
      <c r="CC110" s="906"/>
      <c r="CD110" s="906"/>
      <c r="CE110" s="906"/>
      <c r="CF110" s="919">
        <v>477</v>
      </c>
      <c r="CG110" s="920"/>
      <c r="CH110" s="920"/>
      <c r="CI110" s="920"/>
      <c r="CJ110" s="920"/>
      <c r="CK110" s="921" t="s">
        <v>434</v>
      </c>
      <c r="CL110" s="922"/>
      <c r="CM110" s="90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215</v>
      </c>
      <c r="DH110" s="906"/>
      <c r="DI110" s="906"/>
      <c r="DJ110" s="906"/>
      <c r="DK110" s="906"/>
      <c r="DL110" s="906" t="s">
        <v>436</v>
      </c>
      <c r="DM110" s="906"/>
      <c r="DN110" s="906"/>
      <c r="DO110" s="906"/>
      <c r="DP110" s="906"/>
      <c r="DQ110" s="906" t="s">
        <v>436</v>
      </c>
      <c r="DR110" s="906"/>
      <c r="DS110" s="906"/>
      <c r="DT110" s="906"/>
      <c r="DU110" s="906"/>
      <c r="DV110" s="907" t="s">
        <v>436</v>
      </c>
      <c r="DW110" s="907"/>
      <c r="DX110" s="907"/>
      <c r="DY110" s="907"/>
      <c r="DZ110" s="908"/>
    </row>
    <row r="111" spans="1:131" s="228" customFormat="1" ht="26.25" customHeight="1" x14ac:dyDescent="0.2">
      <c r="A111" s="909" t="s">
        <v>437</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438</v>
      </c>
      <c r="AB111" s="913"/>
      <c r="AC111" s="913"/>
      <c r="AD111" s="913"/>
      <c r="AE111" s="914"/>
      <c r="AF111" s="915" t="s">
        <v>215</v>
      </c>
      <c r="AG111" s="913"/>
      <c r="AH111" s="913"/>
      <c r="AI111" s="913"/>
      <c r="AJ111" s="914"/>
      <c r="AK111" s="915" t="s">
        <v>215</v>
      </c>
      <c r="AL111" s="913"/>
      <c r="AM111" s="913"/>
      <c r="AN111" s="913"/>
      <c r="AO111" s="914"/>
      <c r="AP111" s="916" t="s">
        <v>436</v>
      </c>
      <c r="AQ111" s="917"/>
      <c r="AR111" s="917"/>
      <c r="AS111" s="917"/>
      <c r="AT111" s="918"/>
      <c r="AU111" s="883"/>
      <c r="AV111" s="884"/>
      <c r="AW111" s="884"/>
      <c r="AX111" s="884"/>
      <c r="AY111" s="884"/>
      <c r="AZ111" s="897" t="s">
        <v>439</v>
      </c>
      <c r="BA111" s="898"/>
      <c r="BB111" s="898"/>
      <c r="BC111" s="898"/>
      <c r="BD111" s="898"/>
      <c r="BE111" s="898"/>
      <c r="BF111" s="898"/>
      <c r="BG111" s="898"/>
      <c r="BH111" s="898"/>
      <c r="BI111" s="898"/>
      <c r="BJ111" s="898"/>
      <c r="BK111" s="898"/>
      <c r="BL111" s="898"/>
      <c r="BM111" s="898"/>
      <c r="BN111" s="898"/>
      <c r="BO111" s="898"/>
      <c r="BP111" s="899"/>
      <c r="BQ111" s="900">
        <v>1340852</v>
      </c>
      <c r="BR111" s="901"/>
      <c r="BS111" s="901"/>
      <c r="BT111" s="901"/>
      <c r="BU111" s="901"/>
      <c r="BV111" s="901">
        <v>1283530</v>
      </c>
      <c r="BW111" s="901"/>
      <c r="BX111" s="901"/>
      <c r="BY111" s="901"/>
      <c r="BZ111" s="901"/>
      <c r="CA111" s="901">
        <v>1185420</v>
      </c>
      <c r="CB111" s="901"/>
      <c r="CC111" s="901"/>
      <c r="CD111" s="901"/>
      <c r="CE111" s="901"/>
      <c r="CF111" s="895">
        <v>0.3</v>
      </c>
      <c r="CG111" s="896"/>
      <c r="CH111" s="896"/>
      <c r="CI111" s="896"/>
      <c r="CJ111" s="896"/>
      <c r="CK111" s="923"/>
      <c r="CL111" s="924"/>
      <c r="CM111" s="897" t="s">
        <v>440</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436</v>
      </c>
      <c r="DH111" s="901"/>
      <c r="DI111" s="901"/>
      <c r="DJ111" s="901"/>
      <c r="DK111" s="901"/>
      <c r="DL111" s="901" t="s">
        <v>436</v>
      </c>
      <c r="DM111" s="901"/>
      <c r="DN111" s="901"/>
      <c r="DO111" s="901"/>
      <c r="DP111" s="901"/>
      <c r="DQ111" s="901" t="s">
        <v>438</v>
      </c>
      <c r="DR111" s="901"/>
      <c r="DS111" s="901"/>
      <c r="DT111" s="901"/>
      <c r="DU111" s="901"/>
      <c r="DV111" s="902" t="s">
        <v>436</v>
      </c>
      <c r="DW111" s="902"/>
      <c r="DX111" s="902"/>
      <c r="DY111" s="902"/>
      <c r="DZ111" s="903"/>
    </row>
    <row r="112" spans="1:131" s="228" customFormat="1" ht="26.25" customHeight="1" x14ac:dyDescent="0.2">
      <c r="A112" s="934" t="s">
        <v>441</v>
      </c>
      <c r="B112" s="935"/>
      <c r="C112" s="898" t="s">
        <v>442</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20302862</v>
      </c>
      <c r="AB112" s="928"/>
      <c r="AC112" s="928"/>
      <c r="AD112" s="928"/>
      <c r="AE112" s="929"/>
      <c r="AF112" s="930">
        <v>19992322</v>
      </c>
      <c r="AG112" s="928"/>
      <c r="AH112" s="928"/>
      <c r="AI112" s="928"/>
      <c r="AJ112" s="929"/>
      <c r="AK112" s="930">
        <v>20197405</v>
      </c>
      <c r="AL112" s="928"/>
      <c r="AM112" s="928"/>
      <c r="AN112" s="928"/>
      <c r="AO112" s="929"/>
      <c r="AP112" s="931">
        <v>5.5</v>
      </c>
      <c r="AQ112" s="932"/>
      <c r="AR112" s="932"/>
      <c r="AS112" s="932"/>
      <c r="AT112" s="933"/>
      <c r="AU112" s="883"/>
      <c r="AV112" s="884"/>
      <c r="AW112" s="884"/>
      <c r="AX112" s="884"/>
      <c r="AY112" s="884"/>
      <c r="AZ112" s="897" t="s">
        <v>443</v>
      </c>
      <c r="BA112" s="898"/>
      <c r="BB112" s="898"/>
      <c r="BC112" s="898"/>
      <c r="BD112" s="898"/>
      <c r="BE112" s="898"/>
      <c r="BF112" s="898"/>
      <c r="BG112" s="898"/>
      <c r="BH112" s="898"/>
      <c r="BI112" s="898"/>
      <c r="BJ112" s="898"/>
      <c r="BK112" s="898"/>
      <c r="BL112" s="898"/>
      <c r="BM112" s="898"/>
      <c r="BN112" s="898"/>
      <c r="BO112" s="898"/>
      <c r="BP112" s="899"/>
      <c r="BQ112" s="900">
        <v>13027010</v>
      </c>
      <c r="BR112" s="901"/>
      <c r="BS112" s="901"/>
      <c r="BT112" s="901"/>
      <c r="BU112" s="901"/>
      <c r="BV112" s="901">
        <v>12165064</v>
      </c>
      <c r="BW112" s="901"/>
      <c r="BX112" s="901"/>
      <c r="BY112" s="901"/>
      <c r="BZ112" s="901"/>
      <c r="CA112" s="901">
        <v>12178454</v>
      </c>
      <c r="CB112" s="901"/>
      <c r="CC112" s="901"/>
      <c r="CD112" s="901"/>
      <c r="CE112" s="901"/>
      <c r="CF112" s="895">
        <v>3.3</v>
      </c>
      <c r="CG112" s="896"/>
      <c r="CH112" s="896"/>
      <c r="CI112" s="896"/>
      <c r="CJ112" s="896"/>
      <c r="CK112" s="923"/>
      <c r="CL112" s="924"/>
      <c r="CM112" s="897" t="s">
        <v>444</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v>406607</v>
      </c>
      <c r="DH112" s="901"/>
      <c r="DI112" s="901"/>
      <c r="DJ112" s="901"/>
      <c r="DK112" s="901"/>
      <c r="DL112" s="901">
        <v>596608</v>
      </c>
      <c r="DM112" s="901"/>
      <c r="DN112" s="901"/>
      <c r="DO112" s="901"/>
      <c r="DP112" s="901"/>
      <c r="DQ112" s="901">
        <v>728829</v>
      </c>
      <c r="DR112" s="901"/>
      <c r="DS112" s="901"/>
      <c r="DT112" s="901"/>
      <c r="DU112" s="901"/>
      <c r="DV112" s="902">
        <v>0.2</v>
      </c>
      <c r="DW112" s="902"/>
      <c r="DX112" s="902"/>
      <c r="DY112" s="902"/>
      <c r="DZ112" s="903"/>
    </row>
    <row r="113" spans="1:130" s="228" customFormat="1" ht="26.25" customHeight="1" x14ac:dyDescent="0.2">
      <c r="A113" s="936"/>
      <c r="B113" s="937"/>
      <c r="C113" s="898" t="s">
        <v>445</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1382269</v>
      </c>
      <c r="AB113" s="928"/>
      <c r="AC113" s="928"/>
      <c r="AD113" s="928"/>
      <c r="AE113" s="929"/>
      <c r="AF113" s="930">
        <v>1246393</v>
      </c>
      <c r="AG113" s="928"/>
      <c r="AH113" s="928"/>
      <c r="AI113" s="928"/>
      <c r="AJ113" s="929"/>
      <c r="AK113" s="930">
        <v>1381358</v>
      </c>
      <c r="AL113" s="928"/>
      <c r="AM113" s="928"/>
      <c r="AN113" s="928"/>
      <c r="AO113" s="929"/>
      <c r="AP113" s="931">
        <v>0.4</v>
      </c>
      <c r="AQ113" s="932"/>
      <c r="AR113" s="932"/>
      <c r="AS113" s="932"/>
      <c r="AT113" s="933"/>
      <c r="AU113" s="883"/>
      <c r="AV113" s="884"/>
      <c r="AW113" s="884"/>
      <c r="AX113" s="884"/>
      <c r="AY113" s="884"/>
      <c r="AZ113" s="897" t="s">
        <v>446</v>
      </c>
      <c r="BA113" s="898"/>
      <c r="BB113" s="898"/>
      <c r="BC113" s="898"/>
      <c r="BD113" s="898"/>
      <c r="BE113" s="898"/>
      <c r="BF113" s="898"/>
      <c r="BG113" s="898"/>
      <c r="BH113" s="898"/>
      <c r="BI113" s="898"/>
      <c r="BJ113" s="898"/>
      <c r="BK113" s="898"/>
      <c r="BL113" s="898"/>
      <c r="BM113" s="898"/>
      <c r="BN113" s="898"/>
      <c r="BO113" s="898"/>
      <c r="BP113" s="899"/>
      <c r="BQ113" s="900" t="s">
        <v>447</v>
      </c>
      <c r="BR113" s="901"/>
      <c r="BS113" s="901"/>
      <c r="BT113" s="901"/>
      <c r="BU113" s="901"/>
      <c r="BV113" s="901" t="s">
        <v>375</v>
      </c>
      <c r="BW113" s="901"/>
      <c r="BX113" s="901"/>
      <c r="BY113" s="901"/>
      <c r="BZ113" s="901"/>
      <c r="CA113" s="901" t="s">
        <v>215</v>
      </c>
      <c r="CB113" s="901"/>
      <c r="CC113" s="901"/>
      <c r="CD113" s="901"/>
      <c r="CE113" s="901"/>
      <c r="CF113" s="895" t="s">
        <v>447</v>
      </c>
      <c r="CG113" s="896"/>
      <c r="CH113" s="896"/>
      <c r="CI113" s="896"/>
      <c r="CJ113" s="896"/>
      <c r="CK113" s="923"/>
      <c r="CL113" s="924"/>
      <c r="CM113" s="897" t="s">
        <v>448</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v>548038</v>
      </c>
      <c r="DH113" s="901"/>
      <c r="DI113" s="901"/>
      <c r="DJ113" s="901"/>
      <c r="DK113" s="901"/>
      <c r="DL113" s="901">
        <v>414515</v>
      </c>
      <c r="DM113" s="901"/>
      <c r="DN113" s="901"/>
      <c r="DO113" s="901"/>
      <c r="DP113" s="901"/>
      <c r="DQ113" s="901">
        <v>291378</v>
      </c>
      <c r="DR113" s="901"/>
      <c r="DS113" s="901"/>
      <c r="DT113" s="901"/>
      <c r="DU113" s="901"/>
      <c r="DV113" s="902">
        <v>0.1</v>
      </c>
      <c r="DW113" s="902"/>
      <c r="DX113" s="902"/>
      <c r="DY113" s="902"/>
      <c r="DZ113" s="903"/>
    </row>
    <row r="114" spans="1:130" s="228" customFormat="1" ht="26.25" customHeight="1" x14ac:dyDescent="0.2">
      <c r="A114" s="936"/>
      <c r="B114" s="937"/>
      <c r="C114" s="898" t="s">
        <v>449</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447</v>
      </c>
      <c r="AB114" s="928"/>
      <c r="AC114" s="928"/>
      <c r="AD114" s="928"/>
      <c r="AE114" s="929"/>
      <c r="AF114" s="930" t="s">
        <v>436</v>
      </c>
      <c r="AG114" s="928"/>
      <c r="AH114" s="928"/>
      <c r="AI114" s="928"/>
      <c r="AJ114" s="929"/>
      <c r="AK114" s="930" t="s">
        <v>450</v>
      </c>
      <c r="AL114" s="928"/>
      <c r="AM114" s="928"/>
      <c r="AN114" s="928"/>
      <c r="AO114" s="929"/>
      <c r="AP114" s="931" t="s">
        <v>447</v>
      </c>
      <c r="AQ114" s="932"/>
      <c r="AR114" s="932"/>
      <c r="AS114" s="932"/>
      <c r="AT114" s="933"/>
      <c r="AU114" s="883"/>
      <c r="AV114" s="884"/>
      <c r="AW114" s="884"/>
      <c r="AX114" s="884"/>
      <c r="AY114" s="884"/>
      <c r="AZ114" s="897" t="s">
        <v>451</v>
      </c>
      <c r="BA114" s="898"/>
      <c r="BB114" s="898"/>
      <c r="BC114" s="898"/>
      <c r="BD114" s="898"/>
      <c r="BE114" s="898"/>
      <c r="BF114" s="898"/>
      <c r="BG114" s="898"/>
      <c r="BH114" s="898"/>
      <c r="BI114" s="898"/>
      <c r="BJ114" s="898"/>
      <c r="BK114" s="898"/>
      <c r="BL114" s="898"/>
      <c r="BM114" s="898"/>
      <c r="BN114" s="898"/>
      <c r="BO114" s="898"/>
      <c r="BP114" s="899"/>
      <c r="BQ114" s="900">
        <v>139456984</v>
      </c>
      <c r="BR114" s="901"/>
      <c r="BS114" s="901"/>
      <c r="BT114" s="901"/>
      <c r="BU114" s="901"/>
      <c r="BV114" s="901">
        <v>139702471</v>
      </c>
      <c r="BW114" s="901"/>
      <c r="BX114" s="901"/>
      <c r="BY114" s="901"/>
      <c r="BZ114" s="901"/>
      <c r="CA114" s="901">
        <v>137074207</v>
      </c>
      <c r="CB114" s="901"/>
      <c r="CC114" s="901"/>
      <c r="CD114" s="901"/>
      <c r="CE114" s="901"/>
      <c r="CF114" s="895">
        <v>37.299999999999997</v>
      </c>
      <c r="CG114" s="896"/>
      <c r="CH114" s="896"/>
      <c r="CI114" s="896"/>
      <c r="CJ114" s="896"/>
      <c r="CK114" s="923"/>
      <c r="CL114" s="924"/>
      <c r="CM114" s="897" t="s">
        <v>452</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v>386207</v>
      </c>
      <c r="DH114" s="901"/>
      <c r="DI114" s="901"/>
      <c r="DJ114" s="901"/>
      <c r="DK114" s="901"/>
      <c r="DL114" s="901">
        <v>272407</v>
      </c>
      <c r="DM114" s="901"/>
      <c r="DN114" s="901"/>
      <c r="DO114" s="901"/>
      <c r="DP114" s="901"/>
      <c r="DQ114" s="901">
        <v>165213</v>
      </c>
      <c r="DR114" s="901"/>
      <c r="DS114" s="901"/>
      <c r="DT114" s="901"/>
      <c r="DU114" s="901"/>
      <c r="DV114" s="902">
        <v>0</v>
      </c>
      <c r="DW114" s="902"/>
      <c r="DX114" s="902"/>
      <c r="DY114" s="902"/>
      <c r="DZ114" s="903"/>
    </row>
    <row r="115" spans="1:130" s="228" customFormat="1" ht="26.25" customHeight="1" x14ac:dyDescent="0.2">
      <c r="A115" s="936"/>
      <c r="B115" s="937"/>
      <c r="C115" s="898" t="s">
        <v>453</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689697</v>
      </c>
      <c r="AB115" s="928"/>
      <c r="AC115" s="928"/>
      <c r="AD115" s="928"/>
      <c r="AE115" s="929"/>
      <c r="AF115" s="930">
        <v>2317241</v>
      </c>
      <c r="AG115" s="928"/>
      <c r="AH115" s="928"/>
      <c r="AI115" s="928"/>
      <c r="AJ115" s="929"/>
      <c r="AK115" s="930">
        <v>2221183</v>
      </c>
      <c r="AL115" s="928"/>
      <c r="AM115" s="928"/>
      <c r="AN115" s="928"/>
      <c r="AO115" s="929"/>
      <c r="AP115" s="931">
        <v>0.6</v>
      </c>
      <c r="AQ115" s="932"/>
      <c r="AR115" s="932"/>
      <c r="AS115" s="932"/>
      <c r="AT115" s="933"/>
      <c r="AU115" s="883"/>
      <c r="AV115" s="884"/>
      <c r="AW115" s="884"/>
      <c r="AX115" s="884"/>
      <c r="AY115" s="884"/>
      <c r="AZ115" s="897" t="s">
        <v>454</v>
      </c>
      <c r="BA115" s="898"/>
      <c r="BB115" s="898"/>
      <c r="BC115" s="898"/>
      <c r="BD115" s="898"/>
      <c r="BE115" s="898"/>
      <c r="BF115" s="898"/>
      <c r="BG115" s="898"/>
      <c r="BH115" s="898"/>
      <c r="BI115" s="898"/>
      <c r="BJ115" s="898"/>
      <c r="BK115" s="898"/>
      <c r="BL115" s="898"/>
      <c r="BM115" s="898"/>
      <c r="BN115" s="898"/>
      <c r="BO115" s="898"/>
      <c r="BP115" s="899"/>
      <c r="BQ115" s="900">
        <v>7450818</v>
      </c>
      <c r="BR115" s="901"/>
      <c r="BS115" s="901"/>
      <c r="BT115" s="901"/>
      <c r="BU115" s="901"/>
      <c r="BV115" s="901">
        <v>5937564</v>
      </c>
      <c r="BW115" s="901"/>
      <c r="BX115" s="901"/>
      <c r="BY115" s="901"/>
      <c r="BZ115" s="901"/>
      <c r="CA115" s="901">
        <v>6183181</v>
      </c>
      <c r="CB115" s="901"/>
      <c r="CC115" s="901"/>
      <c r="CD115" s="901"/>
      <c r="CE115" s="901"/>
      <c r="CF115" s="895">
        <v>1.7</v>
      </c>
      <c r="CG115" s="896"/>
      <c r="CH115" s="896"/>
      <c r="CI115" s="896"/>
      <c r="CJ115" s="896"/>
      <c r="CK115" s="923"/>
      <c r="CL115" s="924"/>
      <c r="CM115" s="897" t="s">
        <v>455</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438</v>
      </c>
      <c r="DH115" s="901"/>
      <c r="DI115" s="901"/>
      <c r="DJ115" s="901"/>
      <c r="DK115" s="901"/>
      <c r="DL115" s="901" t="s">
        <v>456</v>
      </c>
      <c r="DM115" s="901"/>
      <c r="DN115" s="901"/>
      <c r="DO115" s="901"/>
      <c r="DP115" s="901"/>
      <c r="DQ115" s="901" t="s">
        <v>215</v>
      </c>
      <c r="DR115" s="901"/>
      <c r="DS115" s="901"/>
      <c r="DT115" s="901"/>
      <c r="DU115" s="901"/>
      <c r="DV115" s="902" t="s">
        <v>456</v>
      </c>
      <c r="DW115" s="902"/>
      <c r="DX115" s="902"/>
      <c r="DY115" s="902"/>
      <c r="DZ115" s="903"/>
    </row>
    <row r="116" spans="1:130" s="228" customFormat="1" ht="26.25" customHeight="1" x14ac:dyDescent="0.2">
      <c r="A116" s="938"/>
      <c r="B116" s="939"/>
      <c r="C116" s="940" t="s">
        <v>457</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v>323</v>
      </c>
      <c r="AB116" s="928"/>
      <c r="AC116" s="928"/>
      <c r="AD116" s="928"/>
      <c r="AE116" s="929"/>
      <c r="AF116" s="930">
        <v>598</v>
      </c>
      <c r="AG116" s="928"/>
      <c r="AH116" s="928"/>
      <c r="AI116" s="928"/>
      <c r="AJ116" s="929"/>
      <c r="AK116" s="930">
        <v>37</v>
      </c>
      <c r="AL116" s="928"/>
      <c r="AM116" s="928"/>
      <c r="AN116" s="928"/>
      <c r="AO116" s="929"/>
      <c r="AP116" s="931">
        <v>0</v>
      </c>
      <c r="AQ116" s="932"/>
      <c r="AR116" s="932"/>
      <c r="AS116" s="932"/>
      <c r="AT116" s="933"/>
      <c r="AU116" s="883"/>
      <c r="AV116" s="884"/>
      <c r="AW116" s="884"/>
      <c r="AX116" s="884"/>
      <c r="AY116" s="884"/>
      <c r="AZ116" s="942" t="s">
        <v>458</v>
      </c>
      <c r="BA116" s="943"/>
      <c r="BB116" s="943"/>
      <c r="BC116" s="943"/>
      <c r="BD116" s="943"/>
      <c r="BE116" s="943"/>
      <c r="BF116" s="943"/>
      <c r="BG116" s="943"/>
      <c r="BH116" s="943"/>
      <c r="BI116" s="943"/>
      <c r="BJ116" s="943"/>
      <c r="BK116" s="943"/>
      <c r="BL116" s="943"/>
      <c r="BM116" s="943"/>
      <c r="BN116" s="943"/>
      <c r="BO116" s="943"/>
      <c r="BP116" s="944"/>
      <c r="BQ116" s="900" t="s">
        <v>436</v>
      </c>
      <c r="BR116" s="901"/>
      <c r="BS116" s="901"/>
      <c r="BT116" s="901"/>
      <c r="BU116" s="901"/>
      <c r="BV116" s="901" t="s">
        <v>438</v>
      </c>
      <c r="BW116" s="901"/>
      <c r="BX116" s="901"/>
      <c r="BY116" s="901"/>
      <c r="BZ116" s="901"/>
      <c r="CA116" s="901" t="s">
        <v>447</v>
      </c>
      <c r="CB116" s="901"/>
      <c r="CC116" s="901"/>
      <c r="CD116" s="901"/>
      <c r="CE116" s="901"/>
      <c r="CF116" s="895" t="s">
        <v>447</v>
      </c>
      <c r="CG116" s="896"/>
      <c r="CH116" s="896"/>
      <c r="CI116" s="896"/>
      <c r="CJ116" s="896"/>
      <c r="CK116" s="923"/>
      <c r="CL116" s="924"/>
      <c r="CM116" s="897" t="s">
        <v>459</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436</v>
      </c>
      <c r="DH116" s="901"/>
      <c r="DI116" s="901"/>
      <c r="DJ116" s="901"/>
      <c r="DK116" s="901"/>
      <c r="DL116" s="901" t="s">
        <v>447</v>
      </c>
      <c r="DM116" s="901"/>
      <c r="DN116" s="901"/>
      <c r="DO116" s="901"/>
      <c r="DP116" s="901"/>
      <c r="DQ116" s="901" t="s">
        <v>436</v>
      </c>
      <c r="DR116" s="901"/>
      <c r="DS116" s="901"/>
      <c r="DT116" s="901"/>
      <c r="DU116" s="901"/>
      <c r="DV116" s="902" t="s">
        <v>409</v>
      </c>
      <c r="DW116" s="902"/>
      <c r="DX116" s="902"/>
      <c r="DY116" s="902"/>
      <c r="DZ116" s="903"/>
    </row>
    <row r="117" spans="1:130" s="228" customFormat="1" ht="26.25" customHeight="1" x14ac:dyDescent="0.2">
      <c r="A117" s="887" t="s">
        <v>157</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460</v>
      </c>
      <c r="Z117" s="869"/>
      <c r="AA117" s="950">
        <v>99729817</v>
      </c>
      <c r="AB117" s="951"/>
      <c r="AC117" s="951"/>
      <c r="AD117" s="951"/>
      <c r="AE117" s="952"/>
      <c r="AF117" s="953">
        <v>100678043</v>
      </c>
      <c r="AG117" s="951"/>
      <c r="AH117" s="951"/>
      <c r="AI117" s="951"/>
      <c r="AJ117" s="952"/>
      <c r="AK117" s="953">
        <v>107146995</v>
      </c>
      <c r="AL117" s="951"/>
      <c r="AM117" s="951"/>
      <c r="AN117" s="951"/>
      <c r="AO117" s="952"/>
      <c r="AP117" s="954"/>
      <c r="AQ117" s="955"/>
      <c r="AR117" s="955"/>
      <c r="AS117" s="955"/>
      <c r="AT117" s="956"/>
      <c r="AU117" s="883"/>
      <c r="AV117" s="884"/>
      <c r="AW117" s="884"/>
      <c r="AX117" s="884"/>
      <c r="AY117" s="884"/>
      <c r="AZ117" s="897" t="s">
        <v>461</v>
      </c>
      <c r="BA117" s="898"/>
      <c r="BB117" s="898"/>
      <c r="BC117" s="898"/>
      <c r="BD117" s="898"/>
      <c r="BE117" s="898"/>
      <c r="BF117" s="898"/>
      <c r="BG117" s="898"/>
      <c r="BH117" s="898"/>
      <c r="BI117" s="898"/>
      <c r="BJ117" s="898"/>
      <c r="BK117" s="898"/>
      <c r="BL117" s="898"/>
      <c r="BM117" s="898"/>
      <c r="BN117" s="898"/>
      <c r="BO117" s="898"/>
      <c r="BP117" s="899"/>
      <c r="BQ117" s="900" t="s">
        <v>375</v>
      </c>
      <c r="BR117" s="901"/>
      <c r="BS117" s="901"/>
      <c r="BT117" s="901"/>
      <c r="BU117" s="901"/>
      <c r="BV117" s="901" t="s">
        <v>450</v>
      </c>
      <c r="BW117" s="901"/>
      <c r="BX117" s="901"/>
      <c r="BY117" s="901"/>
      <c r="BZ117" s="901"/>
      <c r="CA117" s="901" t="s">
        <v>436</v>
      </c>
      <c r="CB117" s="901"/>
      <c r="CC117" s="901"/>
      <c r="CD117" s="901"/>
      <c r="CE117" s="901"/>
      <c r="CF117" s="895" t="s">
        <v>450</v>
      </c>
      <c r="CG117" s="896"/>
      <c r="CH117" s="896"/>
      <c r="CI117" s="896"/>
      <c r="CJ117" s="896"/>
      <c r="CK117" s="923"/>
      <c r="CL117" s="924"/>
      <c r="CM117" s="897" t="s">
        <v>462</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375</v>
      </c>
      <c r="DH117" s="901"/>
      <c r="DI117" s="901"/>
      <c r="DJ117" s="901"/>
      <c r="DK117" s="901"/>
      <c r="DL117" s="901" t="s">
        <v>215</v>
      </c>
      <c r="DM117" s="901"/>
      <c r="DN117" s="901"/>
      <c r="DO117" s="901"/>
      <c r="DP117" s="901"/>
      <c r="DQ117" s="901" t="s">
        <v>375</v>
      </c>
      <c r="DR117" s="901"/>
      <c r="DS117" s="901"/>
      <c r="DT117" s="901"/>
      <c r="DU117" s="901"/>
      <c r="DV117" s="902" t="s">
        <v>375</v>
      </c>
      <c r="DW117" s="902"/>
      <c r="DX117" s="902"/>
      <c r="DY117" s="902"/>
      <c r="DZ117" s="903"/>
    </row>
    <row r="118" spans="1:130" s="228" customFormat="1" ht="26.25" customHeight="1" x14ac:dyDescent="0.2">
      <c r="A118" s="887" t="s">
        <v>431</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429</v>
      </c>
      <c r="AB118" s="868"/>
      <c r="AC118" s="868"/>
      <c r="AD118" s="868"/>
      <c r="AE118" s="869"/>
      <c r="AF118" s="867" t="s">
        <v>310</v>
      </c>
      <c r="AG118" s="868"/>
      <c r="AH118" s="868"/>
      <c r="AI118" s="868"/>
      <c r="AJ118" s="869"/>
      <c r="AK118" s="867" t="s">
        <v>309</v>
      </c>
      <c r="AL118" s="868"/>
      <c r="AM118" s="868"/>
      <c r="AN118" s="868"/>
      <c r="AO118" s="869"/>
      <c r="AP118" s="945" t="s">
        <v>430</v>
      </c>
      <c r="AQ118" s="946"/>
      <c r="AR118" s="946"/>
      <c r="AS118" s="946"/>
      <c r="AT118" s="947"/>
      <c r="AU118" s="883"/>
      <c r="AV118" s="884"/>
      <c r="AW118" s="884"/>
      <c r="AX118" s="884"/>
      <c r="AY118" s="884"/>
      <c r="AZ118" s="948" t="s">
        <v>463</v>
      </c>
      <c r="BA118" s="940"/>
      <c r="BB118" s="940"/>
      <c r="BC118" s="940"/>
      <c r="BD118" s="940"/>
      <c r="BE118" s="940"/>
      <c r="BF118" s="940"/>
      <c r="BG118" s="940"/>
      <c r="BH118" s="940"/>
      <c r="BI118" s="940"/>
      <c r="BJ118" s="940"/>
      <c r="BK118" s="940"/>
      <c r="BL118" s="940"/>
      <c r="BM118" s="940"/>
      <c r="BN118" s="940"/>
      <c r="BO118" s="940"/>
      <c r="BP118" s="941"/>
      <c r="BQ118" s="965" t="s">
        <v>215</v>
      </c>
      <c r="BR118" s="966"/>
      <c r="BS118" s="966"/>
      <c r="BT118" s="966"/>
      <c r="BU118" s="966"/>
      <c r="BV118" s="966" t="s">
        <v>450</v>
      </c>
      <c r="BW118" s="966"/>
      <c r="BX118" s="966"/>
      <c r="BY118" s="966"/>
      <c r="BZ118" s="966"/>
      <c r="CA118" s="966" t="s">
        <v>450</v>
      </c>
      <c r="CB118" s="966"/>
      <c r="CC118" s="966"/>
      <c r="CD118" s="966"/>
      <c r="CE118" s="966"/>
      <c r="CF118" s="895" t="s">
        <v>450</v>
      </c>
      <c r="CG118" s="896"/>
      <c r="CH118" s="896"/>
      <c r="CI118" s="896"/>
      <c r="CJ118" s="896"/>
      <c r="CK118" s="923"/>
      <c r="CL118" s="924"/>
      <c r="CM118" s="897" t="s">
        <v>464</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t="s">
        <v>215</v>
      </c>
      <c r="DH118" s="901"/>
      <c r="DI118" s="901"/>
      <c r="DJ118" s="901"/>
      <c r="DK118" s="901"/>
      <c r="DL118" s="901" t="s">
        <v>450</v>
      </c>
      <c r="DM118" s="901"/>
      <c r="DN118" s="901"/>
      <c r="DO118" s="901"/>
      <c r="DP118" s="901"/>
      <c r="DQ118" s="901" t="s">
        <v>450</v>
      </c>
      <c r="DR118" s="901"/>
      <c r="DS118" s="901"/>
      <c r="DT118" s="901"/>
      <c r="DU118" s="901"/>
      <c r="DV118" s="902" t="s">
        <v>409</v>
      </c>
      <c r="DW118" s="902"/>
      <c r="DX118" s="902"/>
      <c r="DY118" s="902"/>
      <c r="DZ118" s="903"/>
    </row>
    <row r="119" spans="1:130" s="228" customFormat="1" ht="26.25" customHeight="1" x14ac:dyDescent="0.2">
      <c r="A119" s="1029" t="s">
        <v>434</v>
      </c>
      <c r="B119" s="922"/>
      <c r="C119" s="90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215</v>
      </c>
      <c r="AB119" s="875"/>
      <c r="AC119" s="875"/>
      <c r="AD119" s="875"/>
      <c r="AE119" s="876"/>
      <c r="AF119" s="877" t="s">
        <v>450</v>
      </c>
      <c r="AG119" s="875"/>
      <c r="AH119" s="875"/>
      <c r="AI119" s="875"/>
      <c r="AJ119" s="876"/>
      <c r="AK119" s="877" t="s">
        <v>450</v>
      </c>
      <c r="AL119" s="875"/>
      <c r="AM119" s="875"/>
      <c r="AN119" s="875"/>
      <c r="AO119" s="876"/>
      <c r="AP119" s="878" t="s">
        <v>450</v>
      </c>
      <c r="AQ119" s="879"/>
      <c r="AR119" s="879"/>
      <c r="AS119" s="879"/>
      <c r="AT119" s="880"/>
      <c r="AU119" s="885"/>
      <c r="AV119" s="886"/>
      <c r="AW119" s="886"/>
      <c r="AX119" s="886"/>
      <c r="AY119" s="886"/>
      <c r="AZ119" s="249" t="s">
        <v>157</v>
      </c>
      <c r="BA119" s="249"/>
      <c r="BB119" s="249"/>
      <c r="BC119" s="249"/>
      <c r="BD119" s="249"/>
      <c r="BE119" s="249"/>
      <c r="BF119" s="249"/>
      <c r="BG119" s="249"/>
      <c r="BH119" s="249"/>
      <c r="BI119" s="249"/>
      <c r="BJ119" s="249"/>
      <c r="BK119" s="249"/>
      <c r="BL119" s="249"/>
      <c r="BM119" s="249"/>
      <c r="BN119" s="249"/>
      <c r="BO119" s="949" t="s">
        <v>465</v>
      </c>
      <c r="BP119" s="970"/>
      <c r="BQ119" s="965">
        <v>1875616457</v>
      </c>
      <c r="BR119" s="966"/>
      <c r="BS119" s="966"/>
      <c r="BT119" s="966"/>
      <c r="BU119" s="966"/>
      <c r="BV119" s="966">
        <v>1908617729</v>
      </c>
      <c r="BW119" s="966"/>
      <c r="BX119" s="966"/>
      <c r="BY119" s="966"/>
      <c r="BZ119" s="966"/>
      <c r="CA119" s="966">
        <v>1908379178</v>
      </c>
      <c r="CB119" s="966"/>
      <c r="CC119" s="966"/>
      <c r="CD119" s="966"/>
      <c r="CE119" s="966"/>
      <c r="CF119" s="967"/>
      <c r="CG119" s="968"/>
      <c r="CH119" s="968"/>
      <c r="CI119" s="968"/>
      <c r="CJ119" s="969"/>
      <c r="CK119" s="925"/>
      <c r="CL119" s="926"/>
      <c r="CM119" s="948" t="s">
        <v>466</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436</v>
      </c>
      <c r="DH119" s="901"/>
      <c r="DI119" s="901"/>
      <c r="DJ119" s="901"/>
      <c r="DK119" s="901"/>
      <c r="DL119" s="901" t="s">
        <v>436</v>
      </c>
      <c r="DM119" s="901"/>
      <c r="DN119" s="901"/>
      <c r="DO119" s="901"/>
      <c r="DP119" s="901"/>
      <c r="DQ119" s="901" t="s">
        <v>436</v>
      </c>
      <c r="DR119" s="901"/>
      <c r="DS119" s="901"/>
      <c r="DT119" s="901"/>
      <c r="DU119" s="901"/>
      <c r="DV119" s="902" t="s">
        <v>436</v>
      </c>
      <c r="DW119" s="902"/>
      <c r="DX119" s="902"/>
      <c r="DY119" s="902"/>
      <c r="DZ119" s="903"/>
    </row>
    <row r="120" spans="1:130" s="228" customFormat="1" ht="26.25" customHeight="1" x14ac:dyDescent="0.2">
      <c r="A120" s="1030"/>
      <c r="B120" s="924"/>
      <c r="C120" s="897" t="s">
        <v>440</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450</v>
      </c>
      <c r="AB120" s="928"/>
      <c r="AC120" s="928"/>
      <c r="AD120" s="928"/>
      <c r="AE120" s="929"/>
      <c r="AF120" s="930" t="s">
        <v>436</v>
      </c>
      <c r="AG120" s="928"/>
      <c r="AH120" s="928"/>
      <c r="AI120" s="928"/>
      <c r="AJ120" s="929"/>
      <c r="AK120" s="930" t="s">
        <v>436</v>
      </c>
      <c r="AL120" s="928"/>
      <c r="AM120" s="928"/>
      <c r="AN120" s="928"/>
      <c r="AO120" s="929"/>
      <c r="AP120" s="931" t="s">
        <v>436</v>
      </c>
      <c r="AQ120" s="932"/>
      <c r="AR120" s="932"/>
      <c r="AS120" s="932"/>
      <c r="AT120" s="933"/>
      <c r="AU120" s="957" t="s">
        <v>467</v>
      </c>
      <c r="AV120" s="958"/>
      <c r="AW120" s="958"/>
      <c r="AX120" s="958"/>
      <c r="AY120" s="959"/>
      <c r="AZ120" s="904" t="s">
        <v>468</v>
      </c>
      <c r="BA120" s="872"/>
      <c r="BB120" s="872"/>
      <c r="BC120" s="872"/>
      <c r="BD120" s="872"/>
      <c r="BE120" s="872"/>
      <c r="BF120" s="872"/>
      <c r="BG120" s="872"/>
      <c r="BH120" s="872"/>
      <c r="BI120" s="872"/>
      <c r="BJ120" s="872"/>
      <c r="BK120" s="872"/>
      <c r="BL120" s="872"/>
      <c r="BM120" s="872"/>
      <c r="BN120" s="872"/>
      <c r="BO120" s="872"/>
      <c r="BP120" s="873"/>
      <c r="BQ120" s="905">
        <v>144870683</v>
      </c>
      <c r="BR120" s="906"/>
      <c r="BS120" s="906"/>
      <c r="BT120" s="906"/>
      <c r="BU120" s="906"/>
      <c r="BV120" s="906">
        <v>179269848</v>
      </c>
      <c r="BW120" s="906"/>
      <c r="BX120" s="906"/>
      <c r="BY120" s="906"/>
      <c r="BZ120" s="906"/>
      <c r="CA120" s="906">
        <v>179511593</v>
      </c>
      <c r="CB120" s="906"/>
      <c r="CC120" s="906"/>
      <c r="CD120" s="906"/>
      <c r="CE120" s="906"/>
      <c r="CF120" s="919">
        <v>48.9</v>
      </c>
      <c r="CG120" s="920"/>
      <c r="CH120" s="920"/>
      <c r="CI120" s="920"/>
      <c r="CJ120" s="920"/>
      <c r="CK120" s="974" t="s">
        <v>469</v>
      </c>
      <c r="CL120" s="975"/>
      <c r="CM120" s="975"/>
      <c r="CN120" s="975"/>
      <c r="CO120" s="976"/>
      <c r="CP120" s="982" t="s">
        <v>470</v>
      </c>
      <c r="CQ120" s="983"/>
      <c r="CR120" s="983"/>
      <c r="CS120" s="983"/>
      <c r="CT120" s="983"/>
      <c r="CU120" s="983"/>
      <c r="CV120" s="983"/>
      <c r="CW120" s="983"/>
      <c r="CX120" s="983"/>
      <c r="CY120" s="983"/>
      <c r="CZ120" s="983"/>
      <c r="DA120" s="983"/>
      <c r="DB120" s="983"/>
      <c r="DC120" s="983"/>
      <c r="DD120" s="983"/>
      <c r="DE120" s="983"/>
      <c r="DF120" s="984"/>
      <c r="DG120" s="905">
        <v>5757918</v>
      </c>
      <c r="DH120" s="906"/>
      <c r="DI120" s="906"/>
      <c r="DJ120" s="906"/>
      <c r="DK120" s="906"/>
      <c r="DL120" s="906">
        <v>5200722</v>
      </c>
      <c r="DM120" s="906"/>
      <c r="DN120" s="906"/>
      <c r="DO120" s="906"/>
      <c r="DP120" s="906"/>
      <c r="DQ120" s="906">
        <v>5226321</v>
      </c>
      <c r="DR120" s="906"/>
      <c r="DS120" s="906"/>
      <c r="DT120" s="906"/>
      <c r="DU120" s="906"/>
      <c r="DV120" s="907">
        <v>1.4</v>
      </c>
      <c r="DW120" s="907"/>
      <c r="DX120" s="907"/>
      <c r="DY120" s="907"/>
      <c r="DZ120" s="908"/>
    </row>
    <row r="121" spans="1:130" s="228" customFormat="1" ht="26.25" customHeight="1" x14ac:dyDescent="0.2">
      <c r="A121" s="1030"/>
      <c r="B121" s="924"/>
      <c r="C121" s="971" t="s">
        <v>471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v>340883</v>
      </c>
      <c r="AB121" s="928"/>
      <c r="AC121" s="928"/>
      <c r="AD121" s="928"/>
      <c r="AE121" s="929"/>
      <c r="AF121" s="930">
        <v>210506</v>
      </c>
      <c r="AG121" s="928"/>
      <c r="AH121" s="928"/>
      <c r="AI121" s="928"/>
      <c r="AJ121" s="929"/>
      <c r="AK121" s="930">
        <v>151984</v>
      </c>
      <c r="AL121" s="928"/>
      <c r="AM121" s="928"/>
      <c r="AN121" s="928"/>
      <c r="AO121" s="929"/>
      <c r="AP121" s="931">
        <v>0</v>
      </c>
      <c r="AQ121" s="932"/>
      <c r="AR121" s="932"/>
      <c r="AS121" s="932"/>
      <c r="AT121" s="933"/>
      <c r="AU121" s="960"/>
      <c r="AV121" s="961"/>
      <c r="AW121" s="961"/>
      <c r="AX121" s="961"/>
      <c r="AY121" s="962"/>
      <c r="AZ121" s="897" t="s">
        <v>472</v>
      </c>
      <c r="BA121" s="898"/>
      <c r="BB121" s="898"/>
      <c r="BC121" s="898"/>
      <c r="BD121" s="898"/>
      <c r="BE121" s="898"/>
      <c r="BF121" s="898"/>
      <c r="BG121" s="898"/>
      <c r="BH121" s="898"/>
      <c r="BI121" s="898"/>
      <c r="BJ121" s="898"/>
      <c r="BK121" s="898"/>
      <c r="BL121" s="898"/>
      <c r="BM121" s="898"/>
      <c r="BN121" s="898"/>
      <c r="BO121" s="898"/>
      <c r="BP121" s="899"/>
      <c r="BQ121" s="900">
        <v>65256131</v>
      </c>
      <c r="BR121" s="901"/>
      <c r="BS121" s="901"/>
      <c r="BT121" s="901"/>
      <c r="BU121" s="901"/>
      <c r="BV121" s="901">
        <v>62677220</v>
      </c>
      <c r="BW121" s="901"/>
      <c r="BX121" s="901"/>
      <c r="BY121" s="901"/>
      <c r="BZ121" s="901"/>
      <c r="CA121" s="901">
        <v>59824800</v>
      </c>
      <c r="CB121" s="901"/>
      <c r="CC121" s="901"/>
      <c r="CD121" s="901"/>
      <c r="CE121" s="901"/>
      <c r="CF121" s="895">
        <v>16.3</v>
      </c>
      <c r="CG121" s="896"/>
      <c r="CH121" s="896"/>
      <c r="CI121" s="896"/>
      <c r="CJ121" s="896"/>
      <c r="CK121" s="977"/>
      <c r="CL121" s="978"/>
      <c r="CM121" s="978"/>
      <c r="CN121" s="978"/>
      <c r="CO121" s="979"/>
      <c r="CP121" s="987" t="s">
        <v>473</v>
      </c>
      <c r="CQ121" s="988"/>
      <c r="CR121" s="988"/>
      <c r="CS121" s="988"/>
      <c r="CT121" s="988"/>
      <c r="CU121" s="988"/>
      <c r="CV121" s="988"/>
      <c r="CW121" s="988"/>
      <c r="CX121" s="988"/>
      <c r="CY121" s="988"/>
      <c r="CZ121" s="988"/>
      <c r="DA121" s="988"/>
      <c r="DB121" s="988"/>
      <c r="DC121" s="988"/>
      <c r="DD121" s="988"/>
      <c r="DE121" s="988"/>
      <c r="DF121" s="989"/>
      <c r="DG121" s="900">
        <v>4360551</v>
      </c>
      <c r="DH121" s="901"/>
      <c r="DI121" s="901"/>
      <c r="DJ121" s="901"/>
      <c r="DK121" s="901"/>
      <c r="DL121" s="901">
        <v>4135359</v>
      </c>
      <c r="DM121" s="901"/>
      <c r="DN121" s="901"/>
      <c r="DO121" s="901"/>
      <c r="DP121" s="901"/>
      <c r="DQ121" s="901">
        <v>3843909</v>
      </c>
      <c r="DR121" s="901"/>
      <c r="DS121" s="901"/>
      <c r="DT121" s="901"/>
      <c r="DU121" s="901"/>
      <c r="DV121" s="902">
        <v>1</v>
      </c>
      <c r="DW121" s="902"/>
      <c r="DX121" s="902"/>
      <c r="DY121" s="902"/>
      <c r="DZ121" s="903"/>
    </row>
    <row r="122" spans="1:130" s="228" customFormat="1" ht="26.25" customHeight="1" x14ac:dyDescent="0.2">
      <c r="A122" s="1030"/>
      <c r="B122" s="924"/>
      <c r="C122" s="897" t="s">
        <v>452</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v>113657</v>
      </c>
      <c r="AB122" s="928"/>
      <c r="AC122" s="928"/>
      <c r="AD122" s="928"/>
      <c r="AE122" s="929"/>
      <c r="AF122" s="930">
        <v>113800</v>
      </c>
      <c r="AG122" s="928"/>
      <c r="AH122" s="928"/>
      <c r="AI122" s="928"/>
      <c r="AJ122" s="929"/>
      <c r="AK122" s="930">
        <v>107194</v>
      </c>
      <c r="AL122" s="928"/>
      <c r="AM122" s="928"/>
      <c r="AN122" s="928"/>
      <c r="AO122" s="929"/>
      <c r="AP122" s="931">
        <v>0</v>
      </c>
      <c r="AQ122" s="932"/>
      <c r="AR122" s="932"/>
      <c r="AS122" s="932"/>
      <c r="AT122" s="933"/>
      <c r="AU122" s="960"/>
      <c r="AV122" s="961"/>
      <c r="AW122" s="961"/>
      <c r="AX122" s="961"/>
      <c r="AY122" s="962"/>
      <c r="AZ122" s="948" t="s">
        <v>474</v>
      </c>
      <c r="BA122" s="940"/>
      <c r="BB122" s="940"/>
      <c r="BC122" s="940"/>
      <c r="BD122" s="940"/>
      <c r="BE122" s="940"/>
      <c r="BF122" s="940"/>
      <c r="BG122" s="940"/>
      <c r="BH122" s="940"/>
      <c r="BI122" s="940"/>
      <c r="BJ122" s="940"/>
      <c r="BK122" s="940"/>
      <c r="BL122" s="940"/>
      <c r="BM122" s="940"/>
      <c r="BN122" s="940"/>
      <c r="BO122" s="940"/>
      <c r="BP122" s="941"/>
      <c r="BQ122" s="965">
        <v>914301111</v>
      </c>
      <c r="BR122" s="966"/>
      <c r="BS122" s="966"/>
      <c r="BT122" s="966"/>
      <c r="BU122" s="966"/>
      <c r="BV122" s="966">
        <v>924154549</v>
      </c>
      <c r="BW122" s="966"/>
      <c r="BX122" s="966"/>
      <c r="BY122" s="966"/>
      <c r="BZ122" s="966"/>
      <c r="CA122" s="966">
        <v>899464889</v>
      </c>
      <c r="CB122" s="966"/>
      <c r="CC122" s="966"/>
      <c r="CD122" s="966"/>
      <c r="CE122" s="966"/>
      <c r="CF122" s="985">
        <v>244.9</v>
      </c>
      <c r="CG122" s="986"/>
      <c r="CH122" s="986"/>
      <c r="CI122" s="986"/>
      <c r="CJ122" s="986"/>
      <c r="CK122" s="977"/>
      <c r="CL122" s="978"/>
      <c r="CM122" s="978"/>
      <c r="CN122" s="978"/>
      <c r="CO122" s="979"/>
      <c r="CP122" s="987" t="s">
        <v>475</v>
      </c>
      <c r="CQ122" s="988"/>
      <c r="CR122" s="988"/>
      <c r="CS122" s="988"/>
      <c r="CT122" s="988"/>
      <c r="CU122" s="988"/>
      <c r="CV122" s="988"/>
      <c r="CW122" s="988"/>
      <c r="CX122" s="988"/>
      <c r="CY122" s="988"/>
      <c r="CZ122" s="988"/>
      <c r="DA122" s="988"/>
      <c r="DB122" s="988"/>
      <c r="DC122" s="988"/>
      <c r="DD122" s="988"/>
      <c r="DE122" s="988"/>
      <c r="DF122" s="989"/>
      <c r="DG122" s="900">
        <v>1679450</v>
      </c>
      <c r="DH122" s="901"/>
      <c r="DI122" s="901"/>
      <c r="DJ122" s="901"/>
      <c r="DK122" s="901"/>
      <c r="DL122" s="901">
        <v>1650198</v>
      </c>
      <c r="DM122" s="901"/>
      <c r="DN122" s="901"/>
      <c r="DO122" s="901"/>
      <c r="DP122" s="901"/>
      <c r="DQ122" s="901">
        <v>1558995</v>
      </c>
      <c r="DR122" s="901"/>
      <c r="DS122" s="901"/>
      <c r="DT122" s="901"/>
      <c r="DU122" s="901"/>
      <c r="DV122" s="902">
        <v>0.4</v>
      </c>
      <c r="DW122" s="902"/>
      <c r="DX122" s="902"/>
      <c r="DY122" s="902"/>
      <c r="DZ122" s="903"/>
    </row>
    <row r="123" spans="1:130" s="228" customFormat="1" ht="26.25" customHeight="1" x14ac:dyDescent="0.2">
      <c r="A123" s="1030"/>
      <c r="B123" s="924"/>
      <c r="C123" s="897" t="s">
        <v>459</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436</v>
      </c>
      <c r="AB123" s="928"/>
      <c r="AC123" s="928"/>
      <c r="AD123" s="928"/>
      <c r="AE123" s="929"/>
      <c r="AF123" s="930" t="s">
        <v>436</v>
      </c>
      <c r="AG123" s="928"/>
      <c r="AH123" s="928"/>
      <c r="AI123" s="928"/>
      <c r="AJ123" s="929"/>
      <c r="AK123" s="930" t="s">
        <v>436</v>
      </c>
      <c r="AL123" s="928"/>
      <c r="AM123" s="928"/>
      <c r="AN123" s="928"/>
      <c r="AO123" s="929"/>
      <c r="AP123" s="931" t="s">
        <v>436</v>
      </c>
      <c r="AQ123" s="932"/>
      <c r="AR123" s="932"/>
      <c r="AS123" s="932"/>
      <c r="AT123" s="933"/>
      <c r="AU123" s="963"/>
      <c r="AV123" s="964"/>
      <c r="AW123" s="964"/>
      <c r="AX123" s="964"/>
      <c r="AY123" s="964"/>
      <c r="AZ123" s="249" t="s">
        <v>157</v>
      </c>
      <c r="BA123" s="249"/>
      <c r="BB123" s="249"/>
      <c r="BC123" s="249"/>
      <c r="BD123" s="249"/>
      <c r="BE123" s="249"/>
      <c r="BF123" s="249"/>
      <c r="BG123" s="249"/>
      <c r="BH123" s="249"/>
      <c r="BI123" s="249"/>
      <c r="BJ123" s="249"/>
      <c r="BK123" s="249"/>
      <c r="BL123" s="249"/>
      <c r="BM123" s="249"/>
      <c r="BN123" s="249"/>
      <c r="BO123" s="949" t="s">
        <v>476</v>
      </c>
      <c r="BP123" s="970"/>
      <c r="BQ123" s="1036">
        <v>1124427925</v>
      </c>
      <c r="BR123" s="1037"/>
      <c r="BS123" s="1037"/>
      <c r="BT123" s="1037"/>
      <c r="BU123" s="1037"/>
      <c r="BV123" s="1037">
        <v>1166101617</v>
      </c>
      <c r="BW123" s="1037"/>
      <c r="BX123" s="1037"/>
      <c r="BY123" s="1037"/>
      <c r="BZ123" s="1037"/>
      <c r="CA123" s="1037">
        <v>1138801282</v>
      </c>
      <c r="CB123" s="1037"/>
      <c r="CC123" s="1037"/>
      <c r="CD123" s="1037"/>
      <c r="CE123" s="1037"/>
      <c r="CF123" s="967"/>
      <c r="CG123" s="968"/>
      <c r="CH123" s="968"/>
      <c r="CI123" s="968"/>
      <c r="CJ123" s="969"/>
      <c r="CK123" s="977"/>
      <c r="CL123" s="978"/>
      <c r="CM123" s="978"/>
      <c r="CN123" s="978"/>
      <c r="CO123" s="979"/>
      <c r="CP123" s="987" t="s">
        <v>477</v>
      </c>
      <c r="CQ123" s="988"/>
      <c r="CR123" s="988"/>
      <c r="CS123" s="988"/>
      <c r="CT123" s="988"/>
      <c r="CU123" s="988"/>
      <c r="CV123" s="988"/>
      <c r="CW123" s="988"/>
      <c r="CX123" s="988"/>
      <c r="CY123" s="988"/>
      <c r="CZ123" s="988"/>
      <c r="DA123" s="988"/>
      <c r="DB123" s="988"/>
      <c r="DC123" s="988"/>
      <c r="DD123" s="988"/>
      <c r="DE123" s="988"/>
      <c r="DF123" s="989"/>
      <c r="DG123" s="900">
        <v>1229091</v>
      </c>
      <c r="DH123" s="901"/>
      <c r="DI123" s="901"/>
      <c r="DJ123" s="901"/>
      <c r="DK123" s="901"/>
      <c r="DL123" s="901">
        <v>1178785</v>
      </c>
      <c r="DM123" s="901"/>
      <c r="DN123" s="901"/>
      <c r="DO123" s="901"/>
      <c r="DP123" s="901"/>
      <c r="DQ123" s="901">
        <v>1549229</v>
      </c>
      <c r="DR123" s="901"/>
      <c r="DS123" s="901"/>
      <c r="DT123" s="901"/>
      <c r="DU123" s="901"/>
      <c r="DV123" s="902">
        <v>0.4</v>
      </c>
      <c r="DW123" s="902"/>
      <c r="DX123" s="902"/>
      <c r="DY123" s="902"/>
      <c r="DZ123" s="903"/>
    </row>
    <row r="124" spans="1:130" s="228" customFormat="1" ht="26.25" customHeight="1" thickBot="1" x14ac:dyDescent="0.25">
      <c r="A124" s="1030"/>
      <c r="B124" s="924"/>
      <c r="C124" s="897" t="s">
        <v>462</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409</v>
      </c>
      <c r="AB124" s="928"/>
      <c r="AC124" s="928"/>
      <c r="AD124" s="928"/>
      <c r="AE124" s="929"/>
      <c r="AF124" s="930" t="s">
        <v>450</v>
      </c>
      <c r="AG124" s="928"/>
      <c r="AH124" s="928"/>
      <c r="AI124" s="928"/>
      <c r="AJ124" s="929"/>
      <c r="AK124" s="930" t="s">
        <v>409</v>
      </c>
      <c r="AL124" s="928"/>
      <c r="AM124" s="928"/>
      <c r="AN124" s="928"/>
      <c r="AO124" s="929"/>
      <c r="AP124" s="931" t="s">
        <v>409</v>
      </c>
      <c r="AQ124" s="932"/>
      <c r="AR124" s="932"/>
      <c r="AS124" s="932"/>
      <c r="AT124" s="933"/>
      <c r="AU124" s="1032" t="s">
        <v>478</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210.9</v>
      </c>
      <c r="BR124" s="997"/>
      <c r="BS124" s="997"/>
      <c r="BT124" s="997"/>
      <c r="BU124" s="997"/>
      <c r="BV124" s="997">
        <v>198.3</v>
      </c>
      <c r="BW124" s="997"/>
      <c r="BX124" s="997"/>
      <c r="BY124" s="997"/>
      <c r="BZ124" s="997"/>
      <c r="CA124" s="997">
        <v>209.5</v>
      </c>
      <c r="CB124" s="997"/>
      <c r="CC124" s="997"/>
      <c r="CD124" s="997"/>
      <c r="CE124" s="997"/>
      <c r="CF124" s="998"/>
      <c r="CG124" s="999"/>
      <c r="CH124" s="999"/>
      <c r="CI124" s="999"/>
      <c r="CJ124" s="1000"/>
      <c r="CK124" s="980"/>
      <c r="CL124" s="980"/>
      <c r="CM124" s="980"/>
      <c r="CN124" s="980"/>
      <c r="CO124" s="981"/>
      <c r="CP124" s="1001" t="s">
        <v>479</v>
      </c>
      <c r="CQ124" s="1002"/>
      <c r="CR124" s="1002"/>
      <c r="CS124" s="1002"/>
      <c r="CT124" s="1002"/>
      <c r="CU124" s="1002"/>
      <c r="CV124" s="1002"/>
      <c r="CW124" s="1002"/>
      <c r="CX124" s="1002"/>
      <c r="CY124" s="1002"/>
      <c r="CZ124" s="1002"/>
      <c r="DA124" s="1002"/>
      <c r="DB124" s="1002"/>
      <c r="DC124" s="1002"/>
      <c r="DD124" s="1002"/>
      <c r="DE124" s="1002"/>
      <c r="DF124" s="1003"/>
      <c r="DG124" s="965" t="s">
        <v>480</v>
      </c>
      <c r="DH124" s="966"/>
      <c r="DI124" s="966"/>
      <c r="DJ124" s="966"/>
      <c r="DK124" s="966"/>
      <c r="DL124" s="966" t="s">
        <v>215</v>
      </c>
      <c r="DM124" s="966"/>
      <c r="DN124" s="966"/>
      <c r="DO124" s="966"/>
      <c r="DP124" s="966"/>
      <c r="DQ124" s="966" t="s">
        <v>215</v>
      </c>
      <c r="DR124" s="966"/>
      <c r="DS124" s="966"/>
      <c r="DT124" s="966"/>
      <c r="DU124" s="966"/>
      <c r="DV124" s="990" t="s">
        <v>215</v>
      </c>
      <c r="DW124" s="990"/>
      <c r="DX124" s="990"/>
      <c r="DY124" s="990"/>
      <c r="DZ124" s="991"/>
    </row>
    <row r="125" spans="1:130" s="228" customFormat="1" ht="26.25" customHeight="1" x14ac:dyDescent="0.2">
      <c r="A125" s="1030"/>
      <c r="B125" s="924"/>
      <c r="C125" s="897" t="s">
        <v>464</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t="s">
        <v>215</v>
      </c>
      <c r="AB125" s="928"/>
      <c r="AC125" s="928"/>
      <c r="AD125" s="928"/>
      <c r="AE125" s="929"/>
      <c r="AF125" s="930" t="s">
        <v>215</v>
      </c>
      <c r="AG125" s="928"/>
      <c r="AH125" s="928"/>
      <c r="AI125" s="928"/>
      <c r="AJ125" s="929"/>
      <c r="AK125" s="930" t="s">
        <v>481</v>
      </c>
      <c r="AL125" s="928"/>
      <c r="AM125" s="928"/>
      <c r="AN125" s="928"/>
      <c r="AO125" s="929"/>
      <c r="AP125" s="931" t="s">
        <v>215</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482</v>
      </c>
      <c r="CL125" s="975"/>
      <c r="CM125" s="975"/>
      <c r="CN125" s="975"/>
      <c r="CO125" s="976"/>
      <c r="CP125" s="904" t="s">
        <v>483</v>
      </c>
      <c r="CQ125" s="872"/>
      <c r="CR125" s="872"/>
      <c r="CS125" s="872"/>
      <c r="CT125" s="872"/>
      <c r="CU125" s="872"/>
      <c r="CV125" s="872"/>
      <c r="CW125" s="872"/>
      <c r="CX125" s="872"/>
      <c r="CY125" s="872"/>
      <c r="CZ125" s="872"/>
      <c r="DA125" s="872"/>
      <c r="DB125" s="872"/>
      <c r="DC125" s="872"/>
      <c r="DD125" s="872"/>
      <c r="DE125" s="872"/>
      <c r="DF125" s="873"/>
      <c r="DG125" s="905" t="s">
        <v>484</v>
      </c>
      <c r="DH125" s="906"/>
      <c r="DI125" s="906"/>
      <c r="DJ125" s="906"/>
      <c r="DK125" s="906"/>
      <c r="DL125" s="906" t="s">
        <v>485</v>
      </c>
      <c r="DM125" s="906"/>
      <c r="DN125" s="906"/>
      <c r="DO125" s="906"/>
      <c r="DP125" s="906"/>
      <c r="DQ125" s="906" t="s">
        <v>215</v>
      </c>
      <c r="DR125" s="906"/>
      <c r="DS125" s="906"/>
      <c r="DT125" s="906"/>
      <c r="DU125" s="906"/>
      <c r="DV125" s="907" t="s">
        <v>215</v>
      </c>
      <c r="DW125" s="907"/>
      <c r="DX125" s="907"/>
      <c r="DY125" s="907"/>
      <c r="DZ125" s="908"/>
    </row>
    <row r="126" spans="1:130" s="228" customFormat="1" ht="26.25" customHeight="1" thickBot="1" x14ac:dyDescent="0.25">
      <c r="A126" s="1030"/>
      <c r="B126" s="924"/>
      <c r="C126" s="897" t="s">
        <v>466</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480</v>
      </c>
      <c r="AB126" s="928"/>
      <c r="AC126" s="928"/>
      <c r="AD126" s="928"/>
      <c r="AE126" s="929"/>
      <c r="AF126" s="930" t="s">
        <v>486</v>
      </c>
      <c r="AG126" s="928"/>
      <c r="AH126" s="928"/>
      <c r="AI126" s="928"/>
      <c r="AJ126" s="929"/>
      <c r="AK126" s="930" t="s">
        <v>215</v>
      </c>
      <c r="AL126" s="928"/>
      <c r="AM126" s="928"/>
      <c r="AN126" s="928"/>
      <c r="AO126" s="929"/>
      <c r="AP126" s="931" t="s">
        <v>487</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488</v>
      </c>
      <c r="CQ126" s="898"/>
      <c r="CR126" s="898"/>
      <c r="CS126" s="898"/>
      <c r="CT126" s="898"/>
      <c r="CU126" s="898"/>
      <c r="CV126" s="898"/>
      <c r="CW126" s="898"/>
      <c r="CX126" s="898"/>
      <c r="CY126" s="898"/>
      <c r="CZ126" s="898"/>
      <c r="DA126" s="898"/>
      <c r="DB126" s="898"/>
      <c r="DC126" s="898"/>
      <c r="DD126" s="898"/>
      <c r="DE126" s="898"/>
      <c r="DF126" s="899"/>
      <c r="DG126" s="900" t="s">
        <v>215</v>
      </c>
      <c r="DH126" s="901"/>
      <c r="DI126" s="901"/>
      <c r="DJ126" s="901"/>
      <c r="DK126" s="901"/>
      <c r="DL126" s="901" t="s">
        <v>489</v>
      </c>
      <c r="DM126" s="901"/>
      <c r="DN126" s="901"/>
      <c r="DO126" s="901"/>
      <c r="DP126" s="901"/>
      <c r="DQ126" s="901" t="s">
        <v>215</v>
      </c>
      <c r="DR126" s="901"/>
      <c r="DS126" s="901"/>
      <c r="DT126" s="901"/>
      <c r="DU126" s="901"/>
      <c r="DV126" s="902" t="s">
        <v>490</v>
      </c>
      <c r="DW126" s="902"/>
      <c r="DX126" s="902"/>
      <c r="DY126" s="902"/>
      <c r="DZ126" s="903"/>
    </row>
    <row r="127" spans="1:130" s="228" customFormat="1" ht="26.25" customHeight="1" x14ac:dyDescent="0.2">
      <c r="A127" s="1031"/>
      <c r="B127" s="926"/>
      <c r="C127" s="948" t="s">
        <v>491</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235157</v>
      </c>
      <c r="AB127" s="928"/>
      <c r="AC127" s="928"/>
      <c r="AD127" s="928"/>
      <c r="AE127" s="929"/>
      <c r="AF127" s="930">
        <v>1992935</v>
      </c>
      <c r="AG127" s="928"/>
      <c r="AH127" s="928"/>
      <c r="AI127" s="928"/>
      <c r="AJ127" s="929"/>
      <c r="AK127" s="930">
        <v>1962005</v>
      </c>
      <c r="AL127" s="928"/>
      <c r="AM127" s="928"/>
      <c r="AN127" s="928"/>
      <c r="AO127" s="929"/>
      <c r="AP127" s="931">
        <v>0.5</v>
      </c>
      <c r="AQ127" s="932"/>
      <c r="AR127" s="932"/>
      <c r="AS127" s="932"/>
      <c r="AT127" s="933"/>
      <c r="AU127" s="230"/>
      <c r="AV127" s="230"/>
      <c r="AW127" s="230"/>
      <c r="AX127" s="1004" t="s">
        <v>492</v>
      </c>
      <c r="AY127" s="1005"/>
      <c r="AZ127" s="1005"/>
      <c r="BA127" s="1005"/>
      <c r="BB127" s="1005"/>
      <c r="BC127" s="1005"/>
      <c r="BD127" s="1005"/>
      <c r="BE127" s="1006"/>
      <c r="BF127" s="1007" t="s">
        <v>493</v>
      </c>
      <c r="BG127" s="1005"/>
      <c r="BH127" s="1005"/>
      <c r="BI127" s="1005"/>
      <c r="BJ127" s="1005"/>
      <c r="BK127" s="1005"/>
      <c r="BL127" s="1006"/>
      <c r="BM127" s="1007" t="s">
        <v>494</v>
      </c>
      <c r="BN127" s="1005"/>
      <c r="BO127" s="1005"/>
      <c r="BP127" s="1005"/>
      <c r="BQ127" s="1005"/>
      <c r="BR127" s="1005"/>
      <c r="BS127" s="1006"/>
      <c r="BT127" s="1007" t="s">
        <v>495</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496</v>
      </c>
      <c r="CQ127" s="898"/>
      <c r="CR127" s="898"/>
      <c r="CS127" s="898"/>
      <c r="CT127" s="898"/>
      <c r="CU127" s="898"/>
      <c r="CV127" s="898"/>
      <c r="CW127" s="898"/>
      <c r="CX127" s="898"/>
      <c r="CY127" s="898"/>
      <c r="CZ127" s="898"/>
      <c r="DA127" s="898"/>
      <c r="DB127" s="898"/>
      <c r="DC127" s="898"/>
      <c r="DD127" s="898"/>
      <c r="DE127" s="898"/>
      <c r="DF127" s="899"/>
      <c r="DG127" s="900" t="s">
        <v>487</v>
      </c>
      <c r="DH127" s="901"/>
      <c r="DI127" s="901"/>
      <c r="DJ127" s="901"/>
      <c r="DK127" s="901"/>
      <c r="DL127" s="901" t="s">
        <v>215</v>
      </c>
      <c r="DM127" s="901"/>
      <c r="DN127" s="901"/>
      <c r="DO127" s="901"/>
      <c r="DP127" s="901"/>
      <c r="DQ127" s="901" t="s">
        <v>480</v>
      </c>
      <c r="DR127" s="901"/>
      <c r="DS127" s="901"/>
      <c r="DT127" s="901"/>
      <c r="DU127" s="901"/>
      <c r="DV127" s="902" t="s">
        <v>481</v>
      </c>
      <c r="DW127" s="902"/>
      <c r="DX127" s="902"/>
      <c r="DY127" s="902"/>
      <c r="DZ127" s="903"/>
    </row>
    <row r="128" spans="1:130" s="228" customFormat="1" ht="26.25" customHeight="1" thickBot="1" x14ac:dyDescent="0.25">
      <c r="A128" s="1014" t="s">
        <v>497</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498</v>
      </c>
      <c r="X128" s="1016"/>
      <c r="Y128" s="1016"/>
      <c r="Z128" s="1017"/>
      <c r="AA128" s="1018">
        <v>4679462</v>
      </c>
      <c r="AB128" s="1019"/>
      <c r="AC128" s="1019"/>
      <c r="AD128" s="1019"/>
      <c r="AE128" s="1020"/>
      <c r="AF128" s="1021">
        <v>6048349</v>
      </c>
      <c r="AG128" s="1019"/>
      <c r="AH128" s="1019"/>
      <c r="AI128" s="1019"/>
      <c r="AJ128" s="1020"/>
      <c r="AK128" s="1021">
        <v>5088963</v>
      </c>
      <c r="AL128" s="1019"/>
      <c r="AM128" s="1019"/>
      <c r="AN128" s="1019"/>
      <c r="AO128" s="1020"/>
      <c r="AP128" s="1022"/>
      <c r="AQ128" s="1023"/>
      <c r="AR128" s="1023"/>
      <c r="AS128" s="1023"/>
      <c r="AT128" s="1024"/>
      <c r="AU128" s="230"/>
      <c r="AV128" s="230"/>
      <c r="AW128" s="230"/>
      <c r="AX128" s="871" t="s">
        <v>499</v>
      </c>
      <c r="AY128" s="872"/>
      <c r="AZ128" s="872"/>
      <c r="BA128" s="872"/>
      <c r="BB128" s="872"/>
      <c r="BC128" s="872"/>
      <c r="BD128" s="872"/>
      <c r="BE128" s="873"/>
      <c r="BF128" s="1025" t="s">
        <v>215</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500</v>
      </c>
      <c r="CQ128" s="686"/>
      <c r="CR128" s="686"/>
      <c r="CS128" s="686"/>
      <c r="CT128" s="686"/>
      <c r="CU128" s="686"/>
      <c r="CV128" s="686"/>
      <c r="CW128" s="686"/>
      <c r="CX128" s="686"/>
      <c r="CY128" s="686"/>
      <c r="CZ128" s="686"/>
      <c r="DA128" s="686"/>
      <c r="DB128" s="686"/>
      <c r="DC128" s="686"/>
      <c r="DD128" s="686"/>
      <c r="DE128" s="686"/>
      <c r="DF128" s="1009"/>
      <c r="DG128" s="1010">
        <v>7450818</v>
      </c>
      <c r="DH128" s="1011"/>
      <c r="DI128" s="1011"/>
      <c r="DJ128" s="1011"/>
      <c r="DK128" s="1011"/>
      <c r="DL128" s="1011">
        <v>5937564</v>
      </c>
      <c r="DM128" s="1011"/>
      <c r="DN128" s="1011"/>
      <c r="DO128" s="1011"/>
      <c r="DP128" s="1011"/>
      <c r="DQ128" s="1011">
        <v>6183181</v>
      </c>
      <c r="DR128" s="1011"/>
      <c r="DS128" s="1011"/>
      <c r="DT128" s="1011"/>
      <c r="DU128" s="1011"/>
      <c r="DV128" s="1012">
        <v>1.7</v>
      </c>
      <c r="DW128" s="1012"/>
      <c r="DX128" s="1012"/>
      <c r="DY128" s="1012"/>
      <c r="DZ128" s="1013"/>
    </row>
    <row r="129" spans="1:131" s="228" customFormat="1" ht="26.25" customHeight="1" x14ac:dyDescent="0.2">
      <c r="A129" s="909" t="s">
        <v>104</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501</v>
      </c>
      <c r="X129" s="1044"/>
      <c r="Y129" s="1044"/>
      <c r="Z129" s="1045"/>
      <c r="AA129" s="927">
        <v>425881959</v>
      </c>
      <c r="AB129" s="928"/>
      <c r="AC129" s="928"/>
      <c r="AD129" s="928"/>
      <c r="AE129" s="929"/>
      <c r="AF129" s="930">
        <v>442288933</v>
      </c>
      <c r="AG129" s="928"/>
      <c r="AH129" s="928"/>
      <c r="AI129" s="928"/>
      <c r="AJ129" s="929"/>
      <c r="AK129" s="930">
        <v>435111278</v>
      </c>
      <c r="AL129" s="928"/>
      <c r="AM129" s="928"/>
      <c r="AN129" s="928"/>
      <c r="AO129" s="929"/>
      <c r="AP129" s="1046"/>
      <c r="AQ129" s="1047"/>
      <c r="AR129" s="1047"/>
      <c r="AS129" s="1047"/>
      <c r="AT129" s="1048"/>
      <c r="AU129" s="231"/>
      <c r="AV129" s="231"/>
      <c r="AW129" s="231"/>
      <c r="AX129" s="1038" t="s">
        <v>502</v>
      </c>
      <c r="AY129" s="898"/>
      <c r="AZ129" s="898"/>
      <c r="BA129" s="898"/>
      <c r="BB129" s="898"/>
      <c r="BC129" s="898"/>
      <c r="BD129" s="898"/>
      <c r="BE129" s="899"/>
      <c r="BF129" s="1039" t="s">
        <v>215</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503</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504</v>
      </c>
      <c r="X130" s="1044"/>
      <c r="Y130" s="1044"/>
      <c r="Z130" s="1045"/>
      <c r="AA130" s="927">
        <v>69757043</v>
      </c>
      <c r="AB130" s="928"/>
      <c r="AC130" s="928"/>
      <c r="AD130" s="928"/>
      <c r="AE130" s="929"/>
      <c r="AF130" s="930">
        <v>68024253</v>
      </c>
      <c r="AG130" s="928"/>
      <c r="AH130" s="928"/>
      <c r="AI130" s="928"/>
      <c r="AJ130" s="929"/>
      <c r="AK130" s="930">
        <v>67859505</v>
      </c>
      <c r="AL130" s="928"/>
      <c r="AM130" s="928"/>
      <c r="AN130" s="928"/>
      <c r="AO130" s="929"/>
      <c r="AP130" s="1046"/>
      <c r="AQ130" s="1047"/>
      <c r="AR130" s="1047"/>
      <c r="AS130" s="1047"/>
      <c r="AT130" s="1048"/>
      <c r="AU130" s="231"/>
      <c r="AV130" s="231"/>
      <c r="AW130" s="231"/>
      <c r="AX130" s="1038" t="s">
        <v>505</v>
      </c>
      <c r="AY130" s="898"/>
      <c r="AZ130" s="898"/>
      <c r="BA130" s="898"/>
      <c r="BB130" s="898"/>
      <c r="BC130" s="898"/>
      <c r="BD130" s="898"/>
      <c r="BE130" s="899"/>
      <c r="BF130" s="1074">
        <v>7.8</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506</v>
      </c>
      <c r="X131" s="1081"/>
      <c r="Y131" s="1081"/>
      <c r="Z131" s="1082"/>
      <c r="AA131" s="1083">
        <v>356124916</v>
      </c>
      <c r="AB131" s="1084"/>
      <c r="AC131" s="1084"/>
      <c r="AD131" s="1084"/>
      <c r="AE131" s="1085"/>
      <c r="AF131" s="1086">
        <v>374264680</v>
      </c>
      <c r="AG131" s="1084"/>
      <c r="AH131" s="1084"/>
      <c r="AI131" s="1084"/>
      <c r="AJ131" s="1085"/>
      <c r="AK131" s="1086">
        <v>367251773</v>
      </c>
      <c r="AL131" s="1084"/>
      <c r="AM131" s="1084"/>
      <c r="AN131" s="1084"/>
      <c r="AO131" s="1085"/>
      <c r="AP131" s="1087"/>
      <c r="AQ131" s="1088"/>
      <c r="AR131" s="1088"/>
      <c r="AS131" s="1088"/>
      <c r="AT131" s="1089"/>
      <c r="AU131" s="231"/>
      <c r="AV131" s="231"/>
      <c r="AW131" s="231"/>
      <c r="AX131" s="1056" t="s">
        <v>507</v>
      </c>
      <c r="AY131" s="686"/>
      <c r="AZ131" s="686"/>
      <c r="BA131" s="686"/>
      <c r="BB131" s="686"/>
      <c r="BC131" s="686"/>
      <c r="BD131" s="686"/>
      <c r="BE131" s="1009"/>
      <c r="BF131" s="1057">
        <v>209.5</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508</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509</v>
      </c>
      <c r="W132" s="1067"/>
      <c r="X132" s="1067"/>
      <c r="Y132" s="1067"/>
      <c r="Z132" s="1068"/>
      <c r="AA132" s="1069">
        <v>7.1023707869999999</v>
      </c>
      <c r="AB132" s="1070"/>
      <c r="AC132" s="1070"/>
      <c r="AD132" s="1070"/>
      <c r="AE132" s="1071"/>
      <c r="AF132" s="1072">
        <v>7.1087234309999996</v>
      </c>
      <c r="AG132" s="1070"/>
      <c r="AH132" s="1070"/>
      <c r="AI132" s="1070"/>
      <c r="AJ132" s="1071"/>
      <c r="AK132" s="1072">
        <v>9.3120114090000001</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510</v>
      </c>
      <c r="W133" s="1050"/>
      <c r="X133" s="1050"/>
      <c r="Y133" s="1050"/>
      <c r="Z133" s="1051"/>
      <c r="AA133" s="1052">
        <v>7.7</v>
      </c>
      <c r="AB133" s="1053"/>
      <c r="AC133" s="1053"/>
      <c r="AD133" s="1053"/>
      <c r="AE133" s="1054"/>
      <c r="AF133" s="1052">
        <v>7.3</v>
      </c>
      <c r="AG133" s="1053"/>
      <c r="AH133" s="1053"/>
      <c r="AI133" s="1053"/>
      <c r="AJ133" s="1054"/>
      <c r="AK133" s="1052">
        <v>7.8</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1eYNBoEvZlr0GPD0/38BoUVMSc80aLT47MBGpczDofKukkjLSfHYPPI60LNp2LsDyzfwabz+cIvrxQgWvkYFRw==" saltValue="rGJfI3pOsIHsVZF7zDPa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BF01-4493-4AF4-A572-B939E8124DA9}">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CfyRog8ibcgJq5gjF8sIJVBUbhwE+ZbkSEplAyYcqjwJxbnBxwGcC3szLJVDh62H3jI210jvBfTtQ591sppCmA==" saltValue="emgYBDmQiZD6XbyxSjpI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K61" zoomScale="80" zoomScaleNormal="8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511</v>
      </c>
    </row>
  </sheetData>
  <sheetProtection algorithmName="SHA-512" hashValue="T6TMQ+4bULarVW6VeR6QCf2VCQG4iA3hb7btX7sFCDaVEwP93JqlvriiZ7ojtlFCj+P82B9Hl9f+oGbCa3WcgQ==" saltValue="BmsCMTAdh/kexM3TW6XG2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K40" zoomScale="80" zoomScaleSheetLayoutView="8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512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513</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514</v>
      </c>
      <c r="AP7" s="270"/>
      <c r="AQ7" s="271" t="s">
        <v>515</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516</v>
      </c>
      <c r="AQ8" s="277" t="s">
        <v>517</v>
      </c>
      <c r="AR8" s="278" t="s">
        <v>518</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519</v>
      </c>
      <c r="AL9" s="1091"/>
      <c r="AM9" s="1091"/>
      <c r="AN9" s="1092"/>
      <c r="AO9" s="279">
        <v>170761549</v>
      </c>
      <c r="AP9" s="279">
        <v>98255</v>
      </c>
      <c r="AQ9" s="280">
        <v>135701</v>
      </c>
      <c r="AR9" s="281">
        <v>-27.6</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520</v>
      </c>
      <c r="AL10" s="1091"/>
      <c r="AM10" s="1091"/>
      <c r="AN10" s="1092"/>
      <c r="AO10" s="279">
        <v>45291</v>
      </c>
      <c r="AP10" s="279">
        <v>26</v>
      </c>
      <c r="AQ10" s="280">
        <v>716</v>
      </c>
      <c r="AR10" s="281">
        <v>-96.4</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521</v>
      </c>
      <c r="AL11" s="1091"/>
      <c r="AM11" s="1091"/>
      <c r="AN11" s="1092"/>
      <c r="AO11" s="279" t="s">
        <v>522</v>
      </c>
      <c r="AP11" s="279" t="s">
        <v>522</v>
      </c>
      <c r="AQ11" s="280" t="s">
        <v>522</v>
      </c>
      <c r="AR11" s="281" t="s">
        <v>522</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523</v>
      </c>
      <c r="AL12" s="1091"/>
      <c r="AM12" s="1091"/>
      <c r="AN12" s="1092"/>
      <c r="AO12" s="279" t="s">
        <v>522</v>
      </c>
      <c r="AP12" s="279" t="s">
        <v>522</v>
      </c>
      <c r="AQ12" s="280">
        <v>6</v>
      </c>
      <c r="AR12" s="281" t="s">
        <v>522</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524</v>
      </c>
      <c r="AL13" s="1091"/>
      <c r="AM13" s="1091"/>
      <c r="AN13" s="1092"/>
      <c r="AO13" s="279">
        <v>3221493</v>
      </c>
      <c r="AP13" s="279">
        <v>1854</v>
      </c>
      <c r="AQ13" s="280">
        <v>2521</v>
      </c>
      <c r="AR13" s="281">
        <v>-26.5</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525</v>
      </c>
      <c r="AL14" s="1091"/>
      <c r="AM14" s="1091"/>
      <c r="AN14" s="1092"/>
      <c r="AO14" s="279">
        <v>-13266937</v>
      </c>
      <c r="AP14" s="279">
        <v>-7634</v>
      </c>
      <c r="AQ14" s="280">
        <v>-12364</v>
      </c>
      <c r="AR14" s="281">
        <v>-38.299999999999997</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157</v>
      </c>
      <c r="AL15" s="1094"/>
      <c r="AM15" s="1094"/>
      <c r="AN15" s="1095"/>
      <c r="AO15" s="279">
        <v>160761396</v>
      </c>
      <c r="AP15" s="279">
        <v>92501</v>
      </c>
      <c r="AQ15" s="280">
        <v>126580</v>
      </c>
      <c r="AR15" s="281">
        <v>-26.9</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526</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527</v>
      </c>
      <c r="AP20" s="290" t="s">
        <v>528</v>
      </c>
      <c r="AQ20" s="291" t="s">
        <v>529</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530</v>
      </c>
      <c r="AL21" s="1097"/>
      <c r="AM21" s="1097"/>
      <c r="AN21" s="1098"/>
      <c r="AO21" s="294">
        <v>1137.43</v>
      </c>
      <c r="AP21" s="295">
        <v>1516.29</v>
      </c>
      <c r="AQ21" s="296">
        <v>-378.86</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531</v>
      </c>
      <c r="AL22" s="1097"/>
      <c r="AM22" s="1097"/>
      <c r="AN22" s="1098"/>
      <c r="AO22" s="299">
        <v>99.4</v>
      </c>
      <c r="AP22" s="300">
        <v>98.9</v>
      </c>
      <c r="AQ22" s="301">
        <v>0.5</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532</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533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534</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514</v>
      </c>
      <c r="AP30" s="270"/>
      <c r="AQ30" s="271" t="s">
        <v>515</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516</v>
      </c>
      <c r="AQ31" s="277" t="s">
        <v>517</v>
      </c>
      <c r="AR31" s="278" t="s">
        <v>518</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535</v>
      </c>
      <c r="AL32" s="1111"/>
      <c r="AM32" s="1111"/>
      <c r="AN32" s="1112"/>
      <c r="AO32" s="279">
        <v>83347012</v>
      </c>
      <c r="AP32" s="279">
        <v>47957</v>
      </c>
      <c r="AQ32" s="280">
        <v>68758</v>
      </c>
      <c r="AR32" s="281">
        <v>-30.3</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536</v>
      </c>
      <c r="AL33" s="1111"/>
      <c r="AM33" s="1111"/>
      <c r="AN33" s="1112"/>
      <c r="AO33" s="279" t="s">
        <v>522</v>
      </c>
      <c r="AP33" s="279" t="s">
        <v>522</v>
      </c>
      <c r="AQ33" s="280" t="s">
        <v>522</v>
      </c>
      <c r="AR33" s="281" t="s">
        <v>522</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537</v>
      </c>
      <c r="AL34" s="1111"/>
      <c r="AM34" s="1111"/>
      <c r="AN34" s="1112"/>
      <c r="AO34" s="279">
        <v>20197405</v>
      </c>
      <c r="AP34" s="279">
        <v>11621</v>
      </c>
      <c r="AQ34" s="280">
        <v>6115</v>
      </c>
      <c r="AR34" s="281">
        <v>90</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538</v>
      </c>
      <c r="AL35" s="1111"/>
      <c r="AM35" s="1111"/>
      <c r="AN35" s="1112"/>
      <c r="AO35" s="279">
        <v>1381358</v>
      </c>
      <c r="AP35" s="279">
        <v>795</v>
      </c>
      <c r="AQ35" s="280">
        <v>1635</v>
      </c>
      <c r="AR35" s="281">
        <v>-51.4</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539</v>
      </c>
      <c r="AL36" s="1111"/>
      <c r="AM36" s="1111"/>
      <c r="AN36" s="1112"/>
      <c r="AO36" s="279" t="s">
        <v>522</v>
      </c>
      <c r="AP36" s="279" t="s">
        <v>522</v>
      </c>
      <c r="AQ36" s="280">
        <v>125</v>
      </c>
      <c r="AR36" s="281" t="s">
        <v>522</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540</v>
      </c>
      <c r="AL37" s="1111"/>
      <c r="AM37" s="1111"/>
      <c r="AN37" s="1112"/>
      <c r="AO37" s="279">
        <v>2221183</v>
      </c>
      <c r="AP37" s="279">
        <v>1278</v>
      </c>
      <c r="AQ37" s="280">
        <v>634</v>
      </c>
      <c r="AR37" s="281">
        <v>101.6</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541</v>
      </c>
      <c r="AL38" s="1108"/>
      <c r="AM38" s="1108"/>
      <c r="AN38" s="1109"/>
      <c r="AO38" s="309">
        <v>37</v>
      </c>
      <c r="AP38" s="309">
        <v>0</v>
      </c>
      <c r="AQ38" s="310">
        <v>4</v>
      </c>
      <c r="AR38" s="301">
        <v>-100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542</v>
      </c>
      <c r="AL39" s="1108"/>
      <c r="AM39" s="1108"/>
      <c r="AN39" s="1109"/>
      <c r="AO39" s="279">
        <v>-5088963</v>
      </c>
      <c r="AP39" s="279">
        <v>-2928</v>
      </c>
      <c r="AQ39" s="280">
        <v>-2180</v>
      </c>
      <c r="AR39" s="281">
        <v>34.299999999999997</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543</v>
      </c>
      <c r="AL40" s="1111"/>
      <c r="AM40" s="1111"/>
      <c r="AN40" s="1112"/>
      <c r="AO40" s="279">
        <v>-67859505</v>
      </c>
      <c r="AP40" s="279">
        <v>-39046</v>
      </c>
      <c r="AQ40" s="280">
        <v>-45540</v>
      </c>
      <c r="AR40" s="281">
        <v>-14.3</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544</v>
      </c>
      <c r="AL41" s="1094"/>
      <c r="AM41" s="1094"/>
      <c r="AN41" s="1095"/>
      <c r="AO41" s="279">
        <v>34198527</v>
      </c>
      <c r="AP41" s="279">
        <v>19678</v>
      </c>
      <c r="AQ41" s="280">
        <v>29552</v>
      </c>
      <c r="AR41" s="281">
        <v>-33.4</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545</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546</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514</v>
      </c>
      <c r="AN49" s="1104" t="s">
        <v>547</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548</v>
      </c>
      <c r="AO50" s="322" t="s">
        <v>549</v>
      </c>
      <c r="AP50" s="323" t="s">
        <v>550</v>
      </c>
      <c r="AQ50" s="324" t="s">
        <v>551</v>
      </c>
      <c r="AR50" s="325" t="s">
        <v>552</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553</v>
      </c>
      <c r="AL51" s="318"/>
      <c r="AM51" s="326">
        <v>172687327</v>
      </c>
      <c r="AN51" s="327">
        <v>97011</v>
      </c>
      <c r="AO51" s="328">
        <v>20.8</v>
      </c>
      <c r="AP51" s="329">
        <v>82531</v>
      </c>
      <c r="AQ51" s="330">
        <v>5.9</v>
      </c>
      <c r="AR51" s="331">
        <v>14.9</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554</v>
      </c>
      <c r="AM52" s="334">
        <v>34464134</v>
      </c>
      <c r="AN52" s="335">
        <v>19361</v>
      </c>
      <c r="AO52" s="336">
        <v>15.4</v>
      </c>
      <c r="AP52" s="337">
        <v>19102</v>
      </c>
      <c r="AQ52" s="338">
        <v>-1.5</v>
      </c>
      <c r="AR52" s="339">
        <v>16.899999999999999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555</v>
      </c>
      <c r="AL53" s="318"/>
      <c r="AM53" s="326">
        <v>158496341</v>
      </c>
      <c r="AN53" s="327">
        <v>89552</v>
      </c>
      <c r="AO53" s="328">
        <v>-7.7</v>
      </c>
      <c r="AP53" s="329">
        <v>91743</v>
      </c>
      <c r="AQ53" s="330">
        <v>11.2</v>
      </c>
      <c r="AR53" s="331">
        <v>-18.899999999999999</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554</v>
      </c>
      <c r="AM54" s="334">
        <v>34418903</v>
      </c>
      <c r="AN54" s="335">
        <v>19447</v>
      </c>
      <c r="AO54" s="336">
        <v>0.4</v>
      </c>
      <c r="AP54" s="337">
        <v>21872</v>
      </c>
      <c r="AQ54" s="338">
        <v>14.5</v>
      </c>
      <c r="AR54" s="339">
        <v>-14.1</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556</v>
      </c>
      <c r="AL55" s="318"/>
      <c r="AM55" s="326">
        <v>158814318</v>
      </c>
      <c r="AN55" s="327">
        <v>90296</v>
      </c>
      <c r="AO55" s="328">
        <v>0.8</v>
      </c>
      <c r="AP55" s="329">
        <v>95429</v>
      </c>
      <c r="AQ55" s="330">
        <v>4</v>
      </c>
      <c r="AR55" s="331">
        <v>-3.2</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554</v>
      </c>
      <c r="AM56" s="334">
        <v>33555908</v>
      </c>
      <c r="AN56" s="335">
        <v>19079</v>
      </c>
      <c r="AO56" s="336">
        <v>-1.9</v>
      </c>
      <c r="AP56" s="337">
        <v>19371</v>
      </c>
      <c r="AQ56" s="338">
        <v>-11.4</v>
      </c>
      <c r="AR56" s="339">
        <v>9.5</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557</v>
      </c>
      <c r="AL57" s="318"/>
      <c r="AM57" s="326">
        <v>173374087</v>
      </c>
      <c r="AN57" s="327">
        <v>99212</v>
      </c>
      <c r="AO57" s="328">
        <v>9.9</v>
      </c>
      <c r="AP57" s="329">
        <v>93540</v>
      </c>
      <c r="AQ57" s="330">
        <v>-2</v>
      </c>
      <c r="AR57" s="331">
        <v>11.9</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554</v>
      </c>
      <c r="AM58" s="334">
        <v>37271208</v>
      </c>
      <c r="AN58" s="335">
        <v>21328</v>
      </c>
      <c r="AO58" s="336">
        <v>11.8</v>
      </c>
      <c r="AP58" s="337">
        <v>20617</v>
      </c>
      <c r="AQ58" s="338">
        <v>6.4</v>
      </c>
      <c r="AR58" s="339">
        <v>5.4</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558</v>
      </c>
      <c r="AL59" s="318"/>
      <c r="AM59" s="326">
        <v>171910818</v>
      </c>
      <c r="AN59" s="327">
        <v>98916</v>
      </c>
      <c r="AO59" s="328">
        <v>-0.3</v>
      </c>
      <c r="AP59" s="329">
        <v>115991</v>
      </c>
      <c r="AQ59" s="330">
        <v>24</v>
      </c>
      <c r="AR59" s="331">
        <v>-24.3</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554</v>
      </c>
      <c r="AM60" s="334">
        <v>41784270</v>
      </c>
      <c r="AN60" s="335">
        <v>24042</v>
      </c>
      <c r="AO60" s="336">
        <v>12.7</v>
      </c>
      <c r="AP60" s="337">
        <v>28546</v>
      </c>
      <c r="AQ60" s="338">
        <v>38.5</v>
      </c>
      <c r="AR60" s="339">
        <v>-25.8</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559</v>
      </c>
      <c r="AL61" s="340"/>
      <c r="AM61" s="341">
        <v>167056578</v>
      </c>
      <c r="AN61" s="342">
        <v>94997</v>
      </c>
      <c r="AO61" s="343">
        <v>4.7</v>
      </c>
      <c r="AP61" s="344">
        <v>95847</v>
      </c>
      <c r="AQ61" s="345">
        <v>8.6</v>
      </c>
      <c r="AR61" s="331">
        <v>-3.9</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554</v>
      </c>
      <c r="AM62" s="334">
        <v>36298885</v>
      </c>
      <c r="AN62" s="335">
        <v>20651</v>
      </c>
      <c r="AO62" s="336">
        <v>7.7</v>
      </c>
      <c r="AP62" s="337">
        <v>21902</v>
      </c>
      <c r="AQ62" s="338">
        <v>9.3000000000000007</v>
      </c>
      <c r="AR62" s="339">
        <v>-1.6</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d4JqmWltUGGlIEbOKZq7X2LGu0u3Ool6pIhODXXg3rKmIphkBYpx5KFZtkRufzd4WDKeq490728WDCCU+vm9xg==" saltValue="zqI+fdkDhtjJ1FtxNX+LWw=="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6" zoomScale="70" zoomScaleNormal="7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560</v>
      </c>
    </row>
    <row r="121" spans="125:125" ht="13.5" hidden="1" customHeight="1" x14ac:dyDescent="0.2">
      <c r="DU121" s="257"/>
    </row>
  </sheetData>
  <sheetProtection algorithmName="SHA-512" hashValue="i0Go1e5Z1JYOGs9W27o3RrPbFsqrqvgZ0rKtBPPaLfDjZmsACpNhyu/oaxJxH5Z3gqBnG/yYFhZK+zOr3emXMw==" saltValue="ZWuGjCCNa/M2numx3owi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0" zoomScale="60" zoomScaleNormal="60" zoomScaleSheetLayoutView="55" workbookViewId="0">
      <selection activeCell="CT94" sqref="CT94"/>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561</v>
      </c>
    </row>
  </sheetData>
  <sheetProtection algorithmName="SHA-512" hashValue="ckMjGt996WznZndLP1i2tAsA+jwChoUd3OAwhESIIBHm3kCPjnXjaz06KOOsnMLkIqRdayXb5vdmND91/iwfAg==" saltValue="39Uk55onImdEYTmVAfKN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34"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562</v>
      </c>
      <c r="G46" s="349" t="s">
        <v>563</v>
      </c>
      <c r="H46" s="349" t="s">
        <v>564</v>
      </c>
      <c r="I46" s="349" t="s">
        <v>565</v>
      </c>
      <c r="J46" s="350" t="s">
        <v>566</v>
      </c>
    </row>
    <row r="47" spans="2:10" ht="57.75" customHeight="1" x14ac:dyDescent="0.2">
      <c r="B47" s="7"/>
      <c r="C47" s="1113" t="s">
        <v>4</v>
      </c>
      <c r="D47" s="1113"/>
      <c r="E47" s="1114"/>
      <c r="F47" s="351">
        <v>0.42</v>
      </c>
      <c r="G47" s="352">
        <v>0.42</v>
      </c>
      <c r="H47" s="352">
        <v>0.42</v>
      </c>
      <c r="I47" s="352">
        <v>0.4</v>
      </c>
      <c r="J47" s="353">
        <v>0.41</v>
      </c>
    </row>
    <row r="48" spans="2:10" ht="57.75" customHeight="1" x14ac:dyDescent="0.2">
      <c r="B48" s="8"/>
      <c r="C48" s="1115" t="s">
        <v>5</v>
      </c>
      <c r="D48" s="1115"/>
      <c r="E48" s="1116"/>
      <c r="F48" s="354">
        <v>3.49</v>
      </c>
      <c r="G48" s="355">
        <v>3.03</v>
      </c>
      <c r="H48" s="355">
        <v>5.63</v>
      </c>
      <c r="I48" s="355">
        <v>4.66</v>
      </c>
      <c r="J48" s="356">
        <v>5.66</v>
      </c>
    </row>
    <row r="49" spans="2:10" ht="57.75" customHeight="1" thickBot="1" x14ac:dyDescent="0.25">
      <c r="B49" s="9"/>
      <c r="C49" s="1117" t="s">
        <v>6</v>
      </c>
      <c r="D49" s="1117"/>
      <c r="E49" s="1118"/>
      <c r="F49" s="357" t="s">
        <v>567</v>
      </c>
      <c r="G49" s="358" t="s">
        <v>568</v>
      </c>
      <c r="H49" s="358">
        <v>2.66</v>
      </c>
      <c r="I49" s="358" t="s">
        <v>569</v>
      </c>
      <c r="J49" s="359">
        <v>0.93</v>
      </c>
    </row>
    <row r="50" spans="2:10" ht="13.5" customHeight="1" x14ac:dyDescent="0.2"/>
  </sheetData>
  <sheetProtection algorithmName="SHA-512" hashValue="qgAIwMIk5XdPPIy92qtxl+MFcH6azrfr8vX5WwD+IifhjIE0AiLh46GCz+5D7aT05VDTA9MOd6Om332nPpDdIA==" saltValue="s2e5X3t3ApZV9rmjlNrc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2024-03-27T04:21:05Z</dcterms:created>
  <dcterms:modified xsi:type="dcterms:W3CDTF">2024-03-27T04:22:21Z</dcterms:modified>
  <cp:category/>
</cp:coreProperties>
</file>