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172.16.21.126\薬務共有\●新型コロナウイルス対応\■ワクチンチーム\■個別接種促進のための追加支援策\R４年度（6～8期）\12_周知（要項制定）\02 HP\"/>
    </mc:Choice>
  </mc:AlternateContent>
  <bookViews>
    <workbookView xWindow="0" yWindow="0" windowWidth="20490" windowHeight="7530" tabRatio="847" activeTab="2"/>
  </bookViews>
  <sheets>
    <sheet name="入力案内" sheetId="21" r:id="rId1"/>
    <sheet name="基本情報" sheetId="15" r:id="rId2"/>
    <sheet name="様式5実績報告書" sheetId="22" r:id="rId3"/>
    <sheet name="様式6実績報告" sheetId="9" r:id="rId4"/>
    <sheet name="様式2-1個別接種(病院用)" sheetId="6" r:id="rId5"/>
    <sheet name="様式2-1個別接種(診療所用)" sheetId="11" r:id="rId6"/>
    <sheet name="Sheet1" sheetId="19" state="hidden" r:id="rId7"/>
  </sheets>
  <externalReferences>
    <externalReference r:id="rId8"/>
  </externalReferences>
  <definedNames>
    <definedName name="_xlnm._FilterDatabase" localSheetId="5" hidden="1">'様式2-1個別接種(診療所用)'!$A$7:$L$25</definedName>
    <definedName name="_xlnm._FilterDatabase" localSheetId="4" hidden="1">'様式2-1個別接種(病院用)'!$A$7:$M$43</definedName>
    <definedName name="_xlnm.Print_Area" localSheetId="1">基本情報!$A$1:$Y$62</definedName>
    <definedName name="_xlnm.Print_Area" localSheetId="0">入力案内!$A$1:$M$35</definedName>
    <definedName name="_xlnm.Print_Area" localSheetId="5">'様式2-1個別接種(診療所用)'!$A$1:$K$30</definedName>
    <definedName name="_xlnm.Print_Area" localSheetId="4">'様式2-1個別接種(病院用)'!$A$1:$L$47</definedName>
    <definedName name="_xlnm.Print_Area" localSheetId="3">様式6実績報告!$A$1:$AA$46</definedName>
    <definedName name="_xlnm.Print_Titles" localSheetId="3">様式6実績報告!$1:$2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H10" i="22" l="1"/>
  <c r="H9" i="22"/>
  <c r="AL24" i="11" l="1"/>
  <c r="AM24" i="11" s="1"/>
  <c r="AI24" i="11"/>
  <c r="AJ24" i="11" s="1"/>
  <c r="X24" i="11"/>
  <c r="W24" i="11"/>
  <c r="V24" i="11"/>
  <c r="U24" i="11"/>
  <c r="T24" i="11"/>
  <c r="S24" i="11"/>
  <c r="R24" i="11"/>
  <c r="Y24" i="11" s="1"/>
  <c r="O24" i="11"/>
  <c r="AB24" i="11" s="1"/>
  <c r="N24" i="11"/>
  <c r="AA24" i="11" s="1"/>
  <c r="M24" i="11"/>
  <c r="Z24" i="11" s="1"/>
  <c r="Y23" i="11"/>
  <c r="P23" i="11"/>
  <c r="U40" i="6"/>
  <c r="T40" i="6"/>
  <c r="S40" i="6"/>
  <c r="R40" i="6"/>
  <c r="Q40" i="6"/>
  <c r="P40" i="6"/>
  <c r="O40" i="6"/>
  <c r="V40" i="6" s="1"/>
  <c r="W40" i="6" s="1"/>
  <c r="P24" i="11" l="1"/>
  <c r="AD24" i="11" s="1"/>
  <c r="AD23" i="11"/>
  <c r="F7" i="19"/>
  <c r="X22" i="11" l="1"/>
  <c r="W22" i="11"/>
  <c r="V22" i="11"/>
  <c r="U22" i="11"/>
  <c r="T22" i="11"/>
  <c r="S22" i="11"/>
  <c r="R22" i="11"/>
  <c r="X20" i="11"/>
  <c r="W20" i="11"/>
  <c r="V20" i="11"/>
  <c r="U20" i="11"/>
  <c r="T20" i="11"/>
  <c r="S20" i="11"/>
  <c r="R20" i="11"/>
  <c r="X18" i="11"/>
  <c r="W18" i="11"/>
  <c r="V18" i="11"/>
  <c r="U18" i="11"/>
  <c r="T18" i="11"/>
  <c r="S18" i="11"/>
  <c r="R18" i="11"/>
  <c r="X16" i="11"/>
  <c r="W16" i="11"/>
  <c r="V16" i="11"/>
  <c r="U16" i="11"/>
  <c r="T16" i="11"/>
  <c r="S16" i="11"/>
  <c r="R16" i="11"/>
  <c r="X14" i="11"/>
  <c r="W14" i="11"/>
  <c r="V14" i="11"/>
  <c r="U14" i="11"/>
  <c r="T14" i="11"/>
  <c r="S14" i="11"/>
  <c r="R14" i="11"/>
  <c r="X12" i="11"/>
  <c r="W12" i="11"/>
  <c r="V12" i="11"/>
  <c r="U12" i="11"/>
  <c r="T12" i="11"/>
  <c r="S12" i="11"/>
  <c r="R12" i="11"/>
  <c r="X10" i="11"/>
  <c r="W10" i="11"/>
  <c r="V10" i="11"/>
  <c r="U10" i="11"/>
  <c r="T10" i="11"/>
  <c r="S10" i="11"/>
  <c r="R10" i="11"/>
  <c r="S8" i="11"/>
  <c r="X8" i="11"/>
  <c r="T8" i="11"/>
  <c r="U8" i="11"/>
  <c r="V8" i="11"/>
  <c r="W8" i="11"/>
  <c r="R8" i="11"/>
  <c r="U36" i="6" l="1"/>
  <c r="T36" i="6"/>
  <c r="S36" i="6"/>
  <c r="R36" i="6"/>
  <c r="Q36" i="6"/>
  <c r="P36" i="6"/>
  <c r="O36" i="6"/>
  <c r="U32" i="6"/>
  <c r="T32" i="6"/>
  <c r="S32" i="6"/>
  <c r="R32" i="6"/>
  <c r="Q32" i="6"/>
  <c r="V32" i="6" s="1"/>
  <c r="W32" i="6" s="1"/>
  <c r="P32" i="6"/>
  <c r="O32" i="6"/>
  <c r="U28" i="6"/>
  <c r="T28" i="6"/>
  <c r="S28" i="6"/>
  <c r="R28" i="6"/>
  <c r="Q28" i="6"/>
  <c r="P28" i="6"/>
  <c r="V28" i="6" s="1"/>
  <c r="W28" i="6" s="1"/>
  <c r="O28" i="6"/>
  <c r="U24" i="6"/>
  <c r="T24" i="6"/>
  <c r="S24" i="6"/>
  <c r="R24" i="6"/>
  <c r="Q24" i="6"/>
  <c r="P24" i="6"/>
  <c r="O24" i="6"/>
  <c r="V24" i="6" s="1"/>
  <c r="W24" i="6" s="1"/>
  <c r="U20" i="6"/>
  <c r="T20" i="6"/>
  <c r="S20" i="6"/>
  <c r="R20" i="6"/>
  <c r="V20" i="6" s="1"/>
  <c r="W20" i="6" s="1"/>
  <c r="Q20" i="6"/>
  <c r="P20" i="6"/>
  <c r="O20" i="6"/>
  <c r="U16" i="6"/>
  <c r="T16" i="6"/>
  <c r="S16" i="6"/>
  <c r="R16" i="6"/>
  <c r="Q16" i="6"/>
  <c r="V16" i="6" s="1"/>
  <c r="W16" i="6" s="1"/>
  <c r="P16" i="6"/>
  <c r="O16" i="6"/>
  <c r="U12" i="6"/>
  <c r="T12" i="6"/>
  <c r="S12" i="6"/>
  <c r="R12" i="6"/>
  <c r="Q12" i="6"/>
  <c r="P12" i="6"/>
  <c r="V12" i="6" s="1"/>
  <c r="W12" i="6" s="1"/>
  <c r="O12" i="6"/>
  <c r="U8" i="6"/>
  <c r="T8" i="6"/>
  <c r="S8" i="6"/>
  <c r="R8" i="6"/>
  <c r="Q8" i="6"/>
  <c r="P8" i="6"/>
  <c r="O8" i="6"/>
  <c r="V36" i="6" l="1"/>
  <c r="W36" i="6" s="1"/>
  <c r="V8" i="6"/>
  <c r="W8" i="6" s="1"/>
  <c r="W43" i="6" s="1"/>
  <c r="Y9" i="11" l="1"/>
  <c r="Y11" i="11"/>
  <c r="Y13" i="11"/>
  <c r="Y15" i="11"/>
  <c r="Y17" i="11"/>
  <c r="Y19" i="11"/>
  <c r="Y21" i="11"/>
  <c r="P9" i="11"/>
  <c r="P11" i="11"/>
  <c r="P13" i="11"/>
  <c r="P15" i="11"/>
  <c r="P17" i="11"/>
  <c r="P19" i="11"/>
  <c r="P21" i="11"/>
  <c r="AD13" i="11" l="1"/>
  <c r="AD21" i="11"/>
  <c r="AD11" i="11"/>
  <c r="AD15" i="11"/>
  <c r="AD19" i="11"/>
  <c r="AD17" i="11"/>
  <c r="AD9" i="11"/>
  <c r="Y8" i="11"/>
  <c r="Y14" i="11" l="1"/>
  <c r="Y16" i="11"/>
  <c r="Y20" i="11"/>
  <c r="Y10" i="11"/>
  <c r="Y12" i="11"/>
  <c r="Y18" i="11"/>
  <c r="Y22" i="11"/>
  <c r="T25" i="11"/>
  <c r="X25" i="11"/>
  <c r="V25" i="11"/>
  <c r="S25" i="11"/>
  <c r="W25" i="11"/>
  <c r="U25" i="11"/>
  <c r="R25" i="11"/>
  <c r="Y25" i="11" l="1"/>
  <c r="C29" i="15" l="1"/>
  <c r="C7" i="11"/>
  <c r="D7" i="11" s="1"/>
  <c r="E7" i="11" s="1"/>
  <c r="F7" i="11" s="1"/>
  <c r="G7" i="11" s="1"/>
  <c r="H7" i="11" s="1"/>
  <c r="B9" i="11" s="1"/>
  <c r="C9" i="11" s="1"/>
  <c r="D9" i="11" s="1"/>
  <c r="E9" i="11" s="1"/>
  <c r="F9" i="11" s="1"/>
  <c r="G9" i="11" s="1"/>
  <c r="H9" i="11" s="1"/>
  <c r="B11" i="11" s="1"/>
  <c r="C11" i="11" s="1"/>
  <c r="D11" i="11" s="1"/>
  <c r="E11" i="11" s="1"/>
  <c r="F11" i="11" s="1"/>
  <c r="G11" i="11" s="1"/>
  <c r="H11" i="11" s="1"/>
  <c r="B13" i="11" s="1"/>
  <c r="C13" i="11" s="1"/>
  <c r="D13" i="11" s="1"/>
  <c r="E13" i="11" s="1"/>
  <c r="F13" i="11" s="1"/>
  <c r="G13" i="11" s="1"/>
  <c r="H13" i="11" s="1"/>
  <c r="B15" i="11" s="1"/>
  <c r="C15" i="11" s="1"/>
  <c r="D15" i="11" s="1"/>
  <c r="E15" i="11" s="1"/>
  <c r="F15" i="11" s="1"/>
  <c r="G15" i="11" s="1"/>
  <c r="H15" i="11" s="1"/>
  <c r="B17" i="11" s="1"/>
  <c r="C17" i="11" s="1"/>
  <c r="D17" i="11" s="1"/>
  <c r="E17" i="11" s="1"/>
  <c r="F17" i="11" s="1"/>
  <c r="G17" i="11" s="1"/>
  <c r="H17" i="11" s="1"/>
  <c r="B19" i="11" s="1"/>
  <c r="C19" i="11" s="1"/>
  <c r="D19" i="11" s="1"/>
  <c r="E19" i="11" s="1"/>
  <c r="F19" i="11" s="1"/>
  <c r="G19" i="11" s="1"/>
  <c r="H19" i="11" s="1"/>
  <c r="B21" i="11" s="1"/>
  <c r="C21" i="11" s="1"/>
  <c r="D21" i="11" s="1"/>
  <c r="E21" i="11" s="1"/>
  <c r="F21" i="11" s="1"/>
  <c r="G21" i="11" s="1"/>
  <c r="H21" i="11" s="1"/>
  <c r="B23" i="11" s="1"/>
  <c r="C23" i="11" s="1"/>
  <c r="D23" i="11" s="1"/>
  <c r="E23" i="11" s="1"/>
  <c r="F23" i="11" s="1"/>
  <c r="G23" i="11" s="1"/>
  <c r="H23" i="11" s="1"/>
  <c r="AL10" i="11" l="1"/>
  <c r="AM10" i="11" s="1"/>
  <c r="AI10" i="11"/>
  <c r="AJ10" i="11" s="1"/>
  <c r="AL8" i="11"/>
  <c r="AM8" i="11" s="1"/>
  <c r="AI8" i="11"/>
  <c r="AJ8" i="11" s="1"/>
  <c r="AL20" i="11"/>
  <c r="AM20" i="11" s="1"/>
  <c r="AI20" i="11"/>
  <c r="AJ20" i="11" s="1"/>
  <c r="AL18" i="11"/>
  <c r="AM18" i="11" s="1"/>
  <c r="AI18" i="11"/>
  <c r="AJ18" i="11" s="1"/>
  <c r="AL16" i="11"/>
  <c r="AM16" i="11" s="1"/>
  <c r="AI16" i="11"/>
  <c r="AJ16" i="11" s="1"/>
  <c r="AI22" i="11"/>
  <c r="AJ22" i="11" s="1"/>
  <c r="AL22" i="11"/>
  <c r="AM22" i="11" s="1"/>
  <c r="AI12" i="11"/>
  <c r="AJ12" i="11" s="1"/>
  <c r="AL12" i="11"/>
  <c r="AM12" i="11" s="1"/>
  <c r="AI14" i="11"/>
  <c r="AL14" i="11"/>
  <c r="M12" i="11"/>
  <c r="Z12" i="11" s="1"/>
  <c r="N12" i="11"/>
  <c r="AA12" i="11" s="1"/>
  <c r="O12" i="11"/>
  <c r="AB12" i="11" s="1"/>
  <c r="N22" i="11"/>
  <c r="AA22" i="11" s="1"/>
  <c r="O22" i="11"/>
  <c r="AB22" i="11" s="1"/>
  <c r="M22" i="11"/>
  <c r="Z22" i="11" s="1"/>
  <c r="M20" i="11"/>
  <c r="Z20" i="11" s="1"/>
  <c r="N20" i="11"/>
  <c r="AA20" i="11" s="1"/>
  <c r="O20" i="11"/>
  <c r="AB20" i="11" s="1"/>
  <c r="O18" i="11"/>
  <c r="AB18" i="11" s="1"/>
  <c r="M18" i="11"/>
  <c r="Z18" i="11" s="1"/>
  <c r="N18" i="11"/>
  <c r="AA18" i="11" s="1"/>
  <c r="O14" i="11"/>
  <c r="AB14" i="11" s="1"/>
  <c r="M14" i="11"/>
  <c r="Z14" i="11" s="1"/>
  <c r="N14" i="11"/>
  <c r="AA14" i="11" s="1"/>
  <c r="N16" i="11"/>
  <c r="AA16" i="11" s="1"/>
  <c r="O16" i="11"/>
  <c r="AB16" i="11" s="1"/>
  <c r="M16" i="11"/>
  <c r="Z16" i="11" s="1"/>
  <c r="M8" i="11"/>
  <c r="AD8" i="11" s="1"/>
  <c r="N8" i="11"/>
  <c r="AA8" i="11" s="1"/>
  <c r="O8" i="11"/>
  <c r="AB8" i="11" s="1"/>
  <c r="O10" i="11"/>
  <c r="AB10" i="11" s="1"/>
  <c r="N10" i="11"/>
  <c r="AA10" i="11" s="1"/>
  <c r="M10" i="11"/>
  <c r="Z10" i="11" s="1"/>
  <c r="C7" i="6"/>
  <c r="D7" i="6" s="1"/>
  <c r="E7" i="6" s="1"/>
  <c r="F7" i="6" s="1"/>
  <c r="G7" i="6" s="1"/>
  <c r="H7" i="6" s="1"/>
  <c r="B11" i="6" s="1"/>
  <c r="C11" i="6" s="1"/>
  <c r="D11" i="6" s="1"/>
  <c r="E11" i="6" s="1"/>
  <c r="F11" i="6" s="1"/>
  <c r="G11" i="6" s="1"/>
  <c r="H11" i="6" s="1"/>
  <c r="B15" i="6" s="1"/>
  <c r="C15" i="6" s="1"/>
  <c r="D15" i="6" s="1"/>
  <c r="E15" i="6" s="1"/>
  <c r="F15" i="6" s="1"/>
  <c r="G15" i="6" s="1"/>
  <c r="H15" i="6" s="1"/>
  <c r="B19" i="6" s="1"/>
  <c r="C19" i="6" s="1"/>
  <c r="D19" i="6" s="1"/>
  <c r="E19" i="6" s="1"/>
  <c r="F19" i="6" s="1"/>
  <c r="G19" i="6" s="1"/>
  <c r="H19" i="6" s="1"/>
  <c r="B23" i="6" s="1"/>
  <c r="C23" i="6" s="1"/>
  <c r="D23" i="6" s="1"/>
  <c r="E23" i="6" s="1"/>
  <c r="F23" i="6" s="1"/>
  <c r="G23" i="6" s="1"/>
  <c r="H23" i="6" s="1"/>
  <c r="B27" i="6" s="1"/>
  <c r="C27" i="6" s="1"/>
  <c r="D27" i="6" s="1"/>
  <c r="E27" i="6" s="1"/>
  <c r="F27" i="6" s="1"/>
  <c r="G27" i="6" s="1"/>
  <c r="H27" i="6" s="1"/>
  <c r="B31" i="6" s="1"/>
  <c r="C31" i="6" s="1"/>
  <c r="D31" i="6" s="1"/>
  <c r="E31" i="6" s="1"/>
  <c r="F31" i="6" s="1"/>
  <c r="G31" i="6" s="1"/>
  <c r="H31" i="6" s="1"/>
  <c r="B35" i="6" s="1"/>
  <c r="C35" i="6" s="1"/>
  <c r="D35" i="6" s="1"/>
  <c r="E35" i="6" s="1"/>
  <c r="F35" i="6" s="1"/>
  <c r="G35" i="6" l="1"/>
  <c r="H35" i="6" s="1"/>
  <c r="B39" i="6" s="1"/>
  <c r="C39" i="6" s="1"/>
  <c r="D39" i="6" s="1"/>
  <c r="E39" i="6" s="1"/>
  <c r="F39" i="6" s="1"/>
  <c r="G39" i="6" s="1"/>
  <c r="H39" i="6" s="1"/>
  <c r="AM14" i="11"/>
  <c r="AL25" i="11"/>
  <c r="AJ14" i="11"/>
  <c r="AI25" i="11"/>
  <c r="AA25" i="11"/>
  <c r="Z8" i="11"/>
  <c r="Z25" i="11" s="1"/>
  <c r="AB25" i="11"/>
  <c r="O26" i="11"/>
  <c r="P18" i="11"/>
  <c r="AD18" i="11" s="1"/>
  <c r="P10" i="11"/>
  <c r="AD10" i="11" s="1"/>
  <c r="P14" i="11"/>
  <c r="AD14" i="11" s="1"/>
  <c r="P20" i="11"/>
  <c r="AD20" i="11" s="1"/>
  <c r="P12" i="11"/>
  <c r="AD12" i="11" s="1"/>
  <c r="P8" i="11"/>
  <c r="N26" i="11"/>
  <c r="P22" i="11"/>
  <c r="AD22" i="11" s="1"/>
  <c r="P16" i="11"/>
  <c r="AD16" i="11" s="1"/>
  <c r="N25" i="11"/>
  <c r="O25" i="11"/>
  <c r="M25" i="11"/>
  <c r="AE23" i="11" l="1"/>
  <c r="AE24" i="11"/>
  <c r="AL26" i="11"/>
  <c r="AI26" i="11"/>
  <c r="AE9" i="11"/>
  <c r="AE13" i="11"/>
  <c r="AE17" i="11"/>
  <c r="AE21" i="11"/>
  <c r="AE12" i="11"/>
  <c r="AE10" i="11"/>
  <c r="AE14" i="11"/>
  <c r="AE18" i="11"/>
  <c r="AE22" i="11"/>
  <c r="AE16" i="11"/>
  <c r="AE11" i="11"/>
  <c r="AE15" i="11"/>
  <c r="AE19" i="11"/>
  <c r="AE8" i="11"/>
  <c r="AE20" i="11"/>
  <c r="P26" i="11"/>
  <c r="AD25" i="11"/>
  <c r="AD26" i="11" s="1"/>
  <c r="N27" i="11"/>
  <c r="O27" i="11"/>
  <c r="P25" i="11"/>
  <c r="AF23" i="11" l="1"/>
  <c r="AG23" i="11" s="1"/>
  <c r="AF24" i="11"/>
  <c r="AG24" i="11"/>
  <c r="AF22" i="11"/>
  <c r="AG22" i="11" s="1"/>
  <c r="AF8" i="11"/>
  <c r="AF15" i="11"/>
  <c r="AF9" i="11"/>
  <c r="AF19" i="11"/>
  <c r="AG19" i="11" s="1"/>
  <c r="AF10" i="11"/>
  <c r="AF12" i="11"/>
  <c r="AF21" i="11"/>
  <c r="AF18" i="11"/>
  <c r="AF13" i="11"/>
  <c r="AG13" i="11" s="1"/>
  <c r="AF14" i="11"/>
  <c r="AG14" i="11" s="1"/>
  <c r="AF17" i="11"/>
  <c r="AF11" i="11"/>
  <c r="AF16" i="11"/>
  <c r="AF20" i="11"/>
  <c r="N28" i="11"/>
  <c r="AG21" i="11" l="1"/>
  <c r="AG15" i="11"/>
  <c r="AG16" i="11"/>
  <c r="AG8" i="11"/>
  <c r="AG12" i="11"/>
  <c r="AG17" i="11"/>
  <c r="AG18" i="11"/>
  <c r="AG9" i="11"/>
  <c r="AG11" i="11"/>
  <c r="AE25" i="11"/>
  <c r="AG10" i="11"/>
  <c r="AG20" i="11"/>
  <c r="AF25" i="11"/>
  <c r="N29" i="11"/>
  <c r="AG25" i="11" l="1"/>
  <c r="C28" i="15" l="1"/>
  <c r="C27" i="15" s="1"/>
</calcChain>
</file>

<file path=xl/sharedStrings.xml><?xml version="1.0" encoding="utf-8"?>
<sst xmlns="http://schemas.openxmlformats.org/spreadsheetml/2006/main" count="359" uniqueCount="226">
  <si>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</si>
  <si>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</si>
  <si>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</si>
  <si>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</si>
  <si>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</si>
  <si>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</si>
  <si>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</si>
  <si>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</si>
  <si>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接種回数</t>
    <rPh sb="0" eb="2">
      <t>セッシュ</t>
    </rPh>
    <rPh sb="2" eb="4">
      <t>カイスウ</t>
    </rPh>
    <phoneticPr fontId="2"/>
  </si>
  <si>
    <t>回</t>
    <rPh sb="0" eb="1">
      <t>カイ</t>
    </rPh>
    <phoneticPr fontId="2"/>
  </si>
  <si>
    <t>時間</t>
    <rPh sb="0" eb="2">
      <t>ジカン</t>
    </rPh>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</si>
  <si>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</si>
  <si>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</si>
  <si>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</si>
  <si>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</si>
  <si>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</si>
  <si>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</si>
  <si>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</si>
  <si>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</si>
  <si>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円</t>
    <rPh sb="0" eb="1">
      <t>エン</t>
    </rPh>
    <phoneticPr fontId="2"/>
  </si>
  <si>
    <t>医療機関
コード(10桁)</t>
    <rPh sb="0" eb="2">
      <t>イリョウ</t>
    </rPh>
    <rPh sb="2" eb="4">
      <t>キカン</t>
    </rPh>
    <rPh sb="11" eb="12">
      <t>ケタ</t>
    </rPh>
    <phoneticPr fontId="2"/>
  </si>
  <si>
    <t>医療機関名</t>
    <rPh sb="0" eb="2">
      <t>イリョウ</t>
    </rPh>
    <rPh sb="2" eb="4">
      <t>キカン</t>
    </rPh>
    <rPh sb="4" eb="5">
      <t>メイ</t>
    </rPh>
    <phoneticPr fontId="2"/>
  </si>
  <si>
    <t>対象期間</t>
    <rPh sb="0" eb="2">
      <t>タイショウ</t>
    </rPh>
    <rPh sb="2" eb="4">
      <t>キカン</t>
    </rPh>
    <phoneticPr fontId="2"/>
  </si>
  <si>
    <t>①個別接種事業</t>
    <rPh sb="1" eb="5">
      <t>コベツセッシュ</t>
    </rPh>
    <rPh sb="5" eb="7">
      <t>ジギョウ</t>
    </rPh>
    <phoneticPr fontId="2"/>
  </si>
  <si>
    <t>施設区分</t>
    <rPh sb="0" eb="4">
      <t>シセツクブン</t>
    </rPh>
    <phoneticPr fontId="2"/>
  </si>
  <si>
    <t>事業内容</t>
    <rPh sb="0" eb="2">
      <t>ジギョウ</t>
    </rPh>
    <rPh sb="2" eb="4">
      <t>ナイヨウ</t>
    </rPh>
    <phoneticPr fontId="2"/>
  </si>
  <si>
    <t>算出内訳</t>
    <rPh sb="0" eb="2">
      <t>サンシュツ</t>
    </rPh>
    <rPh sb="2" eb="4">
      <t>ウチワケ</t>
    </rPh>
    <phoneticPr fontId="2"/>
  </si>
  <si>
    <t>補助単価</t>
    <rPh sb="0" eb="2">
      <t>ホジョ</t>
    </rPh>
    <rPh sb="2" eb="4">
      <t>タンカ</t>
    </rPh>
    <phoneticPr fontId="2"/>
  </si>
  <si>
    <t>基準額</t>
    <rPh sb="0" eb="2">
      <t>キジュン</t>
    </rPh>
    <rPh sb="2" eb="3">
      <t>ガク</t>
    </rPh>
    <phoneticPr fontId="2"/>
  </si>
  <si>
    <t>診療所</t>
    <rPh sb="0" eb="3">
      <t>シンリョウジョ</t>
    </rPh>
    <phoneticPr fontId="2"/>
  </si>
  <si>
    <t>(1)</t>
    <phoneticPr fontId="2"/>
  </si>
  <si>
    <t>期間内に週１００回以上の接種を４週間以上行った。</t>
    <phoneticPr fontId="2"/>
  </si>
  <si>
    <t>(2)</t>
    <phoneticPr fontId="2"/>
  </si>
  <si>
    <t>期間内に週１５０回以上の接種を４週間以上行った。</t>
    <rPh sb="0" eb="3">
      <t>キカンナイ</t>
    </rPh>
    <rPh sb="4" eb="5">
      <t>シュウ</t>
    </rPh>
    <rPh sb="8" eb="9">
      <t>カイ</t>
    </rPh>
    <rPh sb="9" eb="11">
      <t>イジョウ</t>
    </rPh>
    <rPh sb="12" eb="14">
      <t>セッシュ</t>
    </rPh>
    <rPh sb="16" eb="18">
      <t>シュウカン</t>
    </rPh>
    <rPh sb="18" eb="20">
      <t>イジョウ</t>
    </rPh>
    <rPh sb="20" eb="21">
      <t>オコナ</t>
    </rPh>
    <phoneticPr fontId="2"/>
  </si>
  <si>
    <t>(3)</t>
    <phoneticPr fontId="2"/>
  </si>
  <si>
    <t>期間内に１日に５０回以上の接種を行った。</t>
    <rPh sb="0" eb="2">
      <t>キカン</t>
    </rPh>
    <rPh sb="2" eb="3">
      <t>ナイ</t>
    </rPh>
    <rPh sb="5" eb="6">
      <t>ニチ</t>
    </rPh>
    <rPh sb="9" eb="10">
      <t>カイ</t>
    </rPh>
    <rPh sb="10" eb="12">
      <t>イジョウ</t>
    </rPh>
    <rPh sb="13" eb="15">
      <t>セッシュ</t>
    </rPh>
    <rPh sb="16" eb="17">
      <t>オコナ</t>
    </rPh>
    <phoneticPr fontId="2"/>
  </si>
  <si>
    <t>日数</t>
    <rPh sb="0" eb="2">
      <t>ニッスウ</t>
    </rPh>
    <phoneticPr fontId="2"/>
  </si>
  <si>
    <t>日</t>
    <rPh sb="0" eb="1">
      <t>ニチ</t>
    </rPh>
    <phoneticPr fontId="2"/>
  </si>
  <si>
    <t>病院</t>
    <rPh sb="0" eb="2">
      <t>ビョウイン</t>
    </rPh>
    <phoneticPr fontId="2"/>
  </si>
  <si>
    <t>期間内に１日に５０回以上の接種を行った。</t>
    <rPh sb="0" eb="3">
      <t>キカンナイ</t>
    </rPh>
    <rPh sb="5" eb="6">
      <t>ニチ</t>
    </rPh>
    <rPh sb="9" eb="10">
      <t>カイ</t>
    </rPh>
    <rPh sb="10" eb="12">
      <t>イジョウ</t>
    </rPh>
    <rPh sb="13" eb="15">
      <t>セッシュ</t>
    </rPh>
    <rPh sb="16" eb="17">
      <t>オコナ</t>
    </rPh>
    <phoneticPr fontId="2"/>
  </si>
  <si>
    <t>基準額合計</t>
    <rPh sb="0" eb="3">
      <t>キジュンガク</t>
    </rPh>
    <rPh sb="3" eb="5">
      <t>ゴウケイ</t>
    </rPh>
    <phoneticPr fontId="2"/>
  </si>
  <si>
    <t>医師</t>
    <rPh sb="0" eb="2">
      <t>イシ</t>
    </rPh>
    <phoneticPr fontId="2"/>
  </si>
  <si>
    <t>看護師等</t>
    <rPh sb="0" eb="4">
      <t>カンゴシトウ</t>
    </rPh>
    <phoneticPr fontId="2"/>
  </si>
  <si>
    <t>※本報告書の「接種回数（予診のみを含めない）」には、集団接種である大規模接種会場・市町村特設会場の実績は含まれない。</t>
    <phoneticPr fontId="2"/>
  </si>
  <si>
    <t>備考</t>
    <rPh sb="0" eb="2">
      <t>ビコウ</t>
    </rPh>
    <phoneticPr fontId="2"/>
  </si>
  <si>
    <t>３，０００円/回</t>
    <rPh sb="5" eb="6">
      <t>エン</t>
    </rPh>
    <rPh sb="7" eb="8">
      <t>カイ</t>
    </rPh>
    <phoneticPr fontId="2"/>
  </si>
  <si>
    <t>２，０００円/回</t>
    <rPh sb="5" eb="6">
      <t>エン</t>
    </rPh>
    <rPh sb="7" eb="8">
      <t>カイ</t>
    </rPh>
    <phoneticPr fontId="2"/>
  </si>
  <si>
    <t>様式2-1（病院用）</t>
    <rPh sb="0" eb="2">
      <t>ヨウシキ</t>
    </rPh>
    <rPh sb="6" eb="8">
      <t>ビョウイン</t>
    </rPh>
    <rPh sb="8" eb="9">
      <t>ヨウ</t>
    </rPh>
    <phoneticPr fontId="2"/>
  </si>
  <si>
    <t>様式2-1（診療所用）</t>
    <rPh sb="0" eb="2">
      <t>ヨウシキ</t>
    </rPh>
    <rPh sb="6" eb="9">
      <t>シンリョウジョ</t>
    </rPh>
    <rPh sb="9" eb="10">
      <t>ヨウ</t>
    </rPh>
    <phoneticPr fontId="2"/>
  </si>
  <si>
    <t>法人名：</t>
    <rPh sb="0" eb="2">
      <t>ホウジン</t>
    </rPh>
    <rPh sb="2" eb="3">
      <t>メイ</t>
    </rPh>
    <phoneticPr fontId="2"/>
  </si>
  <si>
    <t>住所：</t>
    <rPh sb="0" eb="2">
      <t>ジュウショ</t>
    </rPh>
    <phoneticPr fontId="2"/>
  </si>
  <si>
    <t>　担当者氏名：</t>
    <rPh sb="1" eb="4">
      <t>タントウシャ</t>
    </rPh>
    <rPh sb="4" eb="6">
      <t>シメイ</t>
    </rPh>
    <phoneticPr fontId="2"/>
  </si>
  <si>
    <t xml:space="preserve"> 電話番号：</t>
    <rPh sb="1" eb="5">
      <t>デンワバンゴウ</t>
    </rPh>
    <phoneticPr fontId="2"/>
  </si>
  <si>
    <t>【担当者等】</t>
    <rPh sb="1" eb="4">
      <t>タントウシャ</t>
    </rPh>
    <rPh sb="4" eb="5">
      <t>トウ</t>
    </rPh>
    <phoneticPr fontId="2"/>
  </si>
  <si>
    <t>医療機関等名：</t>
    <rPh sb="0" eb="4">
      <t>イリョウキカン</t>
    </rPh>
    <rPh sb="4" eb="5">
      <t>トウ</t>
    </rPh>
    <rPh sb="5" eb="6">
      <t>メイ</t>
    </rPh>
    <phoneticPr fontId="2"/>
  </si>
  <si>
    <t>医療機関名：</t>
    <rPh sb="0" eb="5">
      <t>イリョウキカンメイ</t>
    </rPh>
    <phoneticPr fontId="2"/>
  </si>
  <si>
    <t>令和</t>
    <rPh sb="0" eb="2">
      <t>レイワ</t>
    </rPh>
    <phoneticPr fontId="2"/>
  </si>
  <si>
    <t>年</t>
    <rPh sb="0" eb="1">
      <t>ネン</t>
    </rPh>
    <phoneticPr fontId="2"/>
  </si>
  <si>
    <t>月</t>
    <rPh sb="0" eb="1">
      <t>ツキ</t>
    </rPh>
    <phoneticPr fontId="2"/>
  </si>
  <si>
    <t>日</t>
    <rPh sb="0" eb="1">
      <t>ヒ</t>
    </rPh>
    <phoneticPr fontId="2"/>
  </si>
  <si>
    <t>　熊本県知事　蒲島　郁夫　様</t>
    <rPh sb="1" eb="3">
      <t>クマモト</t>
    </rPh>
    <rPh sb="3" eb="6">
      <t>ケンチジ</t>
    </rPh>
    <rPh sb="7" eb="9">
      <t>カバシマ</t>
    </rPh>
    <rPh sb="10" eb="12">
      <t>イクオ</t>
    </rPh>
    <rPh sb="13" eb="14">
      <t>サマ</t>
    </rPh>
    <phoneticPr fontId="2"/>
  </si>
  <si>
    <t>①申請者情報</t>
    <rPh sb="1" eb="4">
      <t>シンセイシャ</t>
    </rPh>
    <rPh sb="4" eb="6">
      <t>ジョウホウ</t>
    </rPh>
    <phoneticPr fontId="2"/>
  </si>
  <si>
    <t xml:space="preserve"> 住所</t>
    <rPh sb="1" eb="3">
      <t>ジュウショ</t>
    </rPh>
    <phoneticPr fontId="2"/>
  </si>
  <si>
    <t xml:space="preserve"> 医療機関名</t>
    <rPh sb="1" eb="3">
      <t>イリョウ</t>
    </rPh>
    <rPh sb="3" eb="5">
      <t>キカン</t>
    </rPh>
    <rPh sb="5" eb="6">
      <t>メイ</t>
    </rPh>
    <phoneticPr fontId="2"/>
  </si>
  <si>
    <t xml:space="preserve"> 担当者：氏名</t>
    <rPh sb="1" eb="4">
      <t>タントウシャ</t>
    </rPh>
    <rPh sb="5" eb="7">
      <t>シメイ</t>
    </rPh>
    <phoneticPr fontId="2"/>
  </si>
  <si>
    <t xml:space="preserve"> 担当者：電話番号</t>
    <rPh sb="1" eb="4">
      <t>タントウシャ</t>
    </rPh>
    <rPh sb="5" eb="9">
      <t>デンワバンゴウ</t>
    </rPh>
    <phoneticPr fontId="2"/>
  </si>
  <si>
    <t xml:space="preserve"> 書類作成責任者：電話番号</t>
    <rPh sb="1" eb="3">
      <t>ショルイ</t>
    </rPh>
    <rPh sb="3" eb="5">
      <t>サクセイ</t>
    </rPh>
    <rPh sb="5" eb="8">
      <t>セキニンシャ</t>
    </rPh>
    <rPh sb="9" eb="13">
      <t>デンワバンゴウ</t>
    </rPh>
    <phoneticPr fontId="2"/>
  </si>
  <si>
    <t xml:space="preserve"> 金融機関名</t>
    <rPh sb="1" eb="3">
      <t>キンユウ</t>
    </rPh>
    <rPh sb="3" eb="5">
      <t>キカン</t>
    </rPh>
    <rPh sb="5" eb="6">
      <t>メイ</t>
    </rPh>
    <phoneticPr fontId="2"/>
  </si>
  <si>
    <t xml:space="preserve"> 金融機関コード</t>
    <rPh sb="1" eb="3">
      <t>キンユウ</t>
    </rPh>
    <rPh sb="3" eb="5">
      <t>キカン</t>
    </rPh>
    <phoneticPr fontId="2"/>
  </si>
  <si>
    <t xml:space="preserve"> 支店名</t>
    <rPh sb="1" eb="4">
      <t>シテンメイ</t>
    </rPh>
    <phoneticPr fontId="2"/>
  </si>
  <si>
    <t xml:space="preserve"> 支店コード</t>
    <rPh sb="1" eb="3">
      <t>シテン</t>
    </rPh>
    <phoneticPr fontId="2"/>
  </si>
  <si>
    <t xml:space="preserve"> 預金種類</t>
    <rPh sb="1" eb="3">
      <t>ヨキン</t>
    </rPh>
    <rPh sb="3" eb="5">
      <t>シュルイ</t>
    </rPh>
    <phoneticPr fontId="2"/>
  </si>
  <si>
    <t xml:space="preserve"> 口座番号（左詰め）</t>
    <rPh sb="1" eb="3">
      <t>コウザ</t>
    </rPh>
    <rPh sb="3" eb="5">
      <t>バンゴウ</t>
    </rPh>
    <rPh sb="6" eb="8">
      <t>ヒダリヅ</t>
    </rPh>
    <phoneticPr fontId="2"/>
  </si>
  <si>
    <t xml:space="preserve"> 口座名義人</t>
    <rPh sb="1" eb="6">
      <t>コウザメイギニン</t>
    </rPh>
    <phoneticPr fontId="2"/>
  </si>
  <si>
    <t xml:space="preserve"> 医療機関コード(10桁)</t>
    <rPh sb="1" eb="3">
      <t>イリョウ</t>
    </rPh>
    <rPh sb="3" eb="5">
      <t>キカン</t>
    </rPh>
    <rPh sb="11" eb="12">
      <t>ケタ</t>
    </rPh>
    <phoneticPr fontId="2"/>
  </si>
  <si>
    <t>第１期　５月９日から７月３１日の間</t>
    <phoneticPr fontId="2"/>
  </si>
  <si>
    <t>50回以上接種日数計（予診のみを含めない）</t>
    <rPh sb="2" eb="3">
      <t>カイ</t>
    </rPh>
    <rPh sb="3" eb="5">
      <t>イジョウ</t>
    </rPh>
    <rPh sb="5" eb="7">
      <t>セッシュ</t>
    </rPh>
    <rPh sb="7" eb="9">
      <t>ニッスウ</t>
    </rPh>
    <rPh sb="9" eb="10">
      <t>ケイ</t>
    </rPh>
    <rPh sb="11" eb="13">
      <t>ヨシン</t>
    </rPh>
    <rPh sb="16" eb="17">
      <t>フク</t>
    </rPh>
    <phoneticPr fontId="2"/>
  </si>
  <si>
    <t xml:space="preserve"> 法人名等</t>
    <rPh sb="1" eb="4">
      <t>ホウジンメイ</t>
    </rPh>
    <rPh sb="4" eb="5">
      <t>トウ</t>
    </rPh>
    <phoneticPr fontId="2"/>
  </si>
  <si>
    <t>普通預金</t>
    <phoneticPr fontId="2"/>
  </si>
  <si>
    <t>当座預金</t>
    <phoneticPr fontId="2"/>
  </si>
  <si>
    <t>貯蓄預金</t>
    <phoneticPr fontId="2"/>
  </si>
  <si>
    <t>100回未満</t>
    <rPh sb="3" eb="4">
      <t>カイ</t>
    </rPh>
    <rPh sb="4" eb="6">
      <t>ミマン</t>
    </rPh>
    <phoneticPr fontId="2"/>
  </si>
  <si>
    <t>100回以上</t>
  </si>
  <si>
    <t>100回以上</t>
    <phoneticPr fontId="2"/>
  </si>
  <si>
    <t>150回以上</t>
  </si>
  <si>
    <t>150回以上</t>
    <phoneticPr fontId="2"/>
  </si>
  <si>
    <t>50回以上</t>
    <rPh sb="2" eb="3">
      <t>カイ</t>
    </rPh>
    <rPh sb="3" eb="5">
      <t>イジョウ</t>
    </rPh>
    <phoneticPr fontId="2"/>
  </si>
  <si>
    <t>　新型コロナウイルスワクチン個別接種（計画書・実績書 ）</t>
    <rPh sb="1" eb="3">
      <t>シンガタ</t>
    </rPh>
    <rPh sb="14" eb="16">
      <t>コベツ</t>
    </rPh>
    <rPh sb="16" eb="18">
      <t>セッシュ</t>
    </rPh>
    <rPh sb="19" eb="21">
      <t>ケイカク</t>
    </rPh>
    <rPh sb="21" eb="22">
      <t>ショ</t>
    </rPh>
    <rPh sb="23" eb="25">
      <t>ジッセキ</t>
    </rPh>
    <rPh sb="25" eb="26">
      <t>ヤクショ</t>
    </rPh>
    <phoneticPr fontId="2"/>
  </si>
  <si>
    <t>(1)接種回数計（予診のみを含めない）100回以上</t>
    <rPh sb="3" eb="5">
      <t>セッシュ</t>
    </rPh>
    <rPh sb="5" eb="7">
      <t>カイスウ</t>
    </rPh>
    <rPh sb="7" eb="8">
      <t>ケイ</t>
    </rPh>
    <rPh sb="9" eb="11">
      <t>ヨシン</t>
    </rPh>
    <rPh sb="14" eb="15">
      <t>フク</t>
    </rPh>
    <rPh sb="22" eb="23">
      <t>カイ</t>
    </rPh>
    <rPh sb="23" eb="25">
      <t>イジョウ</t>
    </rPh>
    <phoneticPr fontId="2"/>
  </si>
  <si>
    <t>(2)接種回数計（予診のみを含めない）150回以上</t>
    <rPh sb="3" eb="5">
      <t>セッシュ</t>
    </rPh>
    <rPh sb="5" eb="7">
      <t>カイスウ</t>
    </rPh>
    <rPh sb="7" eb="8">
      <t>ケイ</t>
    </rPh>
    <rPh sb="9" eb="11">
      <t>ヨシン</t>
    </rPh>
    <rPh sb="14" eb="15">
      <t>フク</t>
    </rPh>
    <rPh sb="22" eb="23">
      <t>カイ</t>
    </rPh>
    <rPh sb="23" eb="25">
      <t>イジョウ</t>
    </rPh>
    <phoneticPr fontId="2"/>
  </si>
  <si>
    <t>(3)50回以上接種日数計（予診のみを含めない）</t>
    <rPh sb="5" eb="6">
      <t>カイ</t>
    </rPh>
    <rPh sb="6" eb="8">
      <t>イジョウ</t>
    </rPh>
    <rPh sb="8" eb="10">
      <t>セッシュ</t>
    </rPh>
    <rPh sb="10" eb="12">
      <t>ニッスウ</t>
    </rPh>
    <rPh sb="12" eb="13">
      <t>ケイ</t>
    </rPh>
    <rPh sb="14" eb="16">
      <t>ヨシン</t>
    </rPh>
    <rPh sb="19" eb="20">
      <t>フク</t>
    </rPh>
    <phoneticPr fontId="2"/>
  </si>
  <si>
    <t>100回、150回計</t>
    <rPh sb="3" eb="4">
      <t>カイ</t>
    </rPh>
    <rPh sb="8" eb="9">
      <t>カイ</t>
    </rPh>
    <rPh sb="9" eb="10">
      <t>ケイ</t>
    </rPh>
    <phoneticPr fontId="2"/>
  </si>
  <si>
    <t>日数計</t>
    <rPh sb="0" eb="2">
      <t>ニッスウ</t>
    </rPh>
    <rPh sb="2" eb="3">
      <t>ケイ</t>
    </rPh>
    <phoneticPr fontId="2"/>
  </si>
  <si>
    <t xml:space="preserve"> 郵便番号</t>
    <rPh sb="1" eb="5">
      <t>ユウビンバンゴウ</t>
    </rPh>
    <phoneticPr fontId="2"/>
  </si>
  <si>
    <t>〒</t>
    <phoneticPr fontId="2"/>
  </si>
  <si>
    <t>円</t>
    <rPh sb="0" eb="1">
      <t>エン</t>
    </rPh>
    <phoneticPr fontId="2"/>
  </si>
  <si>
    <t xml:space="preserve"> 申請年月日</t>
    <rPh sb="1" eb="3">
      <t>シンセイ</t>
    </rPh>
    <rPh sb="3" eb="6">
      <t>ネンガッピ</t>
    </rPh>
    <phoneticPr fontId="2"/>
  </si>
  <si>
    <t xml:space="preserve"> 対象期間</t>
    <rPh sb="1" eb="3">
      <t>タイショウ</t>
    </rPh>
    <rPh sb="3" eb="5">
      <t>キカン</t>
    </rPh>
    <phoneticPr fontId="2"/>
  </si>
  <si>
    <t xml:space="preserve"> 交付申請額</t>
    <rPh sb="1" eb="6">
      <t>コウフシンセイガク</t>
    </rPh>
    <phoneticPr fontId="2"/>
  </si>
  <si>
    <t xml:space="preserve"> １．個別接種事業</t>
    <rPh sb="3" eb="5">
      <t>コベツ</t>
    </rPh>
    <rPh sb="5" eb="7">
      <t>セッシュ</t>
    </rPh>
    <rPh sb="7" eb="9">
      <t>ジギョウ</t>
    </rPh>
    <phoneticPr fontId="2"/>
  </si>
  <si>
    <t xml:space="preserve"> ２．接種体制確保事業</t>
    <rPh sb="3" eb="5">
      <t>セッシュ</t>
    </rPh>
    <rPh sb="5" eb="7">
      <t>タイセイ</t>
    </rPh>
    <rPh sb="7" eb="9">
      <t>カクホ</t>
    </rPh>
    <rPh sb="9" eb="11">
      <t>ジギョウ</t>
    </rPh>
    <phoneticPr fontId="2"/>
  </si>
  <si>
    <t xml:space="preserve"> ※個人事業の場合は医療機関名を記載してください。</t>
    <rPh sb="2" eb="6">
      <t>コジンジギョウ</t>
    </rPh>
    <rPh sb="7" eb="9">
      <t>バアイ</t>
    </rPh>
    <rPh sb="10" eb="14">
      <t>イリョウキカン</t>
    </rPh>
    <rPh sb="14" eb="15">
      <t>メイ</t>
    </rPh>
    <rPh sb="16" eb="18">
      <t>キサイ</t>
    </rPh>
    <phoneticPr fontId="2"/>
  </si>
  <si>
    <t>③申請・請求情報</t>
    <rPh sb="1" eb="3">
      <t>シンセイ</t>
    </rPh>
    <rPh sb="4" eb="6">
      <t>セイキュウ</t>
    </rPh>
    <rPh sb="6" eb="8">
      <t>ジョウホウ</t>
    </rPh>
    <phoneticPr fontId="2"/>
  </si>
  <si>
    <t>　①申請者情報</t>
    <rPh sb="2" eb="5">
      <t>シンセイシャ</t>
    </rPh>
    <rPh sb="5" eb="7">
      <t>ジョウホウ</t>
    </rPh>
    <phoneticPr fontId="2"/>
  </si>
  <si>
    <t>　②振込口座情報</t>
    <rPh sb="2" eb="6">
      <t>フリコミコウザ</t>
    </rPh>
    <rPh sb="6" eb="8">
      <t>ジョウホウ</t>
    </rPh>
    <phoneticPr fontId="2"/>
  </si>
  <si>
    <t>　・様式2-1 個別接種計画書（病院用）、個別接種計画書（診療所用）の作成</t>
    <rPh sb="2" eb="4">
      <t>ヨウシキ</t>
    </rPh>
    <rPh sb="8" eb="12">
      <t>コベツセッシュ</t>
    </rPh>
    <rPh sb="12" eb="14">
      <t>ケイカク</t>
    </rPh>
    <rPh sb="14" eb="15">
      <t>ショ</t>
    </rPh>
    <rPh sb="16" eb="18">
      <t>ビョウイン</t>
    </rPh>
    <rPh sb="18" eb="19">
      <t>ヨウ</t>
    </rPh>
    <rPh sb="35" eb="37">
      <t>サクセイ</t>
    </rPh>
    <phoneticPr fontId="2"/>
  </si>
  <si>
    <t>　・様式2 事業計画書を確認する</t>
    <rPh sb="2" eb="4">
      <t>ヨウシキ</t>
    </rPh>
    <rPh sb="6" eb="11">
      <t>ジギョウケイカクショ</t>
    </rPh>
    <rPh sb="12" eb="14">
      <t>カクニン</t>
    </rPh>
    <phoneticPr fontId="2"/>
  </si>
  <si>
    <t>　・様式2-1 個別接種計画書（病院用）の作成へ進む</t>
    <rPh sb="2" eb="4">
      <t>ヨウシキ</t>
    </rPh>
    <rPh sb="8" eb="12">
      <t>コベツセッシュ</t>
    </rPh>
    <rPh sb="12" eb="14">
      <t>ケイカク</t>
    </rPh>
    <rPh sb="14" eb="15">
      <t>ショ</t>
    </rPh>
    <rPh sb="16" eb="18">
      <t>ビョウイン</t>
    </rPh>
    <rPh sb="18" eb="19">
      <t>ヨウ</t>
    </rPh>
    <rPh sb="21" eb="23">
      <t>サクセイ</t>
    </rPh>
    <rPh sb="24" eb="25">
      <t>ススム</t>
    </rPh>
    <phoneticPr fontId="2"/>
  </si>
  <si>
    <t>　・様式2-1 個別接種計画書（診療所用）の作成へ進む</t>
    <rPh sb="2" eb="4">
      <t>ヨウシキ</t>
    </rPh>
    <rPh sb="8" eb="10">
      <t>コベツ</t>
    </rPh>
    <rPh sb="22" eb="24">
      <t>サクセイ</t>
    </rPh>
    <rPh sb="25" eb="26">
      <t>ススム</t>
    </rPh>
    <phoneticPr fontId="2"/>
  </si>
  <si>
    <t>④交付申請・請求書類の作成</t>
    <rPh sb="1" eb="3">
      <t>コウフ</t>
    </rPh>
    <rPh sb="3" eb="5">
      <t>シンセイ</t>
    </rPh>
    <rPh sb="6" eb="8">
      <t>セイキュウ</t>
    </rPh>
    <rPh sb="8" eb="10">
      <t>ショルイ</t>
    </rPh>
    <rPh sb="11" eb="13">
      <t>サクセイ</t>
    </rPh>
    <phoneticPr fontId="2"/>
  </si>
  <si>
    <t>　・様式1 交付申請書兼概算払請求書を確認する</t>
    <rPh sb="2" eb="4">
      <t>ヨウシキ</t>
    </rPh>
    <rPh sb="6" eb="11">
      <t>コウフシンセイショ</t>
    </rPh>
    <rPh sb="11" eb="12">
      <t>ケン</t>
    </rPh>
    <rPh sb="12" eb="15">
      <t>ガイサンバラ</t>
    </rPh>
    <rPh sb="15" eb="18">
      <t>セイキュウショ</t>
    </rPh>
    <rPh sb="19" eb="21">
      <t>カクニン</t>
    </rPh>
    <phoneticPr fontId="2"/>
  </si>
  <si>
    <t>　④交付申請・請求書類の作成</t>
    <rPh sb="2" eb="4">
      <t>コウフ</t>
    </rPh>
    <rPh sb="4" eb="6">
      <t>シンセイ</t>
    </rPh>
    <rPh sb="7" eb="9">
      <t>セイキュウ</t>
    </rPh>
    <rPh sb="9" eb="11">
      <t>ショルイ</t>
    </rPh>
    <rPh sb="12" eb="14">
      <t>サクセイ</t>
    </rPh>
    <phoneticPr fontId="2"/>
  </si>
  <si>
    <t xml:space="preserve"> 実績報告年月日</t>
    <rPh sb="1" eb="5">
      <t>ジッセキホウコク</t>
    </rPh>
    <rPh sb="5" eb="8">
      <t>ネンガッピ</t>
    </rPh>
    <phoneticPr fontId="2"/>
  </si>
  <si>
    <t xml:space="preserve"> 交付決定通知日</t>
    <rPh sb="1" eb="3">
      <t>コウフ</t>
    </rPh>
    <rPh sb="3" eb="5">
      <t>ケッテイ</t>
    </rPh>
    <rPh sb="5" eb="7">
      <t>ツウチ</t>
    </rPh>
    <rPh sb="7" eb="8">
      <t>ビ</t>
    </rPh>
    <phoneticPr fontId="2"/>
  </si>
  <si>
    <t xml:space="preserve"> 交付決定通知番号</t>
    <rPh sb="1" eb="3">
      <t>コウフ</t>
    </rPh>
    <rPh sb="3" eb="5">
      <t>ケッテイ</t>
    </rPh>
    <rPh sb="5" eb="7">
      <t>ツウチ</t>
    </rPh>
    <rPh sb="7" eb="9">
      <t>バンゴウ</t>
    </rPh>
    <phoneticPr fontId="2"/>
  </si>
  <si>
    <t>号</t>
    <rPh sb="0" eb="1">
      <t>ゴウ</t>
    </rPh>
    <phoneticPr fontId="2"/>
  </si>
  <si>
    <t>健危管第</t>
    <rPh sb="0" eb="1">
      <t>ケン</t>
    </rPh>
    <rPh sb="1" eb="2">
      <t>キ</t>
    </rPh>
    <rPh sb="2" eb="3">
      <t>カン</t>
    </rPh>
    <rPh sb="3" eb="4">
      <t>ダイ</t>
    </rPh>
    <phoneticPr fontId="2"/>
  </si>
  <si>
    <t xml:space="preserve"> ※医療機関名を記載してください。</t>
    <rPh sb="2" eb="6">
      <t>イリョウキカン</t>
    </rPh>
    <rPh sb="6" eb="7">
      <t>メイ</t>
    </rPh>
    <rPh sb="8" eb="10">
      <t>キサイ</t>
    </rPh>
    <phoneticPr fontId="2"/>
  </si>
  <si>
    <t xml:space="preserve"> 代表者 役職・氏名</t>
    <rPh sb="1" eb="4">
      <t>ダイヒョウシャ</t>
    </rPh>
    <rPh sb="5" eb="7">
      <t>ヤクショク</t>
    </rPh>
    <rPh sb="8" eb="10">
      <t>シメイ</t>
    </rPh>
    <phoneticPr fontId="2"/>
  </si>
  <si>
    <t xml:space="preserve"> ※法人又は個人事業の代表者の役職・氏名を記載してください。</t>
    <rPh sb="2" eb="4">
      <t>ホウジン</t>
    </rPh>
    <rPh sb="4" eb="5">
      <t>マタ</t>
    </rPh>
    <rPh sb="6" eb="8">
      <t>コジン</t>
    </rPh>
    <rPh sb="8" eb="10">
      <t>ジギョウ</t>
    </rPh>
    <rPh sb="11" eb="14">
      <t>ダイヒョウシャ</t>
    </rPh>
    <rPh sb="15" eb="17">
      <t>ヤクショク</t>
    </rPh>
    <rPh sb="18" eb="20">
      <t>シメイ</t>
    </rPh>
    <rPh sb="21" eb="23">
      <t>キサイ</t>
    </rPh>
    <phoneticPr fontId="2"/>
  </si>
  <si>
    <t xml:space="preserve"> ※法人又は個人の事業所の住所を記載してください。</t>
    <rPh sb="2" eb="4">
      <t>ホウジン</t>
    </rPh>
    <rPh sb="4" eb="5">
      <t>マタ</t>
    </rPh>
    <rPh sb="6" eb="8">
      <t>コジン</t>
    </rPh>
    <rPh sb="9" eb="12">
      <t>ジギョウショ</t>
    </rPh>
    <rPh sb="13" eb="15">
      <t>ジュウショ</t>
    </rPh>
    <rPh sb="16" eb="18">
      <t>キサイ</t>
    </rPh>
    <phoneticPr fontId="2"/>
  </si>
  <si>
    <t xml:space="preserve"> ※医療機関コードを記載してください。</t>
    <rPh sb="2" eb="6">
      <t>イリョウキカン</t>
    </rPh>
    <rPh sb="10" eb="12">
      <t>キサイ</t>
    </rPh>
    <phoneticPr fontId="2"/>
  </si>
  <si>
    <t xml:space="preserve"> ※申請に関する担当者の氏名を記載してください。</t>
    <rPh sb="2" eb="4">
      <t>シンセイ</t>
    </rPh>
    <rPh sb="5" eb="6">
      <t>カン</t>
    </rPh>
    <rPh sb="8" eb="10">
      <t>タントウ</t>
    </rPh>
    <rPh sb="12" eb="14">
      <t>シメイ</t>
    </rPh>
    <rPh sb="15" eb="17">
      <t>キサイ</t>
    </rPh>
    <phoneticPr fontId="2"/>
  </si>
  <si>
    <t xml:space="preserve"> ※担当者の連絡先を記載してください。</t>
    <rPh sb="2" eb="5">
      <t>タントウシャ</t>
    </rPh>
    <rPh sb="6" eb="8">
      <t>レンラク</t>
    </rPh>
    <rPh sb="8" eb="9">
      <t>サキ</t>
    </rPh>
    <rPh sb="10" eb="12">
      <t>キサイ</t>
    </rPh>
    <phoneticPr fontId="2"/>
  </si>
  <si>
    <t xml:space="preserve"> ※申請書類に関する責任者の氏名を記載してください。</t>
    <rPh sb="2" eb="4">
      <t>シンセイ</t>
    </rPh>
    <rPh sb="4" eb="6">
      <t>ショルイ</t>
    </rPh>
    <rPh sb="7" eb="8">
      <t>カン</t>
    </rPh>
    <rPh sb="10" eb="13">
      <t>セキニンシャ</t>
    </rPh>
    <rPh sb="14" eb="16">
      <t>シメイ</t>
    </rPh>
    <rPh sb="17" eb="19">
      <t>キサイ</t>
    </rPh>
    <phoneticPr fontId="2"/>
  </si>
  <si>
    <t xml:space="preserve"> 書類作成責任者：職・氏名</t>
    <rPh sb="1" eb="3">
      <t>ショルイ</t>
    </rPh>
    <rPh sb="3" eb="5">
      <t>サクセイ</t>
    </rPh>
    <rPh sb="5" eb="7">
      <t>セキニン</t>
    </rPh>
    <rPh sb="7" eb="8">
      <t>シャ</t>
    </rPh>
    <rPh sb="9" eb="10">
      <t>ショク</t>
    </rPh>
    <rPh sb="11" eb="13">
      <t>シメイ</t>
    </rPh>
    <phoneticPr fontId="2"/>
  </si>
  <si>
    <t xml:space="preserve"> ※責任者の連絡先を記載してください。</t>
    <rPh sb="2" eb="5">
      <t>セキニンシャ</t>
    </rPh>
    <rPh sb="6" eb="9">
      <t>レンラクサキ</t>
    </rPh>
    <rPh sb="10" eb="12">
      <t>キサイ</t>
    </rPh>
    <phoneticPr fontId="2"/>
  </si>
  <si>
    <t>　新型コロナウイルスワクチン個別接種（計画書・実績書 ）</t>
    <phoneticPr fontId="2"/>
  </si>
  <si>
    <t>　 下記の様式名をクリックするとその様式のシートへ移動します。</t>
    <rPh sb="2" eb="4">
      <t>カキ</t>
    </rPh>
    <rPh sb="5" eb="8">
      <t>ヨウシキメイ</t>
    </rPh>
    <rPh sb="18" eb="20">
      <t>ヨウシキ</t>
    </rPh>
    <rPh sb="25" eb="27">
      <t>イドウ</t>
    </rPh>
    <phoneticPr fontId="2"/>
  </si>
  <si>
    <t>　　法人等の住所、代表者、医療機関名、担当者等を入力します。</t>
    <rPh sb="2" eb="4">
      <t>ホウジン</t>
    </rPh>
    <rPh sb="4" eb="5">
      <t>トウ</t>
    </rPh>
    <rPh sb="6" eb="8">
      <t>ジュウショ</t>
    </rPh>
    <rPh sb="9" eb="12">
      <t>ダイヒョウシャ</t>
    </rPh>
    <rPh sb="13" eb="17">
      <t>イリョウキカン</t>
    </rPh>
    <rPh sb="17" eb="18">
      <t>メイ</t>
    </rPh>
    <rPh sb="19" eb="22">
      <t>タントウシャ</t>
    </rPh>
    <rPh sb="22" eb="23">
      <t>トウ</t>
    </rPh>
    <rPh sb="24" eb="26">
      <t>ニュウリョク</t>
    </rPh>
    <phoneticPr fontId="2"/>
  </si>
  <si>
    <t>　　病院、診療所でシートが違いますので注意してください。
　　医療機関で実施した個別接種の接種回数、特別体制の医師等の従事時間を
　　実施日ごとに入力します。</t>
    <rPh sb="31" eb="35">
      <t>イリョウキカン</t>
    </rPh>
    <rPh sb="36" eb="38">
      <t>ジッシ</t>
    </rPh>
    <rPh sb="40" eb="44">
      <t>コベツセッシュ</t>
    </rPh>
    <rPh sb="45" eb="47">
      <t>セッシュ</t>
    </rPh>
    <rPh sb="47" eb="49">
      <t>カイスウ</t>
    </rPh>
    <rPh sb="50" eb="54">
      <t>トクベツタイセイ</t>
    </rPh>
    <rPh sb="55" eb="57">
      <t>イシ</t>
    </rPh>
    <rPh sb="57" eb="58">
      <t>トウ</t>
    </rPh>
    <rPh sb="59" eb="63">
      <t>ジュウジジカン</t>
    </rPh>
    <rPh sb="67" eb="69">
      <t>ジッシ</t>
    </rPh>
    <rPh sb="69" eb="70">
      <t>ビ</t>
    </rPh>
    <rPh sb="73" eb="75">
      <t>ニュウリョク</t>
    </rPh>
    <phoneticPr fontId="2"/>
  </si>
  <si>
    <t>　・様式6 事業実績報告書を確認する</t>
    <rPh sb="2" eb="4">
      <t>ヨウシキ</t>
    </rPh>
    <rPh sb="6" eb="8">
      <t>ジギョウ</t>
    </rPh>
    <rPh sb="8" eb="10">
      <t>ジッセキ</t>
    </rPh>
    <rPh sb="10" eb="13">
      <t>ホウコクショ</t>
    </rPh>
    <rPh sb="14" eb="16">
      <t>カクニン</t>
    </rPh>
    <phoneticPr fontId="2"/>
  </si>
  <si>
    <t>　・様式5 実績報告書を確認する</t>
    <rPh sb="2" eb="4">
      <t>ヨウシキ</t>
    </rPh>
    <rPh sb="6" eb="8">
      <t>ジッセキ</t>
    </rPh>
    <rPh sb="8" eb="11">
      <t>ホウコクショ</t>
    </rPh>
    <rPh sb="12" eb="14">
      <t>カクニン</t>
    </rPh>
    <phoneticPr fontId="2"/>
  </si>
  <si>
    <t>⑤申請書類の印刷</t>
    <rPh sb="1" eb="3">
      <t>シンセイ</t>
    </rPh>
    <rPh sb="3" eb="5">
      <t>ショルイ</t>
    </rPh>
    <rPh sb="6" eb="8">
      <t>インサツ</t>
    </rPh>
    <phoneticPr fontId="2"/>
  </si>
  <si>
    <t>⑥実績報告情報</t>
    <rPh sb="1" eb="3">
      <t>ジッセキ</t>
    </rPh>
    <rPh sb="3" eb="5">
      <t>ホウコク</t>
    </rPh>
    <rPh sb="5" eb="7">
      <t>ジョウホウ</t>
    </rPh>
    <phoneticPr fontId="2"/>
  </si>
  <si>
    <t>⑦実績報告書類の作成</t>
    <rPh sb="1" eb="5">
      <t>ジッセキホウコク</t>
    </rPh>
    <rPh sb="5" eb="7">
      <t>ショルイ</t>
    </rPh>
    <rPh sb="8" eb="10">
      <t>サクセイ</t>
    </rPh>
    <phoneticPr fontId="2"/>
  </si>
  <si>
    <t>申請・請求を行う場合は、①、②、③、④が入力されているか確認してください。
実績報告を行う場合は、①、②、⑥、⑦が入力されているか確認してください。</t>
    <rPh sb="0" eb="2">
      <t>シンセイ</t>
    </rPh>
    <rPh sb="3" eb="5">
      <t>セイキュウ</t>
    </rPh>
    <rPh sb="6" eb="7">
      <t>オコナ</t>
    </rPh>
    <rPh sb="8" eb="10">
      <t>バアイ</t>
    </rPh>
    <rPh sb="20" eb="22">
      <t>ニュウリョク</t>
    </rPh>
    <rPh sb="28" eb="30">
      <t>カクニン</t>
    </rPh>
    <rPh sb="38" eb="42">
      <t>ジッセキホウコク</t>
    </rPh>
    <rPh sb="43" eb="44">
      <t>オコナ</t>
    </rPh>
    <rPh sb="45" eb="47">
      <t>バアイ</t>
    </rPh>
    <rPh sb="57" eb="59">
      <t>ニュウリョク</t>
    </rPh>
    <rPh sb="65" eb="67">
      <t>カクニン</t>
    </rPh>
    <phoneticPr fontId="2"/>
  </si>
  <si>
    <t>　※県から送付された交付決定通知の番号を記載してください。</t>
    <rPh sb="2" eb="3">
      <t>ケン</t>
    </rPh>
    <rPh sb="5" eb="7">
      <t>ソウフ</t>
    </rPh>
    <rPh sb="10" eb="12">
      <t>コウフ</t>
    </rPh>
    <rPh sb="12" eb="14">
      <t>ケッテイ</t>
    </rPh>
    <rPh sb="14" eb="16">
      <t>ツウチ</t>
    </rPh>
    <rPh sb="17" eb="19">
      <t>バンゴウ</t>
    </rPh>
    <rPh sb="20" eb="22">
      <t>キサイ</t>
    </rPh>
    <phoneticPr fontId="2"/>
  </si>
  <si>
    <t>　※県から送付された交付決定通知の日付を記載してください。</t>
    <rPh sb="2" eb="3">
      <t>ケン</t>
    </rPh>
    <rPh sb="5" eb="7">
      <t>ソウフ</t>
    </rPh>
    <rPh sb="10" eb="12">
      <t>コウフ</t>
    </rPh>
    <rPh sb="12" eb="14">
      <t>ケッテイ</t>
    </rPh>
    <rPh sb="14" eb="16">
      <t>ツウチ</t>
    </rPh>
    <rPh sb="17" eb="19">
      <t>ヒヅケ</t>
    </rPh>
    <rPh sb="20" eb="22">
      <t>キサイ</t>
    </rPh>
    <phoneticPr fontId="2"/>
  </si>
  <si>
    <t xml:space="preserve"> ※振込先の金融機関名を記載してください。</t>
    <rPh sb="2" eb="5">
      <t>フリコミサキ</t>
    </rPh>
    <rPh sb="6" eb="10">
      <t>キンユウキカン</t>
    </rPh>
    <rPh sb="10" eb="11">
      <t>メイ</t>
    </rPh>
    <rPh sb="12" eb="14">
      <t>キサイ</t>
    </rPh>
    <phoneticPr fontId="2"/>
  </si>
  <si>
    <t xml:space="preserve"> ※金融機関の支店名を記載してください。</t>
    <rPh sb="2" eb="6">
      <t>キンユウキカン</t>
    </rPh>
    <rPh sb="7" eb="10">
      <t>シテンメイ</t>
    </rPh>
    <rPh sb="11" eb="13">
      <t>キサイ</t>
    </rPh>
    <phoneticPr fontId="2"/>
  </si>
  <si>
    <t xml:space="preserve"> ※金融機関のコードを記載してください。</t>
    <rPh sb="2" eb="6">
      <t>キンユウキカン</t>
    </rPh>
    <rPh sb="11" eb="13">
      <t>キサイ</t>
    </rPh>
    <phoneticPr fontId="2"/>
  </si>
  <si>
    <t xml:space="preserve"> ※金融機関の支店コードを記載してください。</t>
    <rPh sb="2" eb="6">
      <t>キンユウキカン</t>
    </rPh>
    <rPh sb="7" eb="9">
      <t>シテン</t>
    </rPh>
    <rPh sb="13" eb="15">
      <t>キサイ</t>
    </rPh>
    <phoneticPr fontId="2"/>
  </si>
  <si>
    <t xml:space="preserve"> ※口座番号を左詰めで記載してください。</t>
    <rPh sb="2" eb="6">
      <t>コウザバンゴウ</t>
    </rPh>
    <rPh sb="7" eb="9">
      <t>ヒダリヅ</t>
    </rPh>
    <rPh sb="11" eb="13">
      <t>キサイ</t>
    </rPh>
    <phoneticPr fontId="2"/>
  </si>
  <si>
    <t xml:space="preserve"> ※口座名義人を記載してください。</t>
    <rPh sb="2" eb="4">
      <t>コウザ</t>
    </rPh>
    <rPh sb="4" eb="6">
      <t>メイギ</t>
    </rPh>
    <rPh sb="6" eb="7">
      <t>ニン</t>
    </rPh>
    <rPh sb="8" eb="10">
      <t>キサイ</t>
    </rPh>
    <phoneticPr fontId="2"/>
  </si>
  <si>
    <t xml:space="preserve"> ※交付申請日を記載してください。</t>
    <rPh sb="2" eb="4">
      <t>コウフ</t>
    </rPh>
    <rPh sb="4" eb="6">
      <t>シンセイ</t>
    </rPh>
    <rPh sb="6" eb="7">
      <t>ビ</t>
    </rPh>
    <rPh sb="8" eb="10">
      <t>キサイ</t>
    </rPh>
    <phoneticPr fontId="2"/>
  </si>
  <si>
    <t xml:space="preserve"> ※④の計画書等を入力することで申請額の総額（１、２の合計）が自動で表示されます。</t>
    <rPh sb="4" eb="7">
      <t>ケイカクショ</t>
    </rPh>
    <rPh sb="7" eb="8">
      <t>トウ</t>
    </rPh>
    <rPh sb="9" eb="11">
      <t>ニュウリョク</t>
    </rPh>
    <rPh sb="16" eb="18">
      <t>シンセイ</t>
    </rPh>
    <rPh sb="18" eb="19">
      <t>ガク</t>
    </rPh>
    <rPh sb="20" eb="22">
      <t>ソウガク</t>
    </rPh>
    <rPh sb="27" eb="29">
      <t>ゴウケイ</t>
    </rPh>
    <rPh sb="31" eb="33">
      <t>ジドウ</t>
    </rPh>
    <rPh sb="34" eb="36">
      <t>ヒョウジ</t>
    </rPh>
    <phoneticPr fontId="2"/>
  </si>
  <si>
    <t xml:space="preserve"> ※④の計画書等を入力することで個別接種事業分の申請額が自動で表示されます。</t>
    <rPh sb="4" eb="7">
      <t>ケイカクショ</t>
    </rPh>
    <rPh sb="7" eb="8">
      <t>トウ</t>
    </rPh>
    <rPh sb="9" eb="11">
      <t>ニュウリョク</t>
    </rPh>
    <rPh sb="16" eb="18">
      <t>コベツ</t>
    </rPh>
    <rPh sb="18" eb="20">
      <t>セッシュ</t>
    </rPh>
    <rPh sb="20" eb="22">
      <t>ジギョウ</t>
    </rPh>
    <rPh sb="22" eb="23">
      <t>ブン</t>
    </rPh>
    <rPh sb="24" eb="27">
      <t>シンセイガク</t>
    </rPh>
    <rPh sb="28" eb="30">
      <t>ジドウ</t>
    </rPh>
    <rPh sb="31" eb="33">
      <t>ヒョウジ</t>
    </rPh>
    <phoneticPr fontId="2"/>
  </si>
  <si>
    <t xml:space="preserve"> ※④の計画書等を入力することで接種体制確保事業の申請額が自動で表示されます。</t>
    <rPh sb="4" eb="7">
      <t>ケイカクショ</t>
    </rPh>
    <rPh sb="7" eb="8">
      <t>トウ</t>
    </rPh>
    <rPh sb="9" eb="11">
      <t>ニュウリョク</t>
    </rPh>
    <rPh sb="16" eb="18">
      <t>セッシュ</t>
    </rPh>
    <rPh sb="18" eb="24">
      <t>タイセイカクホジギョウ</t>
    </rPh>
    <rPh sb="25" eb="28">
      <t>シンセイガク</t>
    </rPh>
    <rPh sb="29" eb="31">
      <t>ジドウ</t>
    </rPh>
    <rPh sb="32" eb="34">
      <t>ヒョウジ</t>
    </rPh>
    <phoneticPr fontId="2"/>
  </si>
  <si>
    <t>⑧実績書類の印刷</t>
    <rPh sb="1" eb="3">
      <t>ジッセキ</t>
    </rPh>
    <rPh sb="3" eb="4">
      <t>ショ</t>
    </rPh>
    <rPh sb="4" eb="5">
      <t>ウケショ</t>
    </rPh>
    <rPh sb="6" eb="8">
      <t>インサツ</t>
    </rPh>
    <phoneticPr fontId="2"/>
  </si>
  <si>
    <t>　・様式2 事業計画書の確認　</t>
    <rPh sb="2" eb="4">
      <t>ヨウシキ</t>
    </rPh>
    <rPh sb="6" eb="11">
      <t>ジギョウケイカクショ</t>
    </rPh>
    <rPh sb="12" eb="14">
      <t>カクニン</t>
    </rPh>
    <phoneticPr fontId="2"/>
  </si>
  <si>
    <t>　・様式1 交付申請書兼概算払請求書の確認　</t>
    <rPh sb="2" eb="4">
      <t>ヨウシキ</t>
    </rPh>
    <rPh sb="6" eb="11">
      <t>コウフシンセイショ</t>
    </rPh>
    <rPh sb="11" eb="12">
      <t>ケン</t>
    </rPh>
    <rPh sb="12" eb="15">
      <t>ガイサンバラ</t>
    </rPh>
    <rPh sb="15" eb="18">
      <t>セイキュウショ</t>
    </rPh>
    <rPh sb="19" eb="21">
      <t>カクニン</t>
    </rPh>
    <phoneticPr fontId="2"/>
  </si>
  <si>
    <t>　⑥実績報告情報の入力</t>
    <rPh sb="2" eb="8">
      <t>ジッセキホウコクジョウホウ</t>
    </rPh>
    <rPh sb="9" eb="11">
      <t>ニュウリョク</t>
    </rPh>
    <phoneticPr fontId="2"/>
  </si>
  <si>
    <t>　③申請・請求情報の入力</t>
    <rPh sb="2" eb="4">
      <t>シンセイ</t>
    </rPh>
    <rPh sb="5" eb="7">
      <t>セイキュウ</t>
    </rPh>
    <rPh sb="7" eb="9">
      <t>ジョウホウ</t>
    </rPh>
    <rPh sb="10" eb="12">
      <t>ニュウリョク</t>
    </rPh>
    <phoneticPr fontId="2"/>
  </si>
  <si>
    <t>　　申請日を入力し、対象期間に間違いがないか確認します。</t>
    <rPh sb="6" eb="8">
      <t>ニュウリョク</t>
    </rPh>
    <rPh sb="15" eb="17">
      <t>マチガ</t>
    </rPh>
    <rPh sb="22" eb="24">
      <t>カクニン</t>
    </rPh>
    <phoneticPr fontId="2"/>
  </si>
  <si>
    <t>　　実績報告日、交付決定通知番号及び交付決定通知日を入力します。</t>
    <rPh sb="2" eb="4">
      <t>ジッセキ</t>
    </rPh>
    <rPh sb="4" eb="6">
      <t>ホウコク</t>
    </rPh>
    <rPh sb="8" eb="12">
      <t>コウフケッテイ</t>
    </rPh>
    <rPh sb="12" eb="14">
      <t>ツウチ</t>
    </rPh>
    <rPh sb="14" eb="16">
      <t>バンゴウ</t>
    </rPh>
    <rPh sb="16" eb="17">
      <t>オヨ</t>
    </rPh>
    <rPh sb="18" eb="22">
      <t>コウフケッテイ</t>
    </rPh>
    <rPh sb="22" eb="24">
      <t>ツウチ</t>
    </rPh>
    <rPh sb="24" eb="25">
      <t>ビ</t>
    </rPh>
    <phoneticPr fontId="2"/>
  </si>
  <si>
    <t>　　※交付決定通知番号及び交付決定通知日は、県から送付される決定通知書を
　　　確認のうえ、番号と日付を入力してください。</t>
    <rPh sb="3" eb="7">
      <t>コウフケッテイ</t>
    </rPh>
    <rPh sb="7" eb="9">
      <t>ツウチ</t>
    </rPh>
    <rPh sb="9" eb="11">
      <t>バンゴウ</t>
    </rPh>
    <rPh sb="11" eb="12">
      <t>オヨ</t>
    </rPh>
    <rPh sb="13" eb="17">
      <t>コウフケッテイ</t>
    </rPh>
    <rPh sb="17" eb="19">
      <t>ツウチ</t>
    </rPh>
    <rPh sb="19" eb="20">
      <t>ビ</t>
    </rPh>
    <rPh sb="22" eb="23">
      <t>ケン</t>
    </rPh>
    <rPh sb="25" eb="27">
      <t>ソウフ</t>
    </rPh>
    <rPh sb="30" eb="35">
      <t>ケッテイツウチショ</t>
    </rPh>
    <rPh sb="40" eb="42">
      <t>カクニン</t>
    </rPh>
    <rPh sb="46" eb="48">
      <t>バンゴウ</t>
    </rPh>
    <rPh sb="49" eb="51">
      <t>ヒヅケ</t>
    </rPh>
    <phoneticPr fontId="2"/>
  </si>
  <si>
    <t>　⑦実績報告書類の作成</t>
    <rPh sb="2" eb="6">
      <t>ジッセキホウコク</t>
    </rPh>
    <rPh sb="6" eb="8">
      <t>ショルイ</t>
    </rPh>
    <rPh sb="9" eb="11">
      <t>サクセイ</t>
    </rPh>
    <phoneticPr fontId="2"/>
  </si>
  <si>
    <t>　・様式6 事業実績報告書の確認　</t>
    <rPh sb="2" eb="4">
      <t>ヨウシキ</t>
    </rPh>
    <rPh sb="6" eb="8">
      <t>ジギョウ</t>
    </rPh>
    <rPh sb="8" eb="10">
      <t>ジッセキ</t>
    </rPh>
    <rPh sb="10" eb="13">
      <t>ホウコクショ</t>
    </rPh>
    <rPh sb="14" eb="16">
      <t>カクニン</t>
    </rPh>
    <phoneticPr fontId="2"/>
  </si>
  <si>
    <t>　・様式5 実績報告書の確認　</t>
    <rPh sb="2" eb="4">
      <t>ヨウシキ</t>
    </rPh>
    <rPh sb="6" eb="11">
      <t>ジッセキホウコクショ</t>
    </rPh>
    <rPh sb="12" eb="14">
      <t>カクニン</t>
    </rPh>
    <phoneticPr fontId="2"/>
  </si>
  <si>
    <t>　申請書類の提出後、県から交付決定通知書が送付されますので、以下の手順で実績報告書類を作成し、県へ提出してください。
　交付決定の通知と同時に登録口座へ交付金の振込みを行いますが、実績報告書類の提出がない場合は、返還を求めることとなりますので、必ず実績報告書類を県へ提出してください。</t>
    <rPh sb="1" eb="3">
      <t>シンセイ</t>
    </rPh>
    <rPh sb="3" eb="5">
      <t>ショルイ</t>
    </rPh>
    <rPh sb="6" eb="8">
      <t>テイシュツ</t>
    </rPh>
    <rPh sb="8" eb="9">
      <t>ゴ</t>
    </rPh>
    <rPh sb="10" eb="11">
      <t>ケン</t>
    </rPh>
    <rPh sb="13" eb="17">
      <t>コウフケッテイ</t>
    </rPh>
    <rPh sb="17" eb="19">
      <t>ツウチ</t>
    </rPh>
    <rPh sb="19" eb="20">
      <t>ショ</t>
    </rPh>
    <rPh sb="21" eb="23">
      <t>ソウフ</t>
    </rPh>
    <rPh sb="36" eb="40">
      <t>ジッセキホウコク</t>
    </rPh>
    <rPh sb="40" eb="42">
      <t>ショルイ</t>
    </rPh>
    <rPh sb="43" eb="45">
      <t>サクセイ</t>
    </rPh>
    <rPh sb="47" eb="48">
      <t>ケン</t>
    </rPh>
    <rPh sb="49" eb="51">
      <t>テイシュツ</t>
    </rPh>
    <rPh sb="60" eb="64">
      <t>コウフケッテイ</t>
    </rPh>
    <rPh sb="65" eb="67">
      <t>ツウチ</t>
    </rPh>
    <rPh sb="68" eb="70">
      <t>ドウジ</t>
    </rPh>
    <rPh sb="71" eb="73">
      <t>トウロク</t>
    </rPh>
    <rPh sb="73" eb="75">
      <t>コウザ</t>
    </rPh>
    <rPh sb="76" eb="79">
      <t>コウフキン</t>
    </rPh>
    <rPh sb="80" eb="82">
      <t>フリコミ</t>
    </rPh>
    <rPh sb="84" eb="85">
      <t>オコナ</t>
    </rPh>
    <rPh sb="90" eb="92">
      <t>ジッセキ</t>
    </rPh>
    <rPh sb="92" eb="94">
      <t>ホウコク</t>
    </rPh>
    <rPh sb="94" eb="96">
      <t>ショルイ</t>
    </rPh>
    <rPh sb="97" eb="99">
      <t>テイシュツ</t>
    </rPh>
    <rPh sb="102" eb="104">
      <t>バアイ</t>
    </rPh>
    <rPh sb="106" eb="108">
      <t>ヘンカン</t>
    </rPh>
    <rPh sb="109" eb="110">
      <t>モト</t>
    </rPh>
    <rPh sb="122" eb="123">
      <t>カナラ</t>
    </rPh>
    <rPh sb="124" eb="128">
      <t>ジッセキホウコク</t>
    </rPh>
    <rPh sb="128" eb="130">
      <t>ショルイ</t>
    </rPh>
    <rPh sb="131" eb="132">
      <t>ケン</t>
    </rPh>
    <rPh sb="133" eb="135">
      <t>テイシュツ</t>
    </rPh>
    <phoneticPr fontId="2"/>
  </si>
  <si>
    <t>　　補助金の振込み先の口座情報を入力します。</t>
    <rPh sb="2" eb="5">
      <t>ホジョキン</t>
    </rPh>
    <rPh sb="6" eb="8">
      <t>フリコ</t>
    </rPh>
    <rPh sb="9" eb="10">
      <t>サキ</t>
    </rPh>
    <rPh sb="11" eb="13">
      <t>コウザ</t>
    </rPh>
    <rPh sb="13" eb="15">
      <t>ジョウホウ</t>
    </rPh>
    <rPh sb="16" eb="18">
      <t>ニュウリョク</t>
    </rPh>
    <phoneticPr fontId="2"/>
  </si>
  <si>
    <t xml:space="preserve"> （フリガナ）半角</t>
    <rPh sb="7" eb="9">
      <t>ハンカク</t>
    </rPh>
    <phoneticPr fontId="2"/>
  </si>
  <si>
    <t>※(1)と(2)の同一週での重複及び(1)又は(2)と(3)との重複はできません。</t>
    <rPh sb="9" eb="11">
      <t>ドウイツ</t>
    </rPh>
    <rPh sb="11" eb="12">
      <t>シュウ</t>
    </rPh>
    <rPh sb="14" eb="16">
      <t>ジュウフク</t>
    </rPh>
    <rPh sb="16" eb="17">
      <t>オヨ</t>
    </rPh>
    <rPh sb="21" eb="22">
      <t>マタ</t>
    </rPh>
    <phoneticPr fontId="2"/>
  </si>
  <si>
    <t>７，５５０円/ｈ</t>
    <rPh sb="5" eb="6">
      <t>エン</t>
    </rPh>
    <phoneticPr fontId="2"/>
  </si>
  <si>
    <t>２，７６０円/ｈ</t>
    <rPh sb="5" eb="6">
      <t>エン</t>
    </rPh>
    <phoneticPr fontId="2"/>
  </si>
  <si>
    <t xml:space="preserve"> ※日付毎に接種回数や特別な接種体制を確保した場合に医師、看護師等の従事した時間を記載してください。</t>
    <rPh sb="2" eb="4">
      <t>ヒヅケ</t>
    </rPh>
    <rPh sb="4" eb="5">
      <t>ゴト</t>
    </rPh>
    <rPh sb="6" eb="10">
      <t>セッシュカイスウ</t>
    </rPh>
    <rPh sb="11" eb="13">
      <t>トクベツ</t>
    </rPh>
    <rPh sb="14" eb="18">
      <t>セッシュタイセイ</t>
    </rPh>
    <rPh sb="19" eb="21">
      <t>カクホ</t>
    </rPh>
    <rPh sb="23" eb="25">
      <t>バアイ</t>
    </rPh>
    <rPh sb="26" eb="28">
      <t>イシ</t>
    </rPh>
    <rPh sb="29" eb="32">
      <t>カンゴシ</t>
    </rPh>
    <rPh sb="32" eb="33">
      <t>トウ</t>
    </rPh>
    <rPh sb="34" eb="36">
      <t>ジュウジ</t>
    </rPh>
    <rPh sb="38" eb="40">
      <t>ジカン</t>
    </rPh>
    <rPh sb="41" eb="43">
      <t>キサイ</t>
    </rPh>
    <phoneticPr fontId="2"/>
  </si>
  <si>
    <t xml:space="preserve"> ※日付毎に接種回数を記載してください。</t>
    <rPh sb="2" eb="4">
      <t>ヒヅケ</t>
    </rPh>
    <rPh sb="4" eb="5">
      <t>ゴト</t>
    </rPh>
    <rPh sb="6" eb="10">
      <t>セッシュカイスウ</t>
    </rPh>
    <rPh sb="11" eb="13">
      <t>キサイ</t>
    </rPh>
    <phoneticPr fontId="2"/>
  </si>
  <si>
    <t>　右の印刷ボタンをクリックすると申請に必要な各様式をまとめて印刷します。個別で印刷したい場合は、各様式のシートから印刷してください。病院用と診療所用に分かれていますので注意してください。</t>
    <rPh sb="1" eb="2">
      <t>ミギ</t>
    </rPh>
    <rPh sb="3" eb="5">
      <t>インサツ</t>
    </rPh>
    <rPh sb="19" eb="21">
      <t>ヒツヨウ</t>
    </rPh>
    <rPh sb="22" eb="23">
      <t>カク</t>
    </rPh>
    <rPh sb="23" eb="25">
      <t>ヨウシキ</t>
    </rPh>
    <rPh sb="36" eb="38">
      <t>コベツ</t>
    </rPh>
    <rPh sb="39" eb="41">
      <t>インサツ</t>
    </rPh>
    <rPh sb="44" eb="46">
      <t>バアイ</t>
    </rPh>
    <rPh sb="48" eb="51">
      <t>カクヨウシキ</t>
    </rPh>
    <rPh sb="57" eb="59">
      <t>インサツ</t>
    </rPh>
    <rPh sb="66" eb="68">
      <t>ビョウイン</t>
    </rPh>
    <rPh sb="68" eb="69">
      <t>ヨウ</t>
    </rPh>
    <rPh sb="70" eb="73">
      <t>シンリョウジョ</t>
    </rPh>
    <rPh sb="73" eb="74">
      <t>ヨウ</t>
    </rPh>
    <rPh sb="75" eb="76">
      <t>ワ</t>
    </rPh>
    <rPh sb="84" eb="86">
      <t>チュウイ</t>
    </rPh>
    <phoneticPr fontId="2"/>
  </si>
  <si>
    <t>　右の印刷ボタンをクリックすると実績に必要な各様式をまとめて印刷します。個別で印刷したい場合は、各様式のシートから印刷してください。病院用と診療所用に分かれていますので注意してください。</t>
    <rPh sb="1" eb="2">
      <t>ミギ</t>
    </rPh>
    <rPh sb="3" eb="5">
      <t>インサツ</t>
    </rPh>
    <rPh sb="16" eb="18">
      <t>ジッセキ</t>
    </rPh>
    <rPh sb="19" eb="21">
      <t>ヒツヨウ</t>
    </rPh>
    <rPh sb="22" eb="23">
      <t>カク</t>
    </rPh>
    <rPh sb="23" eb="25">
      <t>ヨウシキ</t>
    </rPh>
    <rPh sb="36" eb="38">
      <t>コベツ</t>
    </rPh>
    <rPh sb="39" eb="41">
      <t>インサツ</t>
    </rPh>
    <rPh sb="44" eb="46">
      <t>バアイ</t>
    </rPh>
    <rPh sb="48" eb="51">
      <t>カクヨウシキ</t>
    </rPh>
    <rPh sb="57" eb="59">
      <t>インサツ</t>
    </rPh>
    <rPh sb="66" eb="68">
      <t>ビョウイン</t>
    </rPh>
    <rPh sb="68" eb="69">
      <t>ヨウ</t>
    </rPh>
    <rPh sb="70" eb="73">
      <t>シンリョウジョ</t>
    </rPh>
    <rPh sb="73" eb="74">
      <t>ヨウ</t>
    </rPh>
    <rPh sb="75" eb="76">
      <t>ワ</t>
    </rPh>
    <rPh sb="84" eb="86">
      <t>チュウイ</t>
    </rPh>
    <phoneticPr fontId="2"/>
  </si>
  <si>
    <t>　・様式2-1 個別接種実績書（病院用）の作成へ進む</t>
    <rPh sb="2" eb="4">
      <t>ヨウシキ</t>
    </rPh>
    <rPh sb="8" eb="12">
      <t>コベツセッシュ</t>
    </rPh>
    <rPh sb="12" eb="14">
      <t>ジッセキ</t>
    </rPh>
    <rPh sb="14" eb="15">
      <t>ショ</t>
    </rPh>
    <rPh sb="16" eb="18">
      <t>ビョウイン</t>
    </rPh>
    <rPh sb="18" eb="19">
      <t>ヨウ</t>
    </rPh>
    <rPh sb="21" eb="23">
      <t>サクセイ</t>
    </rPh>
    <rPh sb="24" eb="25">
      <t>ススム</t>
    </rPh>
    <phoneticPr fontId="2"/>
  </si>
  <si>
    <t>　・様式2-1 個別接種実績書（診療所用）の作成へ進む</t>
    <rPh sb="2" eb="4">
      <t>ヨウシキ</t>
    </rPh>
    <rPh sb="8" eb="10">
      <t>コベツ</t>
    </rPh>
    <rPh sb="12" eb="14">
      <t>ジッセキ</t>
    </rPh>
    <rPh sb="22" eb="24">
      <t>サクセイ</t>
    </rPh>
    <rPh sb="25" eb="26">
      <t>ススム</t>
    </rPh>
    <phoneticPr fontId="2"/>
  </si>
  <si>
    <t>基本情報入力画面</t>
    <rPh sb="0" eb="4">
      <t>キホンジョウホウ</t>
    </rPh>
    <rPh sb="4" eb="6">
      <t>ニュウリョク</t>
    </rPh>
    <rPh sb="6" eb="8">
      <t>ガメン</t>
    </rPh>
    <phoneticPr fontId="2"/>
  </si>
  <si>
    <t>２．次に交付申請及び概算請求のための申請・請求情報を入力し、各様式を順番に
　　作成してください。作成後は基本情報のシート内の「⑤申請書類の印刷」
　　から申請書等を印刷します。</t>
    <rPh sb="2" eb="3">
      <t>ツギ</t>
    </rPh>
    <rPh sb="4" eb="6">
      <t>コウフ</t>
    </rPh>
    <rPh sb="6" eb="8">
      <t>シンセイ</t>
    </rPh>
    <rPh sb="8" eb="9">
      <t>オヨ</t>
    </rPh>
    <rPh sb="10" eb="14">
      <t>ガイサンセイキュウ</t>
    </rPh>
    <rPh sb="18" eb="20">
      <t>シンセイ</t>
    </rPh>
    <rPh sb="21" eb="23">
      <t>セイキュウ</t>
    </rPh>
    <rPh sb="23" eb="25">
      <t>ジョウホウ</t>
    </rPh>
    <rPh sb="26" eb="28">
      <t>ニュウリョク</t>
    </rPh>
    <rPh sb="30" eb="31">
      <t>カク</t>
    </rPh>
    <rPh sb="31" eb="33">
      <t>ヨウシキ</t>
    </rPh>
    <rPh sb="34" eb="36">
      <t>ジュンバン</t>
    </rPh>
    <rPh sb="40" eb="42">
      <t>サクセイ</t>
    </rPh>
    <rPh sb="49" eb="51">
      <t>サクセイ</t>
    </rPh>
    <rPh sb="51" eb="52">
      <t>ゴ</t>
    </rPh>
    <rPh sb="53" eb="57">
      <t>キホンジョウホウ</t>
    </rPh>
    <rPh sb="61" eb="62">
      <t>ナイ</t>
    </rPh>
    <rPh sb="65" eb="67">
      <t>シンセイ</t>
    </rPh>
    <rPh sb="67" eb="69">
      <t>ショルイ</t>
    </rPh>
    <rPh sb="70" eb="72">
      <t>インサツ</t>
    </rPh>
    <rPh sb="78" eb="80">
      <t>シンセイ</t>
    </rPh>
    <rPh sb="83" eb="85">
      <t>インサツ</t>
    </rPh>
    <phoneticPr fontId="2"/>
  </si>
  <si>
    <t>１．まずは基本情報シートから基本情報を入力してください。</t>
    <rPh sb="5" eb="9">
      <t>キホンジョウホウ</t>
    </rPh>
    <rPh sb="14" eb="16">
      <t>キホン</t>
    </rPh>
    <rPh sb="16" eb="18">
      <t>ジョウホウ</t>
    </rPh>
    <rPh sb="19" eb="21">
      <t>ニュウリョク</t>
    </rPh>
    <phoneticPr fontId="2"/>
  </si>
  <si>
    <t>基本情報入力画面への移動はここをクリック　</t>
    <rPh sb="0" eb="4">
      <t>キホンジョウホウ</t>
    </rPh>
    <rPh sb="4" eb="8">
      <t>ニュウリョクガメン</t>
    </rPh>
    <rPh sb="10" eb="12">
      <t>イドウ</t>
    </rPh>
    <phoneticPr fontId="2"/>
  </si>
  <si>
    <t xml:space="preserve"> ※普通預金、当座預金、貯蓄預金のいずれかを記載してください。</t>
    <rPh sb="7" eb="11">
      <t>トウザヨキン</t>
    </rPh>
    <rPh sb="22" eb="24">
      <t>キサイ</t>
    </rPh>
    <phoneticPr fontId="2"/>
  </si>
  <si>
    <t>　※実績報告書を提出する日付を記載してください。</t>
    <rPh sb="2" eb="6">
      <t>ジッセキホウコク</t>
    </rPh>
    <rPh sb="6" eb="7">
      <t>ショ</t>
    </rPh>
    <rPh sb="8" eb="10">
      <t>テイシュツ</t>
    </rPh>
    <rPh sb="12" eb="14">
      <t>ヒヅケ</t>
    </rPh>
    <rPh sb="15" eb="17">
      <t>キサイ</t>
    </rPh>
    <phoneticPr fontId="2"/>
  </si>
  <si>
    <r>
      <t>　以上で、交付申請書類の作成は終了となります。基本情報シート内の「⑤申請書類の印刷」から申請書等を印刷し、内容に誤りがないか確認したものを県へ提出してください。</t>
    </r>
    <r>
      <rPr>
        <b/>
        <sz val="16"/>
        <color rgb="FFFF0000"/>
        <rFont val="游ゴシック"/>
        <family val="3"/>
        <charset val="128"/>
        <scheme val="minor"/>
      </rPr>
      <t>※申請書類には口座情報がわかる資料（通帳の写し等）の提出が必要となりますので、注意してください。</t>
    </r>
    <rPh sb="1" eb="3">
      <t>イジョウ</t>
    </rPh>
    <rPh sb="5" eb="9">
      <t>コウフシンセイ</t>
    </rPh>
    <rPh sb="9" eb="11">
      <t>ショルイ</t>
    </rPh>
    <rPh sb="12" eb="14">
      <t>サクセイ</t>
    </rPh>
    <rPh sb="15" eb="17">
      <t>シュウリョウ</t>
    </rPh>
    <rPh sb="23" eb="27">
      <t>キホンジョウホウ</t>
    </rPh>
    <rPh sb="47" eb="48">
      <t>トウ</t>
    </rPh>
    <rPh sb="53" eb="55">
      <t>ナイヨウ</t>
    </rPh>
    <rPh sb="56" eb="57">
      <t>アヤマ</t>
    </rPh>
    <rPh sb="62" eb="64">
      <t>カクニン</t>
    </rPh>
    <rPh sb="69" eb="70">
      <t>ケン</t>
    </rPh>
    <rPh sb="71" eb="73">
      <t>テイシュツ</t>
    </rPh>
    <rPh sb="81" eb="85">
      <t>シンセイショルイ</t>
    </rPh>
    <rPh sb="87" eb="89">
      <t>コウザ</t>
    </rPh>
    <rPh sb="89" eb="91">
      <t>ジョウホウ</t>
    </rPh>
    <rPh sb="95" eb="97">
      <t>シリョウ</t>
    </rPh>
    <rPh sb="98" eb="100">
      <t>ツウチョウ</t>
    </rPh>
    <rPh sb="101" eb="102">
      <t>ウツ</t>
    </rPh>
    <rPh sb="103" eb="104">
      <t>トウ</t>
    </rPh>
    <rPh sb="106" eb="108">
      <t>テイシュツ</t>
    </rPh>
    <rPh sb="109" eb="111">
      <t>ヒツヨウ</t>
    </rPh>
    <rPh sb="119" eb="121">
      <t>チュウイ</t>
    </rPh>
    <phoneticPr fontId="2"/>
  </si>
  <si>
    <t>３．次に実績報告のための実績報告情報を入力し、各様式を順番に作成してください。
　　作成後は基本情報シート内の「⑧実績書類の印刷」から実績書等を印刷します。</t>
    <rPh sb="2" eb="3">
      <t>ツギ</t>
    </rPh>
    <rPh sb="4" eb="8">
      <t>ジッセキホウコク</t>
    </rPh>
    <rPh sb="12" eb="14">
      <t>ジッセキ</t>
    </rPh>
    <rPh sb="14" eb="16">
      <t>ホウコク</t>
    </rPh>
    <rPh sb="16" eb="18">
      <t>ジョウホウ</t>
    </rPh>
    <rPh sb="19" eb="21">
      <t>ニュウリョク</t>
    </rPh>
    <rPh sb="23" eb="24">
      <t>カク</t>
    </rPh>
    <rPh sb="24" eb="26">
      <t>ヨウシキ</t>
    </rPh>
    <rPh sb="27" eb="29">
      <t>ジュンバン</t>
    </rPh>
    <rPh sb="30" eb="32">
      <t>サクセイ</t>
    </rPh>
    <rPh sb="42" eb="44">
      <t>サクセイ</t>
    </rPh>
    <rPh sb="44" eb="45">
      <t>ゴ</t>
    </rPh>
    <rPh sb="46" eb="50">
      <t>キホンジョウホウ</t>
    </rPh>
    <rPh sb="53" eb="54">
      <t>ナイ</t>
    </rPh>
    <rPh sb="57" eb="59">
      <t>ジッセキ</t>
    </rPh>
    <rPh sb="59" eb="61">
      <t>ショルイ</t>
    </rPh>
    <rPh sb="62" eb="64">
      <t>インサツ</t>
    </rPh>
    <rPh sb="67" eb="69">
      <t>ジッセキ</t>
    </rPh>
    <rPh sb="69" eb="70">
      <t>ショ</t>
    </rPh>
    <rPh sb="72" eb="74">
      <t>インサツ</t>
    </rPh>
    <phoneticPr fontId="2"/>
  </si>
  <si>
    <t>50回以上</t>
  </si>
  <si>
    <t>接種回数</t>
    <rPh sb="0" eb="4">
      <t>セッシュカイスウ</t>
    </rPh>
    <phoneticPr fontId="2"/>
  </si>
  <si>
    <t>５０回以上の日数</t>
    <rPh sb="2" eb="5">
      <t>カイイジョウ</t>
    </rPh>
    <rPh sb="6" eb="8">
      <t>ニッスウ</t>
    </rPh>
    <phoneticPr fontId="2"/>
  </si>
  <si>
    <t>カウント</t>
    <phoneticPr fontId="2"/>
  </si>
  <si>
    <t>②個別接種体制確保事業</t>
    <rPh sb="1" eb="3">
      <t>コベツ</t>
    </rPh>
    <rPh sb="3" eb="5">
      <t>セッシュ</t>
    </rPh>
    <rPh sb="5" eb="7">
      <t>タイセイ</t>
    </rPh>
    <rPh sb="7" eb="9">
      <t>カクホ</t>
    </rPh>
    <rPh sb="9" eb="11">
      <t>ジギョウ</t>
    </rPh>
    <phoneticPr fontId="2"/>
  </si>
  <si>
    <t>収入の部</t>
    <rPh sb="0" eb="2">
      <t>シュウニュウ</t>
    </rPh>
    <rPh sb="3" eb="4">
      <t>ブ</t>
    </rPh>
    <phoneticPr fontId="2"/>
  </si>
  <si>
    <t>支出の部</t>
    <rPh sb="0" eb="2">
      <t>シシュツ</t>
    </rPh>
    <rPh sb="3" eb="4">
      <t>ブ</t>
    </rPh>
    <phoneticPr fontId="2"/>
  </si>
  <si>
    <t>代表者職・氏名：</t>
    <rPh sb="0" eb="3">
      <t>ダイヒョウシャ</t>
    </rPh>
    <rPh sb="3" eb="4">
      <t>ショク</t>
    </rPh>
    <rPh sb="5" eb="7">
      <t>シメイ</t>
    </rPh>
    <phoneticPr fontId="2"/>
  </si>
  <si>
    <t>１００，０００円/日</t>
    <rPh sb="7" eb="8">
      <t>エン</t>
    </rPh>
    <rPh sb="9" eb="10">
      <t>ニチ</t>
    </rPh>
    <phoneticPr fontId="2"/>
  </si>
  <si>
    <r>
      <t xml:space="preserve">②振込口座情報 </t>
    </r>
    <r>
      <rPr>
        <b/>
        <sz val="16"/>
        <color rgb="FFFF0000"/>
        <rFont val="ＭＳ Ｐゴシック"/>
        <family val="3"/>
        <charset val="128"/>
      </rPr>
      <t>※申請者名義の口座を記入してください。申請者名義以外の口座へ振込む場合は委任状が必要となります。</t>
    </r>
    <rPh sb="1" eb="3">
      <t>フリコミ</t>
    </rPh>
    <rPh sb="3" eb="7">
      <t>コウザジョウホウ</t>
    </rPh>
    <rPh sb="9" eb="12">
      <t>シンセイシャ</t>
    </rPh>
    <rPh sb="12" eb="14">
      <t>メイギ</t>
    </rPh>
    <rPh sb="15" eb="17">
      <t>コウザ</t>
    </rPh>
    <rPh sb="18" eb="20">
      <t>キニュウ</t>
    </rPh>
    <rPh sb="27" eb="30">
      <t>シンセイシャ</t>
    </rPh>
    <rPh sb="30" eb="32">
      <t>メイギ</t>
    </rPh>
    <rPh sb="32" eb="34">
      <t>イガイ</t>
    </rPh>
    <rPh sb="35" eb="37">
      <t>コウザ</t>
    </rPh>
    <rPh sb="38" eb="40">
      <t>フリコ</t>
    </rPh>
    <rPh sb="41" eb="43">
      <t>バアイ</t>
    </rPh>
    <rPh sb="44" eb="47">
      <t>イニンジョウ</t>
    </rPh>
    <rPh sb="48" eb="50">
      <t>ヒツヨウ</t>
    </rPh>
    <phoneticPr fontId="2"/>
  </si>
  <si>
    <t>　　様式2-1を入力すると入力内容が反映されますので、
　　内容に誤りがないか確認します。</t>
    <rPh sb="30" eb="32">
      <t>ナイヨウ</t>
    </rPh>
    <rPh sb="33" eb="34">
      <t>アヤマ</t>
    </rPh>
    <rPh sb="39" eb="41">
      <t>カクニン</t>
    </rPh>
    <phoneticPr fontId="2"/>
  </si>
  <si>
    <t>　　様式2-1については、交付申請時と同じものを使用します。
　　交付申請から内容に変更がなければ入力は不要となります。
　　様式6 事業実績報告の確認から手続きを進めてください。</t>
    <rPh sb="2" eb="4">
      <t>ヨウシキ</t>
    </rPh>
    <rPh sb="13" eb="15">
      <t>コウフ</t>
    </rPh>
    <rPh sb="15" eb="17">
      <t>シンセイ</t>
    </rPh>
    <rPh sb="19" eb="20">
      <t>オナ</t>
    </rPh>
    <rPh sb="24" eb="26">
      <t>シヨウ</t>
    </rPh>
    <rPh sb="33" eb="35">
      <t>コウフ</t>
    </rPh>
    <rPh sb="35" eb="37">
      <t>シンセイ</t>
    </rPh>
    <rPh sb="39" eb="41">
      <t>ナイヨウ</t>
    </rPh>
    <rPh sb="42" eb="44">
      <t>ヘンコウ</t>
    </rPh>
    <rPh sb="49" eb="51">
      <t>ニュウリョク</t>
    </rPh>
    <rPh sb="52" eb="54">
      <t>フヨウ</t>
    </rPh>
    <rPh sb="63" eb="65">
      <t>ヨウシキ</t>
    </rPh>
    <rPh sb="78" eb="80">
      <t>テツヅ</t>
    </rPh>
    <rPh sb="82" eb="83">
      <t>スス</t>
    </rPh>
    <phoneticPr fontId="2"/>
  </si>
  <si>
    <t>　以上で、実績報告書類の作成は終了となります。基本情報シート内の「⑧実績書類の印刷」から実績報告書等を印刷し、内容に誤りがないか確認のうえ、県が設置した申請受付窓口へ提出してください。</t>
    <rPh sb="1" eb="3">
      <t>イジョウ</t>
    </rPh>
    <rPh sb="5" eb="7">
      <t>ジッセキ</t>
    </rPh>
    <rPh sb="7" eb="9">
      <t>ホウコク</t>
    </rPh>
    <rPh sb="9" eb="11">
      <t>ショルイ</t>
    </rPh>
    <rPh sb="12" eb="14">
      <t>サクセイ</t>
    </rPh>
    <rPh sb="15" eb="17">
      <t>シュウリョウ</t>
    </rPh>
    <rPh sb="23" eb="27">
      <t>キホンジョウホウ</t>
    </rPh>
    <rPh sb="34" eb="36">
      <t>ジッセキ</t>
    </rPh>
    <rPh sb="44" eb="46">
      <t>ジッセキ</t>
    </rPh>
    <rPh sb="46" eb="49">
      <t>ホウコクショ</t>
    </rPh>
    <rPh sb="49" eb="50">
      <t>トウ</t>
    </rPh>
    <rPh sb="55" eb="57">
      <t>ナイヨウ</t>
    </rPh>
    <rPh sb="58" eb="59">
      <t>アヤマ</t>
    </rPh>
    <rPh sb="64" eb="66">
      <t>カクニン</t>
    </rPh>
    <rPh sb="70" eb="71">
      <t>ケン</t>
    </rPh>
    <rPh sb="72" eb="74">
      <t>セッチ</t>
    </rPh>
    <rPh sb="76" eb="78">
      <t>シンセイ</t>
    </rPh>
    <rPh sb="78" eb="80">
      <t>ウケツケ</t>
    </rPh>
    <rPh sb="80" eb="82">
      <t>マドグチ</t>
    </rPh>
    <rPh sb="83" eb="85">
      <t>テイシュツ</t>
    </rPh>
    <phoneticPr fontId="2"/>
  </si>
  <si>
    <t xml:space="preserve"> ※上記の様式2-1 個別接種計画書で入力した内容が反映されているか確認してください。</t>
    <rPh sb="2" eb="4">
      <t>ジョウキ</t>
    </rPh>
    <rPh sb="5" eb="7">
      <t>ヨウシキ</t>
    </rPh>
    <rPh sb="11" eb="15">
      <t>コベツセッシュ</t>
    </rPh>
    <rPh sb="15" eb="18">
      <t>ケイカクショ</t>
    </rPh>
    <rPh sb="19" eb="21">
      <t>ニュウリョク</t>
    </rPh>
    <rPh sb="23" eb="25">
      <t>ナイヨウ</t>
    </rPh>
    <rPh sb="26" eb="28">
      <t>ハンエイ</t>
    </rPh>
    <rPh sb="34" eb="36">
      <t>カクニン</t>
    </rPh>
    <phoneticPr fontId="2"/>
  </si>
  <si>
    <t>　書類発行責任者職・氏名：</t>
    <rPh sb="1" eb="5">
      <t>ショルイハッコウ</t>
    </rPh>
    <rPh sb="5" eb="8">
      <t>セキニンシャ</t>
    </rPh>
    <rPh sb="8" eb="9">
      <t>ショク</t>
    </rPh>
    <rPh sb="10" eb="12">
      <t>シメイ</t>
    </rPh>
    <phoneticPr fontId="2"/>
  </si>
  <si>
    <t>第２期　８月１日から１０月２日の間</t>
    <phoneticPr fontId="2"/>
  </si>
  <si>
    <t>第３期　１０月３日から１２月４日の間</t>
    <phoneticPr fontId="2"/>
  </si>
  <si>
    <t>第４期　１２月５日から２月５日の間</t>
    <phoneticPr fontId="2"/>
  </si>
  <si>
    <t>第５期　２月６日から３月３１日の間</t>
    <phoneticPr fontId="2"/>
  </si>
  <si>
    <t>令和　　年　　月　　日</t>
    <rPh sb="0" eb="2">
      <t>レイワ</t>
    </rPh>
    <rPh sb="4" eb="5">
      <t>ネン</t>
    </rPh>
    <rPh sb="7" eb="8">
      <t>ガツ</t>
    </rPh>
    <rPh sb="10" eb="11">
      <t>ニチ</t>
    </rPh>
    <phoneticPr fontId="2"/>
  </si>
  <si>
    <t>日</t>
    <rPh sb="0" eb="1">
      <t>ニチ</t>
    </rPh>
    <phoneticPr fontId="2"/>
  </si>
  <si>
    <t>入力案内 (Ver3.1)</t>
    <rPh sb="0" eb="4">
      <t>ニュウリョクアンナイ</t>
    </rPh>
    <phoneticPr fontId="2"/>
  </si>
  <si>
    <t>※ここでは、令和４年度（２０２２年度）熊本県新型コロナウイルスワクチン個別接種
促進事業費補助金に関する申請（請求）から実績までの入力等の流れを簡単に説明しています。
　詳細内容の説明については「申請マニュアル」をご確認ください。</t>
    <rPh sb="49" eb="50">
      <t>カン</t>
    </rPh>
    <rPh sb="52" eb="54">
      <t>シンセイ</t>
    </rPh>
    <rPh sb="55" eb="57">
      <t>セイキュウ</t>
    </rPh>
    <rPh sb="60" eb="62">
      <t>ジッセキ</t>
    </rPh>
    <rPh sb="65" eb="67">
      <t>ニュウリョク</t>
    </rPh>
    <rPh sb="67" eb="68">
      <t>トウ</t>
    </rPh>
    <rPh sb="69" eb="70">
      <t>ナガ</t>
    </rPh>
    <rPh sb="72" eb="74">
      <t>カンタン</t>
    </rPh>
    <rPh sb="75" eb="77">
      <t>セツメイ</t>
    </rPh>
    <rPh sb="85" eb="87">
      <t>ショウサイ</t>
    </rPh>
    <rPh sb="87" eb="89">
      <t>ナイヨウ</t>
    </rPh>
    <rPh sb="90" eb="92">
      <t>セツメイ</t>
    </rPh>
    <rPh sb="98" eb="100">
      <t>シンセイ</t>
    </rPh>
    <rPh sb="108" eb="110">
      <t>カクニン</t>
    </rPh>
    <phoneticPr fontId="2"/>
  </si>
  <si>
    <t>第7期　6月5日から8月6日の間</t>
    <phoneticPr fontId="2"/>
  </si>
  <si>
    <t>様式５</t>
    <phoneticPr fontId="2"/>
  </si>
  <si>
    <t>　　　令和４年度（２０２２年度）熊本県新型コロナウイルスワクチン個別接種促進事業費補助金
　　　実績報告書</t>
    <rPh sb="3" eb="5">
      <t>レイワ</t>
    </rPh>
    <rPh sb="6" eb="8">
      <t>ネンド</t>
    </rPh>
    <rPh sb="13" eb="15">
      <t>ネンド</t>
    </rPh>
    <rPh sb="16" eb="18">
      <t>クマモト</t>
    </rPh>
    <rPh sb="18" eb="19">
      <t>ケン</t>
    </rPh>
    <rPh sb="19" eb="21">
      <t>シンガタ</t>
    </rPh>
    <rPh sb="32" eb="34">
      <t>コベツ</t>
    </rPh>
    <rPh sb="34" eb="36">
      <t>セッシュ</t>
    </rPh>
    <rPh sb="36" eb="38">
      <t>ソクシン</t>
    </rPh>
    <rPh sb="48" eb="53">
      <t>ジッセキホウコクショ</t>
    </rPh>
    <phoneticPr fontId="25"/>
  </si>
  <si>
    <t>　添付書類</t>
    <rPh sb="1" eb="3">
      <t>テンプ</t>
    </rPh>
    <rPh sb="3" eb="5">
      <t>ショルイ</t>
    </rPh>
    <phoneticPr fontId="25"/>
  </si>
  <si>
    <t>　・事業実績報告書（様式６）</t>
    <rPh sb="4" eb="9">
      <t>ジッセキホウコクショ</t>
    </rPh>
    <rPh sb="10" eb="12">
      <t>ヨウシキ</t>
    </rPh>
    <phoneticPr fontId="25"/>
  </si>
  <si>
    <t>　・個別接種実績書（様式２－１）</t>
    <rPh sb="6" eb="8">
      <t>ジッセキ</t>
    </rPh>
    <rPh sb="10" eb="12">
      <t>ヨウシキ</t>
    </rPh>
    <phoneticPr fontId="25"/>
  </si>
  <si>
    <t>　※補助事業者の押印を省略する場合は、書類発行責任者の氏名等を記載すること。</t>
    <rPh sb="2" eb="7">
      <t>ホジョジギョウシャ</t>
    </rPh>
    <rPh sb="19" eb="23">
      <t>ショルイハッコウ</t>
    </rPh>
    <rPh sb="23" eb="26">
      <t>セキニンシャ</t>
    </rPh>
    <rPh sb="27" eb="29">
      <t>シメイ</t>
    </rPh>
    <rPh sb="29" eb="30">
      <t>トウ</t>
    </rPh>
    <phoneticPr fontId="2"/>
  </si>
  <si>
    <t>様式６</t>
    <phoneticPr fontId="2"/>
  </si>
  <si>
    <t>新型コロナウイルスワクチン個別接種促進事業費補助金事業実績報告書</t>
    <rPh sb="25" eb="27">
      <t>ジギョウ</t>
    </rPh>
    <rPh sb="27" eb="32">
      <t>ジッセキホウコクショ</t>
    </rPh>
    <phoneticPr fontId="2"/>
  </si>
  <si>
    <t>１　補助事業者</t>
    <rPh sb="2" eb="7">
      <t>ホジョジギョウシャ</t>
    </rPh>
    <phoneticPr fontId="2"/>
  </si>
  <si>
    <t>２　事業実績</t>
    <rPh sb="2" eb="4">
      <t>ジギョウ</t>
    </rPh>
    <rPh sb="4" eb="6">
      <t>ジッセキ</t>
    </rPh>
    <phoneticPr fontId="2"/>
  </si>
  <si>
    <t>(3)</t>
    <phoneticPr fontId="2"/>
  </si>
  <si>
    <t>（c）</t>
    <phoneticPr fontId="2"/>
  </si>
  <si>
    <t>(4)</t>
    <phoneticPr fontId="2"/>
  </si>
  <si>
    <t>期間内に特別な接種体制を確保し、１日５０回以上の接種を週１日以上達成する週が４週間以上あった。</t>
    <phoneticPr fontId="2"/>
  </si>
  <si>
    <t>（d）</t>
    <phoneticPr fontId="2"/>
  </si>
  <si>
    <r>
      <t xml:space="preserve">補助金実績総額 </t>
    </r>
    <r>
      <rPr>
        <b/>
        <u/>
        <sz val="14"/>
        <color theme="1"/>
        <rFont val="游ゴシック"/>
        <family val="3"/>
        <charset val="128"/>
        <scheme val="minor"/>
      </rPr>
      <t xml:space="preserve"> （c）＋（d）</t>
    </r>
    <rPh sb="0" eb="3">
      <t>ホジョキン</t>
    </rPh>
    <rPh sb="3" eb="5">
      <t>ジッセキ</t>
    </rPh>
    <rPh sb="5" eb="7">
      <t>ソウガク</t>
    </rPh>
    <rPh sb="6" eb="7">
      <t>ガク</t>
    </rPh>
    <phoneticPr fontId="2"/>
  </si>
  <si>
    <t>３　収支精算書</t>
    <rPh sb="2" eb="4">
      <t>シュウシ</t>
    </rPh>
    <rPh sb="4" eb="7">
      <t>セイサンショ</t>
    </rPh>
    <phoneticPr fontId="2"/>
  </si>
  <si>
    <t>区分</t>
    <phoneticPr fontId="2"/>
  </si>
  <si>
    <t>精算額</t>
    <rPh sb="0" eb="3">
      <t>セイサンガク</t>
    </rPh>
    <phoneticPr fontId="2"/>
  </si>
  <si>
    <t>県補助金</t>
    <phoneticPr fontId="2"/>
  </si>
  <si>
    <t>賃金・報酬等</t>
    <phoneticPr fontId="2"/>
  </si>
  <si>
    <t>　令和　　年　　月　　日付け健危管第　　　号の交付決定通知に基づき、標記補助金を実施したので、熊本県補助金等交付規則第１３条及び標記補助金交付要項第１４条の規定により、関係書類を添えてその実績を報告します。</t>
    <rPh sb="1" eb="3">
      <t>レイワ</t>
    </rPh>
    <rPh sb="5" eb="6">
      <t>ネン</t>
    </rPh>
    <rPh sb="8" eb="9">
      <t>ガツ</t>
    </rPh>
    <rPh sb="11" eb="12">
      <t>ニチ</t>
    </rPh>
    <rPh sb="12" eb="13">
      <t>ヅ</t>
    </rPh>
    <rPh sb="14" eb="16">
      <t>ケンキ</t>
    </rPh>
    <rPh sb="16" eb="17">
      <t>カン</t>
    </rPh>
    <rPh sb="17" eb="18">
      <t>ダイ</t>
    </rPh>
    <rPh sb="21" eb="2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</si>
</sst>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General&quot;日&quot;"/>
    <numFmt numFmtId="178" formatCode="[$-411]ggge&quot;年&quot;m&quot;月&quot;d&quot;日&quot;;@"/>
    <numFmt numFmtId="179" formatCode="#,##0.0;[Red]\-#,##0.0"/>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color theme="1"/>
      <name val="游ゴシック"/>
      <family val="2"/>
      <charset val="128"/>
      <scheme val="minor"/>
    </font>
    <font>
      <b/>
      <sz val="14"/>
      <color theme="1"/>
      <name val="游ゴシック"/>
      <family val="3"/>
      <charset val="128"/>
      <scheme val="minor"/>
    </font>
    <font>
      <b/>
      <sz val="20"/>
      <color theme="1"/>
      <name val="ＭＳ Ｐゴシック"/>
      <family val="3"/>
      <charset val="128"/>
    </font>
    <font>
      <sz val="11"/>
      <name val="ＭＳ Ｐゴシック"/>
      <family val="3"/>
      <charset val="128"/>
    </font>
    <font>
      <b/>
      <sz val="12"/>
      <color theme="1"/>
      <name val="游ゴシック"/>
      <family val="3"/>
      <charset val="128"/>
      <scheme val="minor"/>
    </font>
    <font>
      <sz val="11"/>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b/>
      <sz val="18"/>
      <color theme="1"/>
      <name val="游ゴシック"/>
      <family val="3"/>
      <charset val="128"/>
      <scheme val="minor"/>
    </font>
    <font>
      <sz val="14"/>
      <name val="ＭＳ 明朝"/>
      <family val="1"/>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0"/>
      <color theme="1"/>
      <name val="ＭＳ Ｐゴシック"/>
      <family val="3"/>
      <charset val="128"/>
    </font>
    <font>
      <b/>
      <sz val="18"/>
      <color theme="1"/>
      <name val="ＭＳ Ｐゴシック"/>
      <family val="3"/>
      <charset val="128"/>
    </font>
    <font>
      <u/>
      <sz val="11"/>
      <color theme="10"/>
      <name val="游ゴシック"/>
      <family val="2"/>
      <charset val="128"/>
      <scheme val="minor"/>
    </font>
    <font>
      <sz val="11"/>
      <color rgb="FF666666"/>
      <name val="メイリオ"/>
      <family val="3"/>
      <charset val="128"/>
    </font>
    <font>
      <sz val="18"/>
      <color rgb="FFFF0000"/>
      <name val="ＭＳ Ｐゴシック"/>
      <family val="3"/>
      <charset val="128"/>
    </font>
    <font>
      <sz val="18"/>
      <color theme="1"/>
      <name val="游ゴシック"/>
      <family val="3"/>
      <charset val="128"/>
      <scheme val="minor"/>
    </font>
    <font>
      <b/>
      <sz val="14"/>
      <color theme="1"/>
      <name val="ＭＳ Ｐゴシック"/>
      <family val="3"/>
      <charset val="128"/>
    </font>
    <font>
      <b/>
      <sz val="16"/>
      <color theme="1"/>
      <name val="ＭＳ Ｐゴシック"/>
      <family val="3"/>
      <charset val="128"/>
    </font>
    <font>
      <sz val="22"/>
      <color theme="1"/>
      <name val="ＭＳ Ｐゴシック"/>
      <family val="3"/>
      <charset val="128"/>
    </font>
    <font>
      <b/>
      <sz val="14"/>
      <name val="ＭＳ Ｐゴシック"/>
      <family val="3"/>
      <charset val="128"/>
    </font>
    <font>
      <u/>
      <sz val="18"/>
      <color theme="10"/>
      <name val="游ゴシック"/>
      <family val="2"/>
      <charset val="128"/>
      <scheme val="minor"/>
    </font>
    <font>
      <u/>
      <sz val="18"/>
      <color theme="10"/>
      <name val="游ゴシック"/>
      <family val="3"/>
      <charset val="128"/>
      <scheme val="minor"/>
    </font>
    <font>
      <u/>
      <sz val="16"/>
      <color theme="10"/>
      <name val="游ゴシック"/>
      <family val="2"/>
      <charset val="128"/>
      <scheme val="minor"/>
    </font>
    <font>
      <u/>
      <sz val="16"/>
      <color theme="10"/>
      <name val="游ゴシック"/>
      <family val="3"/>
      <charset val="128"/>
      <scheme val="minor"/>
    </font>
    <font>
      <b/>
      <sz val="16"/>
      <color rgb="FFFF0000"/>
      <name val="游ゴシック"/>
      <family val="3"/>
      <charset val="128"/>
      <scheme val="minor"/>
    </font>
    <font>
      <b/>
      <sz val="16"/>
      <name val="游ゴシック"/>
      <family val="3"/>
      <charset val="128"/>
      <scheme val="minor"/>
    </font>
    <font>
      <b/>
      <u/>
      <sz val="14"/>
      <color theme="1"/>
      <name val="游ゴシック"/>
      <family val="3"/>
      <charset val="128"/>
      <scheme val="minor"/>
    </font>
    <font>
      <b/>
      <sz val="16"/>
      <color rgb="FFFF0000"/>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1" fillId="0" borderId="0"/>
    <xf numFmtId="0" fontId="34" fillId="0" borderId="0" applyNumberFormat="0" applyFill="0" applyBorder="0" applyAlignment="0" applyProtection="0">
      <alignment vertical="center"/>
    </xf>
  </cellStyleXfs>
  <cellXfs count="31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3" fillId="0" borderId="0" xfId="0" applyFont="1">
      <alignment vertical="center"/>
    </xf>
    <xf numFmtId="176" fontId="15" fillId="2" borderId="1" xfId="0" applyNumberFormat="1" applyFont="1" applyFill="1" applyBorder="1" applyAlignment="1">
      <alignment horizontal="center" vertical="center"/>
    </xf>
    <xf numFmtId="0" fontId="4" fillId="0" borderId="1" xfId="0" applyFont="1" applyBorder="1">
      <alignment vertical="center"/>
    </xf>
    <xf numFmtId="38" fontId="4" fillId="4" borderId="1" xfId="1" applyFont="1" applyFill="1" applyBorder="1">
      <alignment vertical="center"/>
    </xf>
    <xf numFmtId="0" fontId="14" fillId="0" borderId="1" xfId="0" applyFont="1" applyBorder="1" applyAlignment="1">
      <alignment horizontal="center" vertical="center"/>
    </xf>
    <xf numFmtId="38" fontId="4" fillId="0" borderId="8" xfId="1" applyFont="1" applyBorder="1">
      <alignment vertical="center"/>
    </xf>
    <xf numFmtId="0" fontId="4" fillId="0" borderId="8" xfId="0" applyFont="1" applyBorder="1">
      <alignment vertical="center"/>
    </xf>
    <xf numFmtId="0" fontId="4" fillId="0" borderId="15" xfId="0" applyFont="1" applyBorder="1">
      <alignment vertical="center"/>
    </xf>
    <xf numFmtId="38" fontId="14" fillId="0" borderId="15" xfId="1" applyFont="1" applyBorder="1" applyAlignment="1">
      <alignment horizontal="center" vertical="center"/>
    </xf>
    <xf numFmtId="0" fontId="0" fillId="0" borderId="0" xfId="0">
      <alignment vertical="center"/>
    </xf>
    <xf numFmtId="38" fontId="14" fillId="4" borderId="15" xfId="1" applyFont="1" applyFill="1" applyBorder="1" applyAlignment="1">
      <alignment horizontal="center" vertical="center"/>
    </xf>
    <xf numFmtId="38" fontId="4" fillId="4" borderId="8" xfId="1" applyFont="1" applyFill="1" applyBorder="1">
      <alignment vertical="center"/>
    </xf>
    <xf numFmtId="0" fontId="17" fillId="0" borderId="0" xfId="0" applyFont="1" applyAlignment="1">
      <alignment horizontal="right" vertical="center"/>
    </xf>
    <xf numFmtId="0" fontId="14" fillId="0" borderId="1" xfId="0" applyFont="1" applyBorder="1" applyAlignment="1">
      <alignment vertical="center" wrapText="1"/>
    </xf>
    <xf numFmtId="0" fontId="6" fillId="0" borderId="0" xfId="0" applyFont="1">
      <alignment vertical="center"/>
    </xf>
    <xf numFmtId="0" fontId="0" fillId="0" borderId="0" xfId="0">
      <alignment vertical="center"/>
    </xf>
    <xf numFmtId="38" fontId="4" fillId="0" borderId="15" xfId="1" applyFont="1" applyFill="1" applyBorder="1" applyAlignment="1">
      <alignment horizontal="left" vertical="center"/>
    </xf>
    <xf numFmtId="0" fontId="20" fillId="0" borderId="0" xfId="0" applyFont="1" applyAlignment="1">
      <alignment horizontal="right" vertical="center"/>
    </xf>
    <xf numFmtId="0" fontId="6" fillId="5" borderId="0" xfId="0" applyFont="1" applyFill="1" applyBorder="1" applyAlignment="1">
      <alignment vertical="center"/>
    </xf>
    <xf numFmtId="0" fontId="14" fillId="0" borderId="0" xfId="0" applyFont="1" applyAlignment="1">
      <alignment horizontal="right" vertical="center"/>
    </xf>
    <xf numFmtId="0" fontId="4" fillId="0" borderId="0" xfId="0" applyFont="1" applyAlignment="1">
      <alignment horizontal="left" vertical="center"/>
    </xf>
    <xf numFmtId="0" fontId="14" fillId="0" borderId="0" xfId="0" applyFont="1">
      <alignment vertical="center"/>
    </xf>
    <xf numFmtId="0" fontId="22" fillId="0" borderId="0" xfId="0" applyFont="1">
      <alignment vertical="center"/>
    </xf>
    <xf numFmtId="0" fontId="5" fillId="5" borderId="1" xfId="0" applyFont="1" applyFill="1" applyBorder="1" applyAlignment="1">
      <alignment horizontal="center" vertical="center"/>
    </xf>
    <xf numFmtId="0" fontId="14" fillId="5"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top"/>
    </xf>
    <xf numFmtId="0" fontId="14" fillId="0" borderId="0" xfId="0" applyFont="1" applyAlignment="1">
      <alignment vertical="top"/>
    </xf>
    <xf numFmtId="0" fontId="22" fillId="0" borderId="0" xfId="0" applyFont="1" applyFill="1" applyBorder="1" applyAlignment="1">
      <alignment horizontal="left" vertical="center"/>
    </xf>
    <xf numFmtId="49" fontId="14" fillId="0" borderId="8" xfId="0" applyNumberFormat="1" applyFont="1" applyBorder="1" applyAlignment="1">
      <alignment horizontal="center" vertical="center"/>
    </xf>
    <xf numFmtId="0" fontId="14" fillId="0" borderId="0" xfId="0" applyFont="1" applyBorder="1" applyAlignment="1">
      <alignment vertical="center" wrapText="1"/>
    </xf>
    <xf numFmtId="0" fontId="22"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shrinkToFit="1"/>
    </xf>
    <xf numFmtId="0" fontId="14" fillId="0" borderId="15" xfId="0" applyFont="1" applyBorder="1">
      <alignment vertical="center"/>
    </xf>
    <xf numFmtId="0" fontId="14" fillId="0" borderId="19" xfId="0" applyFont="1" applyBorder="1" applyAlignment="1">
      <alignment horizontal="center" vertical="center"/>
    </xf>
    <xf numFmtId="0" fontId="14" fillId="0" borderId="3" xfId="0" applyFont="1" applyBorder="1" applyAlignment="1">
      <alignment vertical="center"/>
    </xf>
    <xf numFmtId="0" fontId="23" fillId="0" borderId="0" xfId="0" applyFont="1">
      <alignment vertical="center"/>
    </xf>
    <xf numFmtId="0" fontId="24" fillId="0" borderId="0" xfId="3" applyFont="1" applyAlignment="1">
      <alignment vertical="center"/>
    </xf>
    <xf numFmtId="0" fontId="24" fillId="0" borderId="0" xfId="3" applyFont="1" applyFill="1" applyAlignment="1">
      <alignment vertical="center"/>
    </xf>
    <xf numFmtId="0" fontId="24" fillId="0" borderId="0" xfId="3" applyFont="1" applyFill="1" applyAlignment="1">
      <alignment horizontal="right" vertical="center"/>
    </xf>
    <xf numFmtId="0" fontId="24" fillId="0" borderId="0" xfId="3" applyFont="1" applyAlignment="1">
      <alignment horizontal="right" vertical="center"/>
    </xf>
    <xf numFmtId="0" fontId="24" fillId="0" borderId="0" xfId="3" applyFont="1" applyAlignment="1">
      <alignment horizontal="center" vertical="center"/>
    </xf>
    <xf numFmtId="0" fontId="26" fillId="0" borderId="0" xfId="0" applyFont="1">
      <alignment vertical="center"/>
    </xf>
    <xf numFmtId="0" fontId="0" fillId="0" borderId="0" xfId="0">
      <alignment vertical="center"/>
    </xf>
    <xf numFmtId="0" fontId="17" fillId="0" borderId="0" xfId="0" applyFont="1" applyAlignment="1">
      <alignment horizontal="left" vertical="center"/>
    </xf>
    <xf numFmtId="0" fontId="17" fillId="5" borderId="0" xfId="0" applyFont="1" applyFill="1" applyBorder="1" applyAlignment="1">
      <alignment horizontal="left" vertical="center"/>
    </xf>
    <xf numFmtId="0" fontId="18" fillId="5" borderId="0" xfId="0" applyFont="1" applyFill="1" applyBorder="1" applyAlignment="1">
      <alignment vertical="center"/>
    </xf>
    <xf numFmtId="0" fontId="11" fillId="0" borderId="0" xfId="0" applyFont="1" applyAlignment="1">
      <alignment horizontal="center" vertical="center"/>
    </xf>
    <xf numFmtId="0" fontId="27" fillId="0" borderId="0" xfId="0" applyFont="1" applyFill="1" applyBorder="1" applyAlignment="1">
      <alignment horizontal="left" vertical="center"/>
    </xf>
    <xf numFmtId="0" fontId="11" fillId="0" borderId="7" xfId="0" applyFont="1" applyBorder="1" applyAlignment="1">
      <alignment horizontal="center" vertical="center"/>
    </xf>
    <xf numFmtId="0" fontId="19" fillId="5" borderId="0" xfId="0" applyFont="1" applyFill="1" applyBorder="1" applyAlignment="1">
      <alignment vertical="center"/>
    </xf>
    <xf numFmtId="0" fontId="7" fillId="0" borderId="0" xfId="0" applyFont="1">
      <alignment vertical="center"/>
    </xf>
    <xf numFmtId="0" fontId="28" fillId="0" borderId="0" xfId="3" applyFont="1" applyAlignment="1">
      <alignment vertical="center"/>
    </xf>
    <xf numFmtId="0" fontId="0" fillId="0" borderId="0" xfId="0">
      <alignment vertical="center"/>
    </xf>
    <xf numFmtId="0" fontId="0" fillId="0" borderId="0" xfId="0">
      <alignment vertical="center"/>
    </xf>
    <xf numFmtId="0" fontId="29" fillId="0" borderId="0" xfId="0" applyFont="1">
      <alignment vertical="center"/>
    </xf>
    <xf numFmtId="0" fontId="30" fillId="0" borderId="0" xfId="0" applyFont="1">
      <alignment vertical="center"/>
    </xf>
    <xf numFmtId="0" fontId="32" fillId="5" borderId="1" xfId="0" applyFont="1" applyFill="1" applyBorder="1" applyAlignment="1">
      <alignment horizontal="center" vertical="center"/>
    </xf>
    <xf numFmtId="0" fontId="32" fillId="6" borderId="1" xfId="0" applyFont="1" applyFill="1" applyBorder="1" applyAlignment="1">
      <alignment horizontal="center" vertical="center"/>
    </xf>
    <xf numFmtId="0" fontId="30" fillId="5" borderId="0" xfId="0" applyFont="1" applyFill="1" applyBorder="1" applyAlignment="1">
      <alignment vertical="center"/>
    </xf>
    <xf numFmtId="0" fontId="0" fillId="0" borderId="0" xfId="0">
      <alignment vertical="center"/>
    </xf>
    <xf numFmtId="0" fontId="31" fillId="5" borderId="0" xfId="0" applyFont="1" applyFill="1" applyBorder="1" applyAlignment="1">
      <alignment horizontal="center" vertical="center"/>
    </xf>
    <xf numFmtId="0" fontId="33" fillId="0" borderId="0" xfId="0" applyFont="1">
      <alignment vertical="center"/>
    </xf>
    <xf numFmtId="0" fontId="32" fillId="6" borderId="3" xfId="0" applyFont="1" applyFill="1" applyBorder="1" applyAlignment="1">
      <alignment horizontal="center" vertical="center"/>
    </xf>
    <xf numFmtId="0" fontId="32" fillId="0" borderId="4" xfId="0" applyFont="1" applyBorder="1" applyAlignment="1">
      <alignment horizontal="center" vertical="center"/>
    </xf>
    <xf numFmtId="0" fontId="0" fillId="0" borderId="0" xfId="0">
      <alignment vertical="center"/>
    </xf>
    <xf numFmtId="0" fontId="32" fillId="5" borderId="3" xfId="0" applyFont="1" applyFill="1" applyBorder="1" applyAlignment="1">
      <alignment horizontal="center" vertical="center"/>
    </xf>
    <xf numFmtId="0" fontId="32" fillId="0" borderId="3" xfId="0" applyFont="1" applyBorder="1" applyAlignment="1">
      <alignment horizontal="center" vertical="center"/>
    </xf>
    <xf numFmtId="0" fontId="0" fillId="0" borderId="0" xfId="0">
      <alignment vertical="center"/>
    </xf>
    <xf numFmtId="0" fontId="35" fillId="0" borderId="0" xfId="0" applyFont="1">
      <alignment vertical="center"/>
    </xf>
    <xf numFmtId="0" fontId="32" fillId="0" borderId="3" xfId="0" applyFont="1" applyBorder="1" applyAlignment="1">
      <alignment horizontal="center" vertical="center"/>
    </xf>
    <xf numFmtId="0" fontId="0" fillId="0" borderId="0" xfId="0">
      <alignment vertical="center"/>
    </xf>
    <xf numFmtId="0" fontId="0" fillId="0" borderId="0" xfId="0" applyFill="1" applyBorder="1">
      <alignment vertical="center"/>
    </xf>
    <xf numFmtId="0" fontId="5" fillId="3" borderId="1" xfId="0" applyFont="1" applyFill="1" applyBorder="1" applyAlignment="1">
      <alignment horizontal="center" vertical="center"/>
    </xf>
    <xf numFmtId="0" fontId="29" fillId="5" borderId="0" xfId="0" applyFont="1" applyFill="1" applyBorder="1">
      <alignment vertical="center"/>
    </xf>
    <xf numFmtId="0" fontId="31" fillId="5" borderId="0" xfId="0" applyFont="1" applyFill="1" applyBorder="1" applyAlignment="1">
      <alignment vertical="center"/>
    </xf>
    <xf numFmtId="0" fontId="7" fillId="0" borderId="0" xfId="0" applyFont="1" applyAlignment="1">
      <alignment horizontal="left" vertical="top" wrapText="1"/>
    </xf>
    <xf numFmtId="179" fontId="4" fillId="6" borderId="1" xfId="1" applyNumberFormat="1" applyFont="1" applyFill="1" applyBorder="1" applyAlignment="1">
      <alignment horizontal="center" vertical="center"/>
    </xf>
    <xf numFmtId="0" fontId="7" fillId="0" borderId="0" xfId="0" applyFont="1" applyAlignment="1">
      <alignment horizontal="left" vertical="top" wrapText="1"/>
    </xf>
    <xf numFmtId="0" fontId="31" fillId="5" borderId="8" xfId="0" applyFont="1" applyFill="1" applyBorder="1" applyAlignment="1">
      <alignment horizontal="center" vertical="center"/>
    </xf>
    <xf numFmtId="0" fontId="38" fillId="0" borderId="1" xfId="0" applyFont="1" applyBorder="1">
      <alignment vertical="center"/>
    </xf>
    <xf numFmtId="0" fontId="38" fillId="0" borderId="1" xfId="0" applyFont="1" applyFill="1" applyBorder="1" applyAlignment="1">
      <alignment horizontal="left" vertical="center"/>
    </xf>
    <xf numFmtId="0" fontId="41" fillId="5" borderId="1" xfId="0" applyFont="1" applyFill="1" applyBorder="1" applyAlignment="1">
      <alignment vertical="center" wrapText="1"/>
    </xf>
    <xf numFmtId="0" fontId="38" fillId="5" borderId="1" xfId="0" applyFont="1" applyFill="1" applyBorder="1" applyAlignment="1">
      <alignment vertical="center" wrapText="1"/>
    </xf>
    <xf numFmtId="0" fontId="41" fillId="5" borderId="20" xfId="0" applyFont="1" applyFill="1" applyBorder="1" applyAlignment="1">
      <alignment vertical="center" wrapText="1"/>
    </xf>
    <xf numFmtId="0" fontId="41" fillId="5" borderId="13" xfId="0" applyFont="1" applyFill="1" applyBorder="1" applyAlignment="1">
      <alignment vertical="center" wrapText="1"/>
    </xf>
    <xf numFmtId="0" fontId="19" fillId="5" borderId="5" xfId="0" applyFont="1" applyFill="1" applyBorder="1" applyAlignment="1">
      <alignment vertical="center"/>
    </xf>
    <xf numFmtId="0" fontId="38" fillId="0" borderId="1" xfId="0" applyFont="1" applyBorder="1" applyAlignment="1">
      <alignment vertical="center" wrapText="1"/>
    </xf>
    <xf numFmtId="0" fontId="38" fillId="0" borderId="1" xfId="0" applyFont="1" applyBorder="1" applyAlignment="1">
      <alignment vertical="center" shrinkToFit="1"/>
    </xf>
    <xf numFmtId="0" fontId="38" fillId="0" borderId="8" xfId="0" applyFont="1" applyBorder="1" applyAlignment="1">
      <alignment vertical="center" shrinkToFit="1"/>
    </xf>
    <xf numFmtId="0" fontId="7" fillId="0" borderId="0" xfId="0" applyFont="1" applyAlignment="1">
      <alignment vertical="top" wrapText="1"/>
    </xf>
    <xf numFmtId="0" fontId="32" fillId="6" borderId="9" xfId="0" applyFont="1" applyFill="1" applyBorder="1" applyAlignment="1">
      <alignment horizontal="center" vertical="center"/>
    </xf>
    <xf numFmtId="0" fontId="32" fillId="0" borderId="9" xfId="0" applyFont="1" applyBorder="1" applyAlignment="1">
      <alignment horizontal="center" vertical="center"/>
    </xf>
    <xf numFmtId="0" fontId="32" fillId="0" borderId="15" xfId="0" applyFont="1" applyBorder="1" applyAlignment="1">
      <alignment horizontal="center" vertical="center"/>
    </xf>
    <xf numFmtId="0" fontId="43" fillId="0" borderId="0" xfId="4" applyFont="1" applyAlignment="1">
      <alignment vertical="center"/>
    </xf>
    <xf numFmtId="0" fontId="19" fillId="0" borderId="0" xfId="0" applyFont="1" applyFill="1" applyBorder="1" applyAlignment="1">
      <alignment horizontal="left" vertical="center"/>
    </xf>
    <xf numFmtId="0" fontId="19" fillId="0" borderId="5" xfId="0" applyFont="1" applyBorder="1" applyAlignment="1">
      <alignment vertical="center"/>
    </xf>
    <xf numFmtId="0" fontId="19" fillId="0" borderId="10" xfId="0" applyFont="1" applyBorder="1" applyAlignment="1">
      <alignment vertical="center"/>
    </xf>
    <xf numFmtId="0" fontId="19" fillId="0" borderId="0" xfId="0" applyFont="1" applyBorder="1" applyAlignment="1">
      <alignment vertical="center"/>
    </xf>
    <xf numFmtId="0" fontId="29" fillId="0" borderId="15" xfId="0" applyFont="1" applyBorder="1">
      <alignment vertical="center"/>
    </xf>
    <xf numFmtId="0" fontId="19" fillId="0" borderId="11" xfId="0" applyFont="1" applyBorder="1" applyAlignment="1">
      <alignment vertical="center"/>
    </xf>
    <xf numFmtId="0" fontId="32" fillId="6" borderId="13" xfId="0" applyFont="1" applyFill="1" applyBorder="1" applyAlignment="1">
      <alignment horizontal="center" vertical="center"/>
    </xf>
    <xf numFmtId="0" fontId="19" fillId="0" borderId="8" xfId="0" applyFont="1" applyBorder="1" applyAlignment="1">
      <alignment vertical="center"/>
    </xf>
    <xf numFmtId="0" fontId="0" fillId="0" borderId="9" xfId="0" applyBorder="1" applyAlignment="1">
      <alignment vertical="center"/>
    </xf>
    <xf numFmtId="0" fontId="0" fillId="0" borderId="15" xfId="0" applyBorder="1" applyAlignment="1">
      <alignment vertical="center"/>
    </xf>
    <xf numFmtId="38" fontId="31" fillId="5" borderId="7" xfId="1" applyFont="1" applyFill="1" applyBorder="1" applyAlignment="1">
      <alignment horizontal="center" vertical="center"/>
    </xf>
    <xf numFmtId="0" fontId="29" fillId="0" borderId="9" xfId="0" applyFont="1" applyBorder="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19" fillId="0" borderId="7" xfId="0" applyFont="1" applyFill="1" applyBorder="1" applyAlignment="1">
      <alignment vertical="center"/>
    </xf>
    <xf numFmtId="0" fontId="19" fillId="0" borderId="11" xfId="0" applyFont="1" applyFill="1" applyBorder="1" applyAlignment="1">
      <alignment vertical="center"/>
    </xf>
    <xf numFmtId="38" fontId="31" fillId="5" borderId="9" xfId="1" applyFont="1" applyFill="1" applyBorder="1" applyAlignment="1">
      <alignment horizontal="center" vertical="center"/>
    </xf>
    <xf numFmtId="0" fontId="19" fillId="0" borderId="9" xfId="0" applyFont="1" applyFill="1" applyBorder="1" applyAlignment="1">
      <alignment vertical="center"/>
    </xf>
    <xf numFmtId="0" fontId="19" fillId="0" borderId="15" xfId="0" applyFont="1" applyFill="1" applyBorder="1" applyAlignment="1">
      <alignment vertical="center"/>
    </xf>
    <xf numFmtId="0" fontId="31" fillId="5" borderId="9" xfId="0" applyFont="1" applyFill="1" applyBorder="1" applyAlignment="1">
      <alignment vertical="center"/>
    </xf>
    <xf numFmtId="0" fontId="31" fillId="5" borderId="15" xfId="0" applyFont="1" applyFill="1" applyBorder="1" applyAlignment="1">
      <alignment vertical="center"/>
    </xf>
    <xf numFmtId="0" fontId="47" fillId="5" borderId="0" xfId="0" applyFont="1" applyFill="1" applyAlignment="1">
      <alignment vertical="center"/>
    </xf>
    <xf numFmtId="0" fontId="36" fillId="0" borderId="0" xfId="0" applyFont="1" applyAlignment="1">
      <alignment vertical="center" wrapText="1"/>
    </xf>
    <xf numFmtId="0" fontId="29" fillId="0" borderId="0" xfId="0" applyFont="1" applyBorder="1">
      <alignment vertical="center"/>
    </xf>
    <xf numFmtId="0" fontId="33" fillId="0" borderId="0" xfId="0" applyFont="1" applyBorder="1">
      <alignment vertical="center"/>
    </xf>
    <xf numFmtId="0" fontId="0" fillId="0" borderId="0" xfId="0" applyAlignment="1">
      <alignment vertical="center"/>
    </xf>
    <xf numFmtId="0" fontId="0" fillId="0" borderId="3" xfId="0" applyBorder="1" applyAlignment="1">
      <alignment vertical="center"/>
    </xf>
    <xf numFmtId="38" fontId="4" fillId="0" borderId="1" xfId="1" applyFont="1" applyFill="1" applyBorder="1" applyAlignment="1">
      <alignment horizontal="left" vertical="center"/>
    </xf>
    <xf numFmtId="0" fontId="43" fillId="0" borderId="0" xfId="4" applyFont="1" applyAlignment="1">
      <alignment vertical="center"/>
    </xf>
    <xf numFmtId="0" fontId="4" fillId="7" borderId="1" xfId="0" applyFont="1" applyFill="1" applyBorder="1">
      <alignment vertical="center"/>
    </xf>
    <xf numFmtId="0" fontId="24" fillId="3" borderId="0" xfId="3" applyFont="1" applyFill="1" applyAlignment="1">
      <alignment vertical="center"/>
    </xf>
    <xf numFmtId="178" fontId="24" fillId="3" borderId="0" xfId="3" applyNumberFormat="1" applyFont="1" applyFill="1" applyAlignment="1">
      <alignment vertical="center"/>
    </xf>
    <xf numFmtId="178" fontId="28" fillId="3" borderId="0" xfId="3" applyNumberFormat="1" applyFont="1" applyFill="1" applyAlignment="1">
      <alignment horizontal="right" vertical="center"/>
    </xf>
    <xf numFmtId="0" fontId="20" fillId="8" borderId="0" xfId="0" applyFont="1" applyFill="1" applyAlignment="1">
      <alignment horizontal="center" vertical="center"/>
    </xf>
    <xf numFmtId="0" fontId="0" fillId="0" borderId="0" xfId="0">
      <alignment vertical="center"/>
    </xf>
    <xf numFmtId="38" fontId="8" fillId="0" borderId="1" xfId="1" applyFont="1" applyBorder="1">
      <alignment vertical="center"/>
    </xf>
    <xf numFmtId="38" fontId="8" fillId="4" borderId="1" xfId="1" applyFont="1" applyFill="1" applyBorder="1">
      <alignment vertical="center"/>
    </xf>
    <xf numFmtId="38" fontId="8" fillId="6" borderId="1" xfId="1" applyFont="1" applyFill="1" applyBorder="1" applyAlignment="1">
      <alignment horizontal="center" vertical="center"/>
    </xf>
    <xf numFmtId="179" fontId="8" fillId="6" borderId="1" xfId="1" applyNumberFormat="1" applyFont="1" applyFill="1" applyBorder="1" applyAlignment="1">
      <alignment horizontal="center" vertical="center"/>
    </xf>
    <xf numFmtId="38" fontId="8" fillId="6" borderId="8" xfId="1" applyFont="1" applyFill="1" applyBorder="1">
      <alignment vertical="center"/>
    </xf>
    <xf numFmtId="38" fontId="8" fillId="0" borderId="8" xfId="1" applyNumberFormat="1" applyFont="1" applyBorder="1">
      <alignment vertical="center"/>
    </xf>
    <xf numFmtId="0" fontId="8" fillId="4" borderId="1" xfId="0" applyFont="1" applyFill="1" applyBorder="1">
      <alignment vertical="center"/>
    </xf>
    <xf numFmtId="0" fontId="0" fillId="0" borderId="0" xfId="0">
      <alignment vertical="center"/>
    </xf>
    <xf numFmtId="0" fontId="0" fillId="7" borderId="0" xfId="0" applyFill="1">
      <alignment vertical="center"/>
    </xf>
    <xf numFmtId="0" fontId="0" fillId="0" borderId="0" xfId="0">
      <alignment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6" xfId="0" applyBorder="1">
      <alignment vertical="center"/>
    </xf>
    <xf numFmtId="0" fontId="0" fillId="0" borderId="6" xfId="0" applyFill="1" applyBorder="1">
      <alignment vertical="center"/>
    </xf>
    <xf numFmtId="0" fontId="0" fillId="0" borderId="6" xfId="0" applyBorder="1" applyAlignment="1">
      <alignment horizontal="center" vertical="center"/>
    </xf>
    <xf numFmtId="0" fontId="0" fillId="0" borderId="0" xfId="0" applyFill="1" applyBorder="1" applyAlignment="1">
      <alignment horizontal="center" vertical="center"/>
    </xf>
    <xf numFmtId="0" fontId="0" fillId="6" borderId="0" xfId="0" applyFill="1">
      <alignment vertical="center"/>
    </xf>
    <xf numFmtId="0" fontId="0" fillId="6" borderId="0" xfId="0" applyFill="1" applyBorder="1">
      <alignment vertical="center"/>
    </xf>
    <xf numFmtId="0" fontId="0" fillId="7" borderId="0" xfId="0" applyFill="1" applyAlignment="1">
      <alignment horizontal="lef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38" fontId="5" fillId="5" borderId="0" xfId="1" applyFont="1" applyFill="1" applyBorder="1" applyAlignment="1">
      <alignment horizontal="right" vertical="center"/>
    </xf>
    <xf numFmtId="0" fontId="22" fillId="0" borderId="8" xfId="0" applyFont="1" applyBorder="1" applyAlignment="1">
      <alignment vertical="center"/>
    </xf>
    <xf numFmtId="0" fontId="22" fillId="0" borderId="9" xfId="0" applyFont="1" applyBorder="1" applyAlignment="1">
      <alignment vertical="center"/>
    </xf>
    <xf numFmtId="0" fontId="4" fillId="0" borderId="0" xfId="0" applyFont="1" applyBorder="1" applyAlignment="1">
      <alignment horizontal="center" vertical="center" shrinkToFit="1"/>
    </xf>
    <xf numFmtId="38" fontId="5" fillId="5" borderId="9" xfId="1" applyFont="1" applyFill="1" applyBorder="1" applyAlignment="1">
      <alignment horizontal="right" vertical="center" shrinkToFit="1"/>
    </xf>
    <xf numFmtId="0" fontId="19" fillId="0" borderId="7" xfId="0" applyFont="1" applyBorder="1" applyAlignment="1"/>
    <xf numFmtId="0" fontId="0" fillId="0" borderId="0" xfId="0">
      <alignment vertical="center"/>
    </xf>
    <xf numFmtId="176" fontId="0" fillId="0" borderId="0" xfId="0" applyNumberFormat="1">
      <alignment vertical="center"/>
    </xf>
    <xf numFmtId="176" fontId="0" fillId="0" borderId="22" xfId="0" applyNumberFormat="1" applyBorder="1">
      <alignment vertical="center"/>
    </xf>
    <xf numFmtId="176" fontId="0" fillId="0" borderId="0" xfId="0" applyNumberFormat="1"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177" fontId="8" fillId="0" borderId="1" xfId="0" applyNumberFormat="1" applyFont="1" applyFill="1" applyBorder="1" applyAlignment="1">
      <alignment horizontal="right" vertical="center"/>
    </xf>
    <xf numFmtId="0" fontId="8" fillId="4" borderId="1" xfId="0" applyFont="1" applyFill="1" applyBorder="1" applyAlignment="1">
      <alignment horizontal="right" vertical="center"/>
    </xf>
    <xf numFmtId="38" fontId="8" fillId="4" borderId="1" xfId="1" applyFont="1" applyFill="1" applyBorder="1" applyAlignment="1">
      <alignment horizontal="right" vertical="center"/>
    </xf>
    <xf numFmtId="0" fontId="24" fillId="0" borderId="0" xfId="3" applyFont="1" applyAlignment="1">
      <alignment horizontal="left" vertical="center" wrapText="1"/>
    </xf>
    <xf numFmtId="0" fontId="24" fillId="0" borderId="0" xfId="3" applyFont="1" applyAlignment="1">
      <alignment horizontal="left" vertical="center"/>
    </xf>
    <xf numFmtId="0" fontId="24" fillId="0" borderId="0" xfId="3" applyFont="1" applyAlignment="1">
      <alignment vertical="center" wrapText="1"/>
    </xf>
    <xf numFmtId="0" fontId="10" fillId="0" borderId="0" xfId="0" applyFont="1" applyFill="1" applyBorder="1" applyAlignment="1">
      <alignment horizontal="lef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14" fillId="0" borderId="9" xfId="0" applyFont="1" applyBorder="1" applyAlignment="1">
      <alignment horizontal="center" vertical="center"/>
    </xf>
    <xf numFmtId="0" fontId="17" fillId="0" borderId="0" xfId="0" applyFont="1" applyAlignment="1">
      <alignmen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wrapText="1"/>
    </xf>
    <xf numFmtId="0" fontId="44" fillId="5" borderId="0" xfId="4" applyFont="1" applyFill="1" applyAlignment="1">
      <alignment horizontal="right" vertical="center"/>
    </xf>
    <xf numFmtId="0" fontId="45" fillId="5" borderId="0" xfId="4" applyFont="1" applyFill="1" applyAlignment="1">
      <alignment horizontal="right" vertical="center"/>
    </xf>
    <xf numFmtId="0" fontId="47" fillId="5" borderId="0" xfId="0" applyFont="1" applyFill="1" applyAlignment="1">
      <alignment vertical="center"/>
    </xf>
    <xf numFmtId="0" fontId="46" fillId="0" borderId="0" xfId="0" applyFont="1" applyAlignment="1">
      <alignment horizontal="left" vertical="top" wrapText="1"/>
    </xf>
    <xf numFmtId="0" fontId="46" fillId="5" borderId="0" xfId="0" applyFont="1" applyFill="1" applyAlignment="1">
      <alignment vertical="center" wrapText="1"/>
    </xf>
    <xf numFmtId="0" fontId="43" fillId="0" borderId="0" xfId="4" applyFont="1" applyAlignment="1">
      <alignment vertical="center" wrapText="1"/>
    </xf>
    <xf numFmtId="0" fontId="32" fillId="6" borderId="8" xfId="0" applyFont="1" applyFill="1" applyBorder="1" applyAlignment="1">
      <alignment vertical="center"/>
    </xf>
    <xf numFmtId="0" fontId="32" fillId="6" borderId="9" xfId="0" applyFont="1" applyFill="1" applyBorder="1" applyAlignment="1">
      <alignment vertical="center"/>
    </xf>
    <xf numFmtId="0" fontId="32" fillId="6" borderId="15" xfId="0" applyFont="1" applyFill="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2" fillId="0" borderId="2" xfId="0" applyFont="1" applyBorder="1" applyAlignment="1">
      <alignment horizontal="right" vertical="center"/>
    </xf>
    <xf numFmtId="0" fontId="32" fillId="0" borderId="3" xfId="0" applyFont="1" applyBorder="1" applyAlignment="1">
      <alignment horizontal="right" vertical="center"/>
    </xf>
    <xf numFmtId="0" fontId="43" fillId="0" borderId="0" xfId="4" applyFont="1" applyBorder="1" applyAlignment="1">
      <alignment vertical="center"/>
    </xf>
    <xf numFmtId="0" fontId="42" fillId="5" borderId="0" xfId="4" applyFont="1" applyFill="1" applyBorder="1" applyAlignment="1">
      <alignment vertical="center"/>
    </xf>
    <xf numFmtId="0" fontId="39" fillId="5" borderId="8" xfId="0" applyFont="1" applyFill="1" applyBorder="1" applyAlignment="1">
      <alignment horizontal="center" vertical="center"/>
    </xf>
    <xf numFmtId="0" fontId="39" fillId="5" borderId="9" xfId="0" applyFont="1" applyFill="1" applyBorder="1" applyAlignment="1">
      <alignment horizontal="center" vertical="center"/>
    </xf>
    <xf numFmtId="0" fontId="39" fillId="5" borderId="15" xfId="0" applyFont="1" applyFill="1" applyBorder="1" applyAlignment="1">
      <alignment horizontal="center" vertical="center"/>
    </xf>
    <xf numFmtId="0" fontId="36" fillId="0" borderId="0" xfId="0" applyFont="1" applyAlignment="1">
      <alignment vertical="center" wrapText="1"/>
    </xf>
    <xf numFmtId="0" fontId="31" fillId="6" borderId="1" xfId="0" applyFont="1" applyFill="1" applyBorder="1" applyAlignment="1">
      <alignment vertical="center"/>
    </xf>
    <xf numFmtId="0" fontId="31" fillId="6" borderId="9" xfId="0" applyFont="1" applyFill="1" applyBorder="1" applyAlignment="1">
      <alignment vertical="center"/>
    </xf>
    <xf numFmtId="0" fontId="31" fillId="6" borderId="1" xfId="0" applyFont="1" applyFill="1" applyBorder="1" applyAlignment="1">
      <alignment vertical="center" wrapText="1"/>
    </xf>
    <xf numFmtId="0" fontId="43" fillId="0" borderId="0" xfId="4" applyFont="1" applyAlignment="1">
      <alignment vertical="center"/>
    </xf>
    <xf numFmtId="0" fontId="31" fillId="6" borderId="1" xfId="0" applyFont="1" applyFill="1" applyBorder="1" applyAlignment="1">
      <alignment vertical="center" shrinkToFit="1"/>
    </xf>
    <xf numFmtId="0" fontId="32" fillId="0" borderId="8" xfId="0" applyFont="1" applyBorder="1" applyAlignment="1">
      <alignment horizontal="right" vertical="center"/>
    </xf>
    <xf numFmtId="0" fontId="32" fillId="0" borderId="9" xfId="0" applyFont="1" applyBorder="1" applyAlignment="1">
      <alignment horizontal="right" vertical="center"/>
    </xf>
    <xf numFmtId="0" fontId="32" fillId="6" borderId="9" xfId="0" applyFont="1" applyFill="1" applyBorder="1" applyAlignment="1">
      <alignment horizontal="center" vertical="center"/>
    </xf>
    <xf numFmtId="0" fontId="31" fillId="6" borderId="20" xfId="0" applyFont="1" applyFill="1" applyBorder="1" applyAlignment="1">
      <alignment vertical="center" shrinkToFit="1"/>
    </xf>
    <xf numFmtId="0" fontId="31" fillId="6" borderId="13" xfId="0" applyFont="1" applyFill="1" applyBorder="1" applyAlignment="1">
      <alignment vertical="center" shrinkToFit="1"/>
    </xf>
    <xf numFmtId="38" fontId="40" fillId="5" borderId="8" xfId="1" applyFont="1" applyFill="1" applyBorder="1" applyAlignment="1">
      <alignment vertical="center"/>
    </xf>
    <xf numFmtId="38" fontId="40" fillId="5" borderId="9" xfId="1" applyFont="1" applyFill="1" applyBorder="1" applyAlignment="1">
      <alignment vertical="center"/>
    </xf>
    <xf numFmtId="0" fontId="26" fillId="5" borderId="8" xfId="0" applyFont="1" applyFill="1" applyBorder="1" applyAlignment="1">
      <alignment vertical="center" shrinkToFit="1"/>
    </xf>
    <xf numFmtId="0" fontId="26" fillId="5" borderId="9" xfId="0" applyFont="1" applyFill="1" applyBorder="1" applyAlignment="1">
      <alignment vertical="center" shrinkToFit="1"/>
    </xf>
    <xf numFmtId="0" fontId="23" fillId="3" borderId="9" xfId="0" applyFont="1" applyFill="1" applyBorder="1" applyAlignment="1">
      <alignment horizontal="center" vertical="center"/>
    </xf>
    <xf numFmtId="0" fontId="23" fillId="3" borderId="15" xfId="0" applyFont="1" applyFill="1" applyBorder="1" applyAlignment="1">
      <alignment horizontal="center" vertical="center"/>
    </xf>
    <xf numFmtId="0" fontId="26" fillId="5" borderId="8" xfId="0" applyFont="1" applyFill="1" applyBorder="1" applyAlignment="1">
      <alignment vertical="center"/>
    </xf>
    <xf numFmtId="0" fontId="26" fillId="5" borderId="9" xfId="0" applyFont="1" applyFill="1" applyBorder="1" applyAlignment="1">
      <alignment vertical="center"/>
    </xf>
    <xf numFmtId="0" fontId="26" fillId="3" borderId="9" xfId="0" applyFont="1" applyFill="1" applyBorder="1" applyAlignment="1">
      <alignment horizontal="center" vertical="center"/>
    </xf>
    <xf numFmtId="0" fontId="26" fillId="3" borderId="15" xfId="0" applyFont="1" applyFill="1" applyBorder="1" applyAlignment="1">
      <alignment horizontal="center" vertical="center"/>
    </xf>
    <xf numFmtId="0" fontId="24" fillId="0" borderId="0" xfId="3" applyFont="1" applyFill="1" applyAlignment="1">
      <alignment horizontal="left" vertical="center" wrapText="1"/>
    </xf>
    <xf numFmtId="0" fontId="24" fillId="0" borderId="0" xfId="3" applyFont="1" applyAlignment="1">
      <alignment vertical="center" wrapText="1"/>
    </xf>
    <xf numFmtId="0" fontId="24" fillId="0" borderId="0" xfId="3" applyFont="1" applyAlignment="1">
      <alignment horizontal="left" vertical="center" wrapText="1"/>
    </xf>
    <xf numFmtId="0" fontId="24" fillId="3" borderId="0" xfId="3" applyFont="1" applyFill="1" applyAlignment="1">
      <alignment vertical="center" shrinkToFit="1"/>
    </xf>
    <xf numFmtId="0" fontId="24" fillId="0" borderId="0" xfId="3" applyFont="1" applyAlignment="1">
      <alignment horizontal="left" vertical="center"/>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xf>
    <xf numFmtId="0" fontId="22" fillId="0"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5"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8" fillId="3" borderId="1" xfId="0" applyFont="1" applyFill="1" applyBorder="1" applyAlignment="1">
      <alignment horizontal="left" vertical="center" shrinkToFit="1"/>
    </xf>
    <xf numFmtId="38" fontId="5" fillId="3" borderId="8" xfId="1" applyFont="1" applyFill="1" applyBorder="1" applyAlignment="1">
      <alignment vertical="center" shrinkToFit="1"/>
    </xf>
    <xf numFmtId="38" fontId="5" fillId="3" borderId="9" xfId="1" applyFont="1" applyFill="1" applyBorder="1" applyAlignment="1">
      <alignment vertical="center" shrinkToFit="1"/>
    </xf>
    <xf numFmtId="0" fontId="14" fillId="0" borderId="9" xfId="0" applyFont="1" applyBorder="1" applyAlignment="1">
      <alignment vertical="center"/>
    </xf>
    <xf numFmtId="0" fontId="14" fillId="0" borderId="15" xfId="0" applyFont="1" applyBorder="1" applyAlignment="1">
      <alignment vertical="center"/>
    </xf>
    <xf numFmtId="0" fontId="14" fillId="0" borderId="15" xfId="0" applyFont="1" applyBorder="1" applyAlignment="1">
      <alignment horizontal="center" vertical="center"/>
    </xf>
    <xf numFmtId="38" fontId="37" fillId="3" borderId="1" xfId="1" applyFont="1" applyFill="1" applyBorder="1" applyAlignment="1">
      <alignment vertical="center" shrinkToFit="1"/>
    </xf>
    <xf numFmtId="38" fontId="37" fillId="3" borderId="8" xfId="1" applyFont="1" applyFill="1" applyBorder="1" applyAlignment="1">
      <alignmen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22"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9" fillId="0" borderId="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1" xfId="0" applyFont="1" applyBorder="1" applyAlignment="1">
      <alignment horizontal="center" vertical="center" wrapText="1"/>
    </xf>
    <xf numFmtId="38" fontId="5" fillId="3" borderId="18" xfId="1" applyFont="1" applyFill="1" applyBorder="1" applyAlignment="1">
      <alignment horizontal="center" vertical="center"/>
    </xf>
    <xf numFmtId="38" fontId="5" fillId="3" borderId="17" xfId="1" applyFont="1" applyFill="1" applyBorder="1" applyAlignment="1">
      <alignment horizontal="center" vertical="center"/>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38" fontId="5" fillId="3" borderId="8" xfId="1" applyFont="1" applyFill="1" applyBorder="1" applyAlignment="1">
      <alignment horizontal="right" vertical="center" shrinkToFit="1"/>
    </xf>
    <xf numFmtId="38" fontId="5" fillId="3" borderId="9" xfId="1" applyFont="1" applyFill="1" applyBorder="1" applyAlignment="1">
      <alignment horizontal="right" vertical="center" shrinkToFit="1"/>
    </xf>
    <xf numFmtId="38" fontId="5" fillId="3" borderId="8" xfId="1" applyFont="1" applyFill="1" applyBorder="1" applyAlignment="1">
      <alignment vertical="center" wrapText="1"/>
    </xf>
    <xf numFmtId="38" fontId="5" fillId="3" borderId="9" xfId="1"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38" fontId="37" fillId="3" borderId="9" xfId="1" applyFont="1" applyFill="1" applyBorder="1" applyAlignment="1">
      <alignment vertical="center" shrinkToFi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9" fontId="14" fillId="0" borderId="2"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7" xfId="0" applyFont="1" applyBorder="1" applyAlignment="1">
      <alignment vertical="center" wrapText="1"/>
    </xf>
    <xf numFmtId="0" fontId="14" fillId="0" borderId="11" xfId="0" applyFont="1" applyBorder="1" applyAlignment="1">
      <alignment vertical="center" wrapText="1"/>
    </xf>
    <xf numFmtId="0" fontId="18" fillId="5" borderId="0" xfId="0" applyFont="1" applyFill="1" applyBorder="1">
      <alignment vertical="center"/>
    </xf>
    <xf numFmtId="0" fontId="6" fillId="5" borderId="0" xfId="0" applyFont="1" applyFill="1" applyBorder="1">
      <alignment vertical="center"/>
    </xf>
    <xf numFmtId="0" fontId="0" fillId="0" borderId="0" xfId="0">
      <alignmen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0" xfId="0" applyFont="1" applyAlignment="1">
      <alignment horizontal="center" vertic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1" fillId="3" borderId="7" xfId="0" applyFont="1" applyFill="1" applyBorder="1" applyAlignment="1">
      <alignment vertical="center"/>
    </xf>
    <xf numFmtId="0" fontId="4" fillId="0" borderId="1" xfId="0" applyFont="1" applyBorder="1" applyAlignment="1">
      <alignment horizontal="left" vertical="center"/>
    </xf>
    <xf numFmtId="0" fontId="12" fillId="0" borderId="12"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cellXfs>
  <cellStyles count="5">
    <cellStyle name="ハイパーリンク" xfId="4" builtinId="8"/>
    <cellStyle name="桁区切り" xfId="1" builtinId="6"/>
    <cellStyle name="標準" xfId="0" builtinId="0"/>
    <cellStyle name="標準 2" xfId="3"/>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176892</xdr:colOff>
      <xdr:row>38</xdr:row>
      <xdr:rowOff>95251</xdr:rowOff>
    </xdr:from>
    <xdr:to>
      <xdr:col>10</xdr:col>
      <xdr:colOff>340179</xdr:colOff>
      <xdr:row>40</xdr:row>
      <xdr:rowOff>108857</xdr:rowOff>
    </xdr:to>
    <xdr:sp macro="[0]!Macro2" textlink="">
      <xdr:nvSpPr>
        <xdr:cNvPr id="2" name="角丸四角形 1">
          <a:extLst>
            <a:ext uri="{FF2B5EF4-FFF2-40B4-BE49-F238E27FC236}">
              <a16:creationId xmlns:a16="http://schemas.microsoft.com/office/drawing/2014/main" id="{00000000-0008-0000-0100-000002000000}"/>
            </a:ext>
          </a:extLst>
        </xdr:cNvPr>
        <xdr:cNvSpPr/>
      </xdr:nvSpPr>
      <xdr:spPr>
        <a:xfrm>
          <a:off x="5796642" y="17457965"/>
          <a:ext cx="1755323" cy="884463"/>
        </a:xfrm>
        <a:prstGeom prst="roundRect">
          <a:avLst/>
        </a:prstGeom>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申請印刷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（病院用）</a:t>
          </a:r>
        </a:p>
      </xdr:txBody>
    </xdr:sp>
    <xdr:clientData/>
  </xdr:twoCellAnchor>
  <xdr:twoCellAnchor>
    <xdr:from>
      <xdr:col>11</xdr:col>
      <xdr:colOff>231322</xdr:colOff>
      <xdr:row>38</xdr:row>
      <xdr:rowOff>89807</xdr:rowOff>
    </xdr:from>
    <xdr:to>
      <xdr:col>14</xdr:col>
      <xdr:colOff>95252</xdr:colOff>
      <xdr:row>40</xdr:row>
      <xdr:rowOff>103413</xdr:rowOff>
    </xdr:to>
    <xdr:sp macro="[0]!Macro3" textlink="">
      <xdr:nvSpPr>
        <xdr:cNvPr id="3" name="角丸四角形 2">
          <a:extLst>
            <a:ext uri="{FF2B5EF4-FFF2-40B4-BE49-F238E27FC236}">
              <a16:creationId xmlns:a16="http://schemas.microsoft.com/office/drawing/2014/main" id="{00000000-0008-0000-0100-000003000000}"/>
            </a:ext>
          </a:extLst>
        </xdr:cNvPr>
        <xdr:cNvSpPr/>
      </xdr:nvSpPr>
      <xdr:spPr>
        <a:xfrm>
          <a:off x="7994197" y="17358632"/>
          <a:ext cx="1768930" cy="889906"/>
        </a:xfrm>
        <a:prstGeom prst="roundRect">
          <a:avLst/>
        </a:prstGeom>
        <a:solidFill>
          <a:srgbClr val="00B0F0"/>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申請印刷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（診療所用）</a:t>
          </a:r>
        </a:p>
      </xdr:txBody>
    </xdr:sp>
    <xdr:clientData/>
  </xdr:twoCellAnchor>
  <xdr:twoCellAnchor>
    <xdr:from>
      <xdr:col>7</xdr:col>
      <xdr:colOff>176892</xdr:colOff>
      <xdr:row>57</xdr:row>
      <xdr:rowOff>95251</xdr:rowOff>
    </xdr:from>
    <xdr:to>
      <xdr:col>10</xdr:col>
      <xdr:colOff>340179</xdr:colOff>
      <xdr:row>59</xdr:row>
      <xdr:rowOff>108857</xdr:rowOff>
    </xdr:to>
    <xdr:sp macro="[0]!Macro4" textlink="">
      <xdr:nvSpPr>
        <xdr:cNvPr id="4" name="角丸四角形 3">
          <a:extLst>
            <a:ext uri="{FF2B5EF4-FFF2-40B4-BE49-F238E27FC236}">
              <a16:creationId xmlns:a16="http://schemas.microsoft.com/office/drawing/2014/main" id="{00000000-0008-0000-0100-000004000000}"/>
            </a:ext>
          </a:extLst>
        </xdr:cNvPr>
        <xdr:cNvSpPr/>
      </xdr:nvSpPr>
      <xdr:spPr>
        <a:xfrm>
          <a:off x="5796642" y="17457965"/>
          <a:ext cx="1755323" cy="884463"/>
        </a:xfrm>
        <a:prstGeom prst="roundRect">
          <a:avLst/>
        </a:prstGeom>
        <a:solidFill>
          <a:srgbClr val="FFC000"/>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実績印刷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（病院用）</a:t>
          </a:r>
        </a:p>
      </xdr:txBody>
    </xdr:sp>
    <xdr:clientData/>
  </xdr:twoCellAnchor>
  <xdr:twoCellAnchor>
    <xdr:from>
      <xdr:col>11</xdr:col>
      <xdr:colOff>231322</xdr:colOff>
      <xdr:row>57</xdr:row>
      <xdr:rowOff>89807</xdr:rowOff>
    </xdr:from>
    <xdr:to>
      <xdr:col>14</xdr:col>
      <xdr:colOff>95252</xdr:colOff>
      <xdr:row>59</xdr:row>
      <xdr:rowOff>103413</xdr:rowOff>
    </xdr:to>
    <xdr:sp macro="[0]!Macro5" textlink="">
      <xdr:nvSpPr>
        <xdr:cNvPr id="5" name="角丸四角形 4">
          <a:extLst>
            <a:ext uri="{FF2B5EF4-FFF2-40B4-BE49-F238E27FC236}">
              <a16:creationId xmlns:a16="http://schemas.microsoft.com/office/drawing/2014/main" id="{00000000-0008-0000-0100-000005000000}"/>
            </a:ext>
          </a:extLst>
        </xdr:cNvPr>
        <xdr:cNvSpPr/>
      </xdr:nvSpPr>
      <xdr:spPr>
        <a:xfrm>
          <a:off x="7973786" y="17452521"/>
          <a:ext cx="1755323" cy="884463"/>
        </a:xfrm>
        <a:prstGeom prst="roundRect">
          <a:avLst/>
        </a:prstGeom>
        <a:solidFill>
          <a:schemeClr val="accent2">
            <a:lumMod val="60000"/>
            <a:lumOff val="40000"/>
          </a:schemeClr>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実績印刷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（診療所用）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532;7&#26399;&#12305;%20&#30003;&#35531;&#20860;&#35531;&#27714;&#12539;&#23455;&#32318;_Ver3.1%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案内"/>
      <sheetName val="基本情報"/>
      <sheetName val="様式1交付申請"/>
      <sheetName val="様式2事業計画"/>
      <sheetName val="様式5実績報告書"/>
      <sheetName val="様式6事業実績報告"/>
      <sheetName val="様式2-1個別接種(病院用)"/>
      <sheetName val="様式2-1個別接種(診療所用)"/>
      <sheetName val="Sheet1"/>
    </sheetNames>
    <sheetDataSet>
      <sheetData sheetId="0"/>
      <sheetData sheetId="1">
        <row r="3">
          <cell r="C3" t="str">
            <v>〒</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M44"/>
  <sheetViews>
    <sheetView showGridLines="0" zoomScale="70" zoomScaleNormal="70" workbookViewId="0">
      <pane xSplit="1" ySplit="1" topLeftCell="B2" activePane="bottomRight" state="frozen"/>
      <selection activeCell="B2" sqref="B2:M2"/>
      <selection pane="topRight" activeCell="B2" sqref="B2:M2"/>
      <selection pane="bottomLeft" activeCell="B2" sqref="B2:M2"/>
      <selection pane="bottomRight"/>
    </sheetView>
  </sheetViews>
  <sheetFormatPr defaultColWidth="9" defaultRowHeight="25.5" x14ac:dyDescent="0.4"/>
  <cols>
    <col min="1" max="16384" width="9" style="59"/>
  </cols>
  <sheetData>
    <row r="1" spans="2:13" ht="36" customHeight="1" x14ac:dyDescent="0.4">
      <c r="B1" s="189" t="s">
        <v>201</v>
      </c>
      <c r="C1" s="189"/>
      <c r="D1" s="189"/>
      <c r="E1" s="124"/>
      <c r="F1" s="124"/>
      <c r="G1" s="187" t="s">
        <v>175</v>
      </c>
      <c r="H1" s="188"/>
      <c r="I1" s="188"/>
      <c r="J1" s="188"/>
      <c r="K1" s="188"/>
      <c r="L1" s="188"/>
      <c r="M1" s="188"/>
    </row>
    <row r="2" spans="2:13" ht="119.25" customHeight="1" x14ac:dyDescent="0.4">
      <c r="B2" s="191" t="s">
        <v>202</v>
      </c>
      <c r="C2" s="191"/>
      <c r="D2" s="191"/>
      <c r="E2" s="191"/>
      <c r="F2" s="191"/>
      <c r="G2" s="191"/>
      <c r="H2" s="191"/>
      <c r="I2" s="191"/>
      <c r="J2" s="191"/>
      <c r="K2" s="191"/>
      <c r="L2" s="191"/>
      <c r="M2" s="191"/>
    </row>
    <row r="3" spans="2:13" x14ac:dyDescent="0.4">
      <c r="B3" s="59" t="s">
        <v>174</v>
      </c>
    </row>
    <row r="4" spans="2:13" x14ac:dyDescent="0.4">
      <c r="B4" s="59" t="s">
        <v>103</v>
      </c>
    </row>
    <row r="5" spans="2:13" x14ac:dyDescent="0.4">
      <c r="B5" s="184" t="s">
        <v>129</v>
      </c>
      <c r="C5" s="184"/>
      <c r="D5" s="184"/>
      <c r="E5" s="184"/>
      <c r="F5" s="184"/>
      <c r="G5" s="184"/>
      <c r="H5" s="184"/>
      <c r="I5" s="184"/>
      <c r="J5" s="184"/>
      <c r="K5" s="184"/>
      <c r="L5" s="184"/>
      <c r="M5" s="184"/>
    </row>
    <row r="6" spans="2:13" x14ac:dyDescent="0.4">
      <c r="B6" s="59" t="s">
        <v>104</v>
      </c>
    </row>
    <row r="7" spans="2:13" x14ac:dyDescent="0.4">
      <c r="B7" s="184" t="s">
        <v>161</v>
      </c>
      <c r="C7" s="184"/>
      <c r="D7" s="184"/>
      <c r="E7" s="184"/>
      <c r="F7" s="184"/>
      <c r="G7" s="184"/>
      <c r="H7" s="184"/>
      <c r="I7" s="184"/>
      <c r="J7" s="184"/>
      <c r="K7" s="184"/>
      <c r="L7" s="184"/>
      <c r="M7" s="184"/>
    </row>
    <row r="8" spans="2:13" x14ac:dyDescent="0.4">
      <c r="B8" s="98"/>
      <c r="C8" s="98"/>
      <c r="D8" s="98"/>
      <c r="E8" s="98"/>
      <c r="F8" s="98"/>
      <c r="G8" s="98"/>
      <c r="H8" s="98"/>
      <c r="I8" s="98"/>
      <c r="J8" s="98"/>
      <c r="K8" s="98"/>
      <c r="L8" s="98"/>
      <c r="M8" s="98"/>
    </row>
    <row r="9" spans="2:13" ht="99.75" customHeight="1" x14ac:dyDescent="0.4">
      <c r="B9" s="186" t="s">
        <v>173</v>
      </c>
      <c r="C9" s="186"/>
      <c r="D9" s="186"/>
      <c r="E9" s="186"/>
      <c r="F9" s="186"/>
      <c r="G9" s="186"/>
      <c r="H9" s="186"/>
      <c r="I9" s="186"/>
      <c r="J9" s="186"/>
      <c r="K9" s="186"/>
      <c r="L9" s="186"/>
      <c r="M9" s="186"/>
    </row>
    <row r="10" spans="2:13" x14ac:dyDescent="0.4">
      <c r="B10" s="59" t="s">
        <v>153</v>
      </c>
      <c r="C10" s="84"/>
      <c r="D10" s="84"/>
      <c r="E10" s="84"/>
      <c r="F10" s="84"/>
      <c r="G10" s="84"/>
      <c r="H10" s="84"/>
      <c r="I10" s="84"/>
      <c r="J10" s="84"/>
      <c r="K10" s="84"/>
      <c r="L10" s="84"/>
      <c r="M10" s="84"/>
    </row>
    <row r="11" spans="2:13" x14ac:dyDescent="0.4">
      <c r="B11" s="184" t="s">
        <v>154</v>
      </c>
      <c r="C11" s="184"/>
      <c r="D11" s="184"/>
      <c r="E11" s="184"/>
      <c r="F11" s="184"/>
      <c r="G11" s="184"/>
      <c r="H11" s="184"/>
      <c r="I11" s="184"/>
      <c r="J11" s="184"/>
      <c r="K11" s="184"/>
      <c r="L11" s="184"/>
      <c r="M11" s="184"/>
    </row>
    <row r="12" spans="2:13" x14ac:dyDescent="0.4">
      <c r="B12" s="59" t="s">
        <v>111</v>
      </c>
    </row>
    <row r="13" spans="2:13" x14ac:dyDescent="0.4">
      <c r="B13" s="59" t="s">
        <v>105</v>
      </c>
    </row>
    <row r="14" spans="2:13" ht="87" customHeight="1" x14ac:dyDescent="0.4">
      <c r="B14" s="184" t="s">
        <v>130</v>
      </c>
      <c r="C14" s="184"/>
      <c r="D14" s="184"/>
      <c r="E14" s="184"/>
      <c r="F14" s="184"/>
      <c r="G14" s="184"/>
      <c r="H14" s="184"/>
      <c r="I14" s="184"/>
      <c r="J14" s="184"/>
      <c r="K14" s="184"/>
      <c r="L14" s="184"/>
      <c r="M14" s="184"/>
    </row>
    <row r="15" spans="2:13" x14ac:dyDescent="0.4">
      <c r="B15" s="59" t="s">
        <v>150</v>
      </c>
    </row>
    <row r="16" spans="2:13" ht="67.5" customHeight="1" x14ac:dyDescent="0.4">
      <c r="B16" s="184" t="s">
        <v>190</v>
      </c>
      <c r="C16" s="185"/>
      <c r="D16" s="185"/>
      <c r="E16" s="185"/>
      <c r="F16" s="185"/>
      <c r="G16" s="185"/>
      <c r="H16" s="185"/>
      <c r="I16" s="185"/>
      <c r="J16" s="185"/>
      <c r="K16" s="185"/>
      <c r="L16" s="185"/>
      <c r="M16" s="185"/>
    </row>
    <row r="17" spans="2:13" x14ac:dyDescent="0.4">
      <c r="B17" s="59" t="s">
        <v>151</v>
      </c>
    </row>
    <row r="18" spans="2:13" ht="67.5" customHeight="1" x14ac:dyDescent="0.4">
      <c r="B18" s="184" t="s">
        <v>190</v>
      </c>
      <c r="C18" s="185"/>
      <c r="D18" s="185"/>
      <c r="E18" s="185"/>
      <c r="F18" s="185"/>
      <c r="G18" s="185"/>
      <c r="H18" s="185"/>
      <c r="I18" s="185"/>
      <c r="J18" s="185"/>
      <c r="K18" s="185"/>
      <c r="L18" s="185"/>
      <c r="M18" s="185"/>
    </row>
    <row r="19" spans="2:13" ht="117" customHeight="1" x14ac:dyDescent="0.4">
      <c r="B19" s="184" t="s">
        <v>178</v>
      </c>
      <c r="C19" s="184"/>
      <c r="D19" s="184"/>
      <c r="E19" s="184"/>
      <c r="F19" s="184"/>
      <c r="G19" s="184"/>
      <c r="H19" s="184"/>
      <c r="I19" s="184"/>
      <c r="J19" s="184"/>
      <c r="K19" s="184"/>
      <c r="L19" s="184"/>
      <c r="M19" s="184"/>
    </row>
    <row r="20" spans="2:13" ht="141.75" customHeight="1" x14ac:dyDescent="0.4">
      <c r="B20" s="190" t="s">
        <v>160</v>
      </c>
      <c r="C20" s="190"/>
      <c r="D20" s="190"/>
      <c r="E20" s="190"/>
      <c r="F20" s="190"/>
      <c r="G20" s="190"/>
      <c r="H20" s="190"/>
      <c r="I20" s="190"/>
      <c r="J20" s="190"/>
      <c r="K20" s="190"/>
      <c r="L20" s="190"/>
      <c r="M20" s="190"/>
    </row>
    <row r="21" spans="2:13" ht="99.75" customHeight="1" x14ac:dyDescent="0.4">
      <c r="B21" s="186" t="s">
        <v>179</v>
      </c>
      <c r="C21" s="186"/>
      <c r="D21" s="186"/>
      <c r="E21" s="186"/>
      <c r="F21" s="186"/>
      <c r="G21" s="186"/>
      <c r="H21" s="186"/>
      <c r="I21" s="186"/>
      <c r="J21" s="186"/>
      <c r="K21" s="186"/>
      <c r="L21" s="186"/>
      <c r="M21" s="186"/>
    </row>
    <row r="22" spans="2:13" x14ac:dyDescent="0.4">
      <c r="B22" s="59" t="s">
        <v>152</v>
      </c>
      <c r="C22" s="86"/>
      <c r="D22" s="86"/>
      <c r="E22" s="86"/>
      <c r="F22" s="86"/>
      <c r="G22" s="86"/>
      <c r="H22" s="86"/>
      <c r="I22" s="86"/>
      <c r="J22" s="86"/>
      <c r="K22" s="86"/>
      <c r="L22" s="86"/>
      <c r="M22" s="86"/>
    </row>
    <row r="23" spans="2:13" x14ac:dyDescent="0.4">
      <c r="B23" s="184" t="s">
        <v>155</v>
      </c>
      <c r="C23" s="184"/>
      <c r="D23" s="184"/>
      <c r="E23" s="184"/>
      <c r="F23" s="184"/>
      <c r="G23" s="184"/>
      <c r="H23" s="184"/>
      <c r="I23" s="184"/>
      <c r="J23" s="184"/>
      <c r="K23" s="184"/>
      <c r="L23" s="184"/>
      <c r="M23" s="184"/>
    </row>
    <row r="24" spans="2:13" ht="59.25" customHeight="1" x14ac:dyDescent="0.4">
      <c r="B24" s="184" t="s">
        <v>156</v>
      </c>
      <c r="C24" s="184"/>
      <c r="D24" s="184"/>
      <c r="E24" s="184"/>
      <c r="F24" s="184"/>
      <c r="G24" s="184"/>
      <c r="H24" s="184"/>
      <c r="I24" s="184"/>
      <c r="J24" s="184"/>
      <c r="K24" s="184"/>
      <c r="L24" s="184"/>
      <c r="M24" s="184"/>
    </row>
    <row r="25" spans="2:13" x14ac:dyDescent="0.4">
      <c r="B25" s="59" t="s">
        <v>157</v>
      </c>
    </row>
    <row r="26" spans="2:13" ht="97.5" customHeight="1" x14ac:dyDescent="0.4">
      <c r="B26" s="190" t="s">
        <v>191</v>
      </c>
      <c r="C26" s="190"/>
      <c r="D26" s="190"/>
      <c r="E26" s="190"/>
      <c r="F26" s="190"/>
      <c r="G26" s="190"/>
      <c r="H26" s="190"/>
      <c r="I26" s="190"/>
      <c r="J26" s="190"/>
      <c r="K26" s="190"/>
      <c r="L26" s="190"/>
      <c r="M26" s="190"/>
    </row>
    <row r="27" spans="2:13" x14ac:dyDescent="0.4">
      <c r="B27" s="59" t="s">
        <v>105</v>
      </c>
    </row>
    <row r="28" spans="2:13" ht="87" customHeight="1" x14ac:dyDescent="0.4">
      <c r="B28" s="184" t="s">
        <v>130</v>
      </c>
      <c r="C28" s="184"/>
      <c r="D28" s="184"/>
      <c r="E28" s="184"/>
      <c r="F28" s="184"/>
      <c r="G28" s="184"/>
      <c r="H28" s="184"/>
      <c r="I28" s="184"/>
      <c r="J28" s="184"/>
      <c r="K28" s="184"/>
      <c r="L28" s="184"/>
      <c r="M28" s="184"/>
    </row>
    <row r="29" spans="2:13" x14ac:dyDescent="0.4">
      <c r="B29" s="59" t="s">
        <v>158</v>
      </c>
    </row>
    <row r="30" spans="2:13" ht="67.5" customHeight="1" x14ac:dyDescent="0.4">
      <c r="B30" s="184" t="s">
        <v>190</v>
      </c>
      <c r="C30" s="185"/>
      <c r="D30" s="185"/>
      <c r="E30" s="185"/>
      <c r="F30" s="185"/>
      <c r="G30" s="185"/>
      <c r="H30" s="185"/>
      <c r="I30" s="185"/>
      <c r="J30" s="185"/>
      <c r="K30" s="185"/>
      <c r="L30" s="185"/>
      <c r="M30" s="185"/>
    </row>
    <row r="31" spans="2:13" x14ac:dyDescent="0.4">
      <c r="B31" s="59" t="s">
        <v>159</v>
      </c>
    </row>
    <row r="32" spans="2:13" ht="67.5" customHeight="1" x14ac:dyDescent="0.4">
      <c r="B32" s="184" t="s">
        <v>190</v>
      </c>
      <c r="C32" s="185"/>
      <c r="D32" s="185"/>
      <c r="E32" s="185"/>
      <c r="F32" s="185"/>
      <c r="G32" s="185"/>
      <c r="H32" s="185"/>
      <c r="I32" s="185"/>
      <c r="J32" s="185"/>
      <c r="K32" s="185"/>
      <c r="L32" s="185"/>
      <c r="M32" s="185"/>
    </row>
    <row r="33" spans="2:13" ht="151.5" customHeight="1" x14ac:dyDescent="0.4">
      <c r="B33" s="184" t="s">
        <v>192</v>
      </c>
      <c r="C33" s="184"/>
      <c r="D33" s="184"/>
      <c r="E33" s="184"/>
      <c r="F33" s="184"/>
      <c r="G33" s="184"/>
      <c r="H33" s="184"/>
      <c r="I33" s="184"/>
      <c r="J33" s="184"/>
      <c r="K33" s="184"/>
      <c r="L33" s="184"/>
      <c r="M33" s="184"/>
    </row>
    <row r="34" spans="2:13" x14ac:dyDescent="0.4">
      <c r="B34" s="186"/>
      <c r="C34" s="186"/>
      <c r="D34" s="186"/>
      <c r="E34" s="186"/>
      <c r="F34" s="186"/>
      <c r="G34" s="186"/>
      <c r="H34" s="186"/>
      <c r="I34" s="186"/>
      <c r="J34" s="186"/>
      <c r="K34" s="186"/>
      <c r="L34" s="186"/>
      <c r="M34" s="186"/>
    </row>
    <row r="37" spans="2:13" x14ac:dyDescent="0.4">
      <c r="B37" s="184"/>
      <c r="C37" s="184"/>
      <c r="D37" s="184"/>
      <c r="E37" s="184"/>
      <c r="F37" s="184"/>
      <c r="G37" s="184"/>
      <c r="H37" s="184"/>
      <c r="I37" s="184"/>
      <c r="J37" s="184"/>
      <c r="K37" s="184"/>
      <c r="L37" s="184"/>
      <c r="M37" s="184"/>
    </row>
    <row r="39" spans="2:13" x14ac:dyDescent="0.4">
      <c r="B39" s="184"/>
      <c r="C39" s="184"/>
      <c r="D39" s="184"/>
      <c r="E39" s="184"/>
      <c r="F39" s="184"/>
      <c r="G39" s="184"/>
      <c r="H39" s="184"/>
      <c r="I39" s="184"/>
      <c r="J39" s="184"/>
      <c r="K39" s="184"/>
      <c r="L39" s="184"/>
      <c r="M39" s="184"/>
    </row>
    <row r="41" spans="2:13" x14ac:dyDescent="0.4">
      <c r="B41" s="184"/>
      <c r="C41" s="185"/>
      <c r="D41" s="185"/>
      <c r="E41" s="185"/>
      <c r="F41" s="185"/>
      <c r="G41" s="185"/>
      <c r="H41" s="185"/>
      <c r="I41" s="185"/>
      <c r="J41" s="185"/>
      <c r="K41" s="185"/>
      <c r="L41" s="185"/>
      <c r="M41" s="185"/>
    </row>
    <row r="43" spans="2:13" x14ac:dyDescent="0.4">
      <c r="B43" s="184"/>
      <c r="C43" s="185"/>
      <c r="D43" s="185"/>
      <c r="E43" s="185"/>
      <c r="F43" s="185"/>
      <c r="G43" s="185"/>
      <c r="H43" s="185"/>
      <c r="I43" s="185"/>
      <c r="J43" s="185"/>
      <c r="K43" s="185"/>
      <c r="L43" s="185"/>
      <c r="M43" s="185"/>
    </row>
    <row r="44" spans="2:13" x14ac:dyDescent="0.4">
      <c r="B44" s="184"/>
      <c r="C44" s="184"/>
      <c r="D44" s="184"/>
      <c r="E44" s="184"/>
      <c r="F44" s="184"/>
      <c r="G44" s="184"/>
      <c r="H44" s="184"/>
      <c r="I44" s="184"/>
      <c r="J44" s="184"/>
      <c r="K44" s="184"/>
      <c r="L44" s="184"/>
      <c r="M44" s="184"/>
    </row>
  </sheetData>
  <mergeCells count="26">
    <mergeCell ref="B37:M37"/>
    <mergeCell ref="B39:M39"/>
    <mergeCell ref="B41:M41"/>
    <mergeCell ref="B43:M43"/>
    <mergeCell ref="B44:M44"/>
    <mergeCell ref="G1:M1"/>
    <mergeCell ref="B1:D1"/>
    <mergeCell ref="B20:M20"/>
    <mergeCell ref="B2:M2"/>
    <mergeCell ref="B34:M34"/>
    <mergeCell ref="B21:M21"/>
    <mergeCell ref="B28:M28"/>
    <mergeCell ref="B30:M30"/>
    <mergeCell ref="B32:M32"/>
    <mergeCell ref="B33:M33"/>
    <mergeCell ref="B23:M23"/>
    <mergeCell ref="B24:M24"/>
    <mergeCell ref="B26:M26"/>
    <mergeCell ref="B19:M19"/>
    <mergeCell ref="B11:M11"/>
    <mergeCell ref="B16:M16"/>
    <mergeCell ref="B18:M18"/>
    <mergeCell ref="B5:M5"/>
    <mergeCell ref="B7:M7"/>
    <mergeCell ref="B9:M9"/>
    <mergeCell ref="B14:M14"/>
  </mergeCells>
  <phoneticPr fontId="2"/>
  <hyperlinks>
    <hyperlink ref="G1:M1" location="基本情報!A1" display="基本情報入力画面への移動はここをクリック　"/>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62"/>
  <sheetViews>
    <sheetView showGridLines="0" view="pageBreakPreview" zoomScale="70" zoomScaleNormal="70" zoomScaleSheetLayoutView="70" workbookViewId="0">
      <pane xSplit="1" ySplit="1" topLeftCell="B20" activePane="bottomRight" state="frozen"/>
      <selection activeCell="B2" sqref="B2:M2"/>
      <selection pane="topRight" activeCell="B2" sqref="B2:M2"/>
      <selection pane="bottomLeft" activeCell="B2" sqref="B2:M2"/>
      <selection pane="bottomRight" activeCell="C27" sqref="C27:F27"/>
    </sheetView>
  </sheetViews>
  <sheetFormatPr defaultColWidth="9" defaultRowHeight="13.5" x14ac:dyDescent="0.4"/>
  <cols>
    <col min="1" max="1" width="3.875" style="63" customWidth="1"/>
    <col min="2" max="2" width="35" style="63" bestFit="1" customWidth="1"/>
    <col min="3" max="12" width="7" style="63" customWidth="1"/>
    <col min="13" max="16384" width="9" style="63"/>
  </cols>
  <sheetData>
    <row r="1" spans="2:24" ht="54" customHeight="1" x14ac:dyDescent="0.4">
      <c r="B1" s="136" t="s">
        <v>172</v>
      </c>
      <c r="D1" s="209" t="s">
        <v>136</v>
      </c>
      <c r="E1" s="209"/>
      <c r="F1" s="209"/>
      <c r="G1" s="209"/>
      <c r="H1" s="209"/>
      <c r="I1" s="209"/>
      <c r="J1" s="209"/>
      <c r="K1" s="209"/>
      <c r="L1" s="209"/>
      <c r="M1" s="209"/>
      <c r="N1" s="209"/>
      <c r="O1" s="209"/>
      <c r="P1" s="209"/>
      <c r="Q1" s="209"/>
      <c r="R1" s="209"/>
      <c r="S1" s="209"/>
      <c r="T1" s="125"/>
      <c r="U1" s="125"/>
      <c r="V1" s="125"/>
      <c r="W1" s="125"/>
      <c r="X1" s="125"/>
    </row>
    <row r="2" spans="2:24" ht="36" customHeight="1" x14ac:dyDescent="0.4">
      <c r="B2" s="70" t="s">
        <v>61</v>
      </c>
    </row>
    <row r="3" spans="2:24" s="64" customFormat="1" ht="36" customHeight="1" x14ac:dyDescent="0.4">
      <c r="B3" s="95" t="s">
        <v>93</v>
      </c>
      <c r="C3" s="87" t="s">
        <v>94</v>
      </c>
      <c r="D3" s="211"/>
      <c r="E3" s="211"/>
      <c r="F3" s="211"/>
      <c r="G3" s="122"/>
      <c r="H3" s="122"/>
      <c r="I3" s="122"/>
      <c r="J3" s="122"/>
      <c r="K3" s="122"/>
      <c r="L3" s="123"/>
      <c r="M3" s="67"/>
      <c r="N3" s="67"/>
      <c r="O3" s="67"/>
      <c r="P3" s="67"/>
      <c r="Q3" s="67"/>
      <c r="R3" s="67"/>
      <c r="S3" s="67"/>
      <c r="T3" s="67"/>
      <c r="U3" s="67"/>
      <c r="V3" s="67"/>
      <c r="W3" s="67"/>
      <c r="X3" s="67"/>
    </row>
    <row r="4" spans="2:24" s="64" customFormat="1" ht="41.25" customHeight="1" x14ac:dyDescent="0.4">
      <c r="B4" s="95" t="s">
        <v>62</v>
      </c>
      <c r="C4" s="212"/>
      <c r="D4" s="212"/>
      <c r="E4" s="212"/>
      <c r="F4" s="212"/>
      <c r="G4" s="212"/>
      <c r="H4" s="212"/>
      <c r="I4" s="212"/>
      <c r="J4" s="212"/>
      <c r="K4" s="212"/>
      <c r="L4" s="212"/>
      <c r="M4" s="94" t="s">
        <v>120</v>
      </c>
      <c r="N4" s="67"/>
      <c r="O4" s="67"/>
      <c r="P4" s="67"/>
      <c r="Q4" s="67"/>
      <c r="R4" s="67"/>
      <c r="S4" s="67"/>
      <c r="T4" s="67"/>
      <c r="U4" s="67"/>
      <c r="V4" s="67"/>
      <c r="W4" s="67"/>
      <c r="X4" s="67"/>
    </row>
    <row r="5" spans="2:24" s="64" customFormat="1" ht="41.25" customHeight="1" x14ac:dyDescent="0.4">
      <c r="B5" s="96" t="s">
        <v>77</v>
      </c>
      <c r="C5" s="212"/>
      <c r="D5" s="212"/>
      <c r="E5" s="212"/>
      <c r="F5" s="212"/>
      <c r="G5" s="212"/>
      <c r="H5" s="212"/>
      <c r="I5" s="212"/>
      <c r="J5" s="212"/>
      <c r="K5" s="212"/>
      <c r="L5" s="212"/>
      <c r="M5" s="94" t="s">
        <v>101</v>
      </c>
      <c r="N5" s="67"/>
      <c r="O5" s="67"/>
      <c r="P5" s="67"/>
      <c r="Q5" s="67"/>
      <c r="R5" s="67"/>
      <c r="S5" s="67"/>
      <c r="T5" s="67"/>
      <c r="U5" s="67"/>
      <c r="V5" s="67"/>
      <c r="W5" s="67"/>
      <c r="X5" s="67"/>
    </row>
    <row r="6" spans="2:24" s="64" customFormat="1" ht="36" customHeight="1" x14ac:dyDescent="0.4">
      <c r="B6" s="96" t="s">
        <v>118</v>
      </c>
      <c r="C6" s="214"/>
      <c r="D6" s="214"/>
      <c r="E6" s="214"/>
      <c r="F6" s="214"/>
      <c r="G6" s="214"/>
      <c r="H6" s="214"/>
      <c r="I6" s="214"/>
      <c r="J6" s="214"/>
      <c r="K6" s="214"/>
      <c r="L6" s="214"/>
      <c r="M6" s="94" t="s">
        <v>119</v>
      </c>
      <c r="N6" s="67"/>
      <c r="O6" s="67"/>
      <c r="P6" s="67"/>
      <c r="Q6" s="67"/>
      <c r="R6" s="67"/>
      <c r="S6" s="67"/>
      <c r="T6" s="67"/>
      <c r="U6" s="67"/>
      <c r="V6" s="67"/>
      <c r="W6" s="67"/>
      <c r="X6" s="67"/>
    </row>
    <row r="7" spans="2:24" s="64" customFormat="1" ht="41.25" customHeight="1" x14ac:dyDescent="0.4">
      <c r="B7" s="96" t="s">
        <v>63</v>
      </c>
      <c r="C7" s="212"/>
      <c r="D7" s="212"/>
      <c r="E7" s="212"/>
      <c r="F7" s="212"/>
      <c r="G7" s="212"/>
      <c r="H7" s="212"/>
      <c r="I7" s="212"/>
      <c r="J7" s="212"/>
      <c r="K7" s="212"/>
      <c r="L7" s="212"/>
      <c r="M7" s="94" t="s">
        <v>117</v>
      </c>
      <c r="N7" s="67"/>
      <c r="O7" s="67"/>
      <c r="P7" s="67"/>
      <c r="Q7" s="67"/>
      <c r="R7" s="67"/>
      <c r="S7" s="67"/>
      <c r="T7" s="67"/>
      <c r="U7" s="67"/>
      <c r="V7" s="67"/>
      <c r="W7" s="67"/>
      <c r="X7" s="67"/>
    </row>
    <row r="8" spans="2:24" s="64" customFormat="1" ht="36" customHeight="1" x14ac:dyDescent="0.4">
      <c r="B8" s="97" t="s">
        <v>74</v>
      </c>
      <c r="C8" s="65">
        <v>4</v>
      </c>
      <c r="D8" s="65">
        <v>3</v>
      </c>
      <c r="E8" s="65">
        <v>1</v>
      </c>
      <c r="F8" s="66"/>
      <c r="G8" s="66"/>
      <c r="H8" s="66"/>
      <c r="I8" s="66"/>
      <c r="J8" s="66"/>
      <c r="K8" s="66"/>
      <c r="L8" s="66"/>
      <c r="M8" s="94" t="s">
        <v>121</v>
      </c>
      <c r="N8" s="67"/>
      <c r="O8" s="67"/>
      <c r="P8" s="67"/>
      <c r="Q8" s="67"/>
      <c r="R8" s="67"/>
      <c r="S8" s="67"/>
      <c r="T8" s="67"/>
      <c r="U8" s="67"/>
      <c r="V8" s="67"/>
      <c r="W8" s="67"/>
      <c r="X8" s="67"/>
    </row>
    <row r="9" spans="2:24" ht="36" customHeight="1" x14ac:dyDescent="0.4">
      <c r="B9" s="96" t="s">
        <v>64</v>
      </c>
      <c r="C9" s="210"/>
      <c r="D9" s="210"/>
      <c r="E9" s="210"/>
      <c r="F9" s="210"/>
      <c r="G9" s="210"/>
      <c r="H9" s="210"/>
      <c r="I9" s="210"/>
      <c r="J9" s="210"/>
      <c r="K9" s="210"/>
      <c r="L9" s="210"/>
      <c r="M9" s="94" t="s">
        <v>122</v>
      </c>
    </row>
    <row r="10" spans="2:24" ht="36" customHeight="1" x14ac:dyDescent="0.4">
      <c r="B10" s="96" t="s">
        <v>65</v>
      </c>
      <c r="C10" s="210"/>
      <c r="D10" s="210"/>
      <c r="E10" s="210"/>
      <c r="F10" s="210"/>
      <c r="G10" s="210"/>
      <c r="H10" s="210"/>
      <c r="I10" s="210"/>
      <c r="J10" s="210"/>
      <c r="K10" s="210"/>
      <c r="L10" s="210"/>
      <c r="M10" s="94" t="s">
        <v>123</v>
      </c>
    </row>
    <row r="11" spans="2:24" ht="36" customHeight="1" x14ac:dyDescent="0.4">
      <c r="B11" s="96" t="s">
        <v>125</v>
      </c>
      <c r="C11" s="210"/>
      <c r="D11" s="210"/>
      <c r="E11" s="210"/>
      <c r="F11" s="210"/>
      <c r="G11" s="210"/>
      <c r="H11" s="210"/>
      <c r="I11" s="210"/>
      <c r="J11" s="210"/>
      <c r="K11" s="210"/>
      <c r="L11" s="210"/>
      <c r="M11" s="94" t="s">
        <v>124</v>
      </c>
    </row>
    <row r="12" spans="2:24" ht="36" customHeight="1" x14ac:dyDescent="0.4">
      <c r="B12" s="96" t="s">
        <v>66</v>
      </c>
      <c r="C12" s="210"/>
      <c r="D12" s="210"/>
      <c r="E12" s="210"/>
      <c r="F12" s="210"/>
      <c r="G12" s="210"/>
      <c r="H12" s="210"/>
      <c r="I12" s="210"/>
      <c r="J12" s="210"/>
      <c r="K12" s="210"/>
      <c r="L12" s="210"/>
      <c r="M12" s="94" t="s">
        <v>126</v>
      </c>
    </row>
    <row r="13" spans="2:24" ht="21" customHeight="1" x14ac:dyDescent="0.4">
      <c r="B13" s="64"/>
    </row>
    <row r="14" spans="2:24" ht="36" customHeight="1" x14ac:dyDescent="0.4">
      <c r="B14" s="70" t="s">
        <v>189</v>
      </c>
    </row>
    <row r="15" spans="2:24" s="61" customFormat="1" ht="36" customHeight="1" x14ac:dyDescent="0.4">
      <c r="B15" s="90" t="s">
        <v>67</v>
      </c>
      <c r="C15" s="210"/>
      <c r="D15" s="210"/>
      <c r="E15" s="210"/>
      <c r="F15" s="210"/>
      <c r="G15" s="210"/>
      <c r="H15" s="210"/>
      <c r="I15" s="210"/>
      <c r="J15" s="210"/>
      <c r="K15" s="210"/>
      <c r="L15" s="210"/>
      <c r="M15" s="58" t="s">
        <v>139</v>
      </c>
      <c r="N15" s="62"/>
      <c r="O15" s="62"/>
      <c r="P15" s="62"/>
      <c r="Q15" s="73"/>
      <c r="R15" s="73"/>
      <c r="S15" s="73"/>
      <c r="T15" s="73"/>
      <c r="U15" s="73"/>
      <c r="V15" s="73"/>
      <c r="W15" s="73"/>
      <c r="X15" s="73"/>
    </row>
    <row r="16" spans="2:24" s="61" customFormat="1" ht="36" customHeight="1" x14ac:dyDescent="0.4">
      <c r="B16" s="91" t="s">
        <v>68</v>
      </c>
      <c r="C16" s="66"/>
      <c r="D16" s="66"/>
      <c r="E16" s="66"/>
      <c r="F16" s="66"/>
      <c r="G16" s="196"/>
      <c r="H16" s="197"/>
      <c r="I16" s="197"/>
      <c r="J16" s="197"/>
      <c r="K16" s="197"/>
      <c r="L16" s="198"/>
      <c r="M16" s="58" t="s">
        <v>141</v>
      </c>
      <c r="N16" s="62"/>
      <c r="O16" s="62"/>
      <c r="P16" s="62"/>
      <c r="Q16" s="73"/>
      <c r="R16" s="73"/>
      <c r="S16" s="73"/>
      <c r="T16" s="73"/>
      <c r="U16" s="73"/>
      <c r="V16" s="73"/>
      <c r="W16" s="73"/>
      <c r="X16" s="73"/>
    </row>
    <row r="17" spans="1:27" s="61" customFormat="1" ht="36" customHeight="1" x14ac:dyDescent="0.4">
      <c r="B17" s="91" t="s">
        <v>69</v>
      </c>
      <c r="C17" s="210"/>
      <c r="D17" s="210"/>
      <c r="E17" s="210"/>
      <c r="F17" s="210"/>
      <c r="G17" s="210"/>
      <c r="H17" s="210"/>
      <c r="I17" s="210"/>
      <c r="J17" s="210"/>
      <c r="K17" s="210"/>
      <c r="L17" s="210"/>
      <c r="M17" s="58" t="s">
        <v>140</v>
      </c>
      <c r="N17" s="62"/>
      <c r="O17" s="62"/>
      <c r="P17" s="62"/>
      <c r="Q17" s="73"/>
      <c r="R17" s="73"/>
      <c r="S17" s="73"/>
      <c r="T17" s="73"/>
      <c r="U17" s="73"/>
      <c r="V17" s="73"/>
      <c r="W17" s="73"/>
      <c r="X17" s="73"/>
    </row>
    <row r="18" spans="1:27" s="61" customFormat="1" ht="36" customHeight="1" x14ac:dyDescent="0.4">
      <c r="B18" s="91" t="s">
        <v>70</v>
      </c>
      <c r="C18" s="66"/>
      <c r="D18" s="66"/>
      <c r="E18" s="66"/>
      <c r="F18" s="199"/>
      <c r="G18" s="200"/>
      <c r="H18" s="200"/>
      <c r="I18" s="200"/>
      <c r="J18" s="200"/>
      <c r="K18" s="200"/>
      <c r="L18" s="201"/>
      <c r="M18" s="58" t="s">
        <v>142</v>
      </c>
      <c r="N18" s="62"/>
      <c r="O18" s="62"/>
      <c r="P18" s="62"/>
      <c r="Q18" s="73"/>
      <c r="R18" s="73"/>
      <c r="S18" s="73"/>
      <c r="T18" s="73"/>
      <c r="U18" s="73"/>
      <c r="V18" s="73"/>
      <c r="W18" s="73"/>
      <c r="X18" s="73"/>
    </row>
    <row r="19" spans="1:27" s="61" customFormat="1" ht="36" customHeight="1" x14ac:dyDescent="0.4">
      <c r="B19" s="90" t="s">
        <v>71</v>
      </c>
      <c r="C19" s="193"/>
      <c r="D19" s="194"/>
      <c r="E19" s="194"/>
      <c r="F19" s="194"/>
      <c r="G19" s="195"/>
      <c r="H19" s="110"/>
      <c r="I19" s="111"/>
      <c r="J19" s="111"/>
      <c r="K19" s="111"/>
      <c r="L19" s="112"/>
      <c r="M19" s="106" t="s">
        <v>176</v>
      </c>
      <c r="N19" s="62"/>
      <c r="O19" s="62"/>
      <c r="P19" s="62"/>
      <c r="Q19" s="73"/>
      <c r="R19" s="73"/>
      <c r="S19" s="73"/>
      <c r="T19" s="73"/>
      <c r="U19" s="73"/>
      <c r="V19" s="73"/>
      <c r="W19" s="73"/>
      <c r="X19" s="73"/>
    </row>
    <row r="20" spans="1:27" s="61" customFormat="1" ht="36" customHeight="1" x14ac:dyDescent="0.4">
      <c r="B20" s="91" t="s">
        <v>72</v>
      </c>
      <c r="C20" s="66"/>
      <c r="D20" s="66"/>
      <c r="E20" s="66"/>
      <c r="F20" s="66"/>
      <c r="G20" s="66"/>
      <c r="H20" s="109"/>
      <c r="I20" s="109"/>
      <c r="J20" s="109"/>
      <c r="K20" s="105"/>
      <c r="L20" s="108"/>
      <c r="M20" s="106" t="s">
        <v>143</v>
      </c>
      <c r="N20" s="62"/>
      <c r="O20" s="62"/>
      <c r="P20" s="62"/>
      <c r="Q20" s="73"/>
      <c r="R20" s="73"/>
      <c r="S20" s="73"/>
      <c r="T20" s="73"/>
      <c r="U20" s="73"/>
      <c r="V20" s="73"/>
      <c r="W20" s="73"/>
      <c r="X20" s="73"/>
    </row>
    <row r="21" spans="1:27" s="20" customFormat="1" ht="31.5" customHeight="1" x14ac:dyDescent="0.4">
      <c r="B21" s="92" t="s">
        <v>162</v>
      </c>
      <c r="C21" s="218"/>
      <c r="D21" s="218"/>
      <c r="E21" s="218"/>
      <c r="F21" s="218"/>
      <c r="G21" s="218"/>
      <c r="H21" s="218"/>
      <c r="I21" s="218"/>
      <c r="J21" s="218"/>
      <c r="K21" s="218"/>
      <c r="L21" s="218"/>
      <c r="M21" s="104" t="s">
        <v>144</v>
      </c>
    </row>
    <row r="22" spans="1:27" s="20" customFormat="1" ht="51" customHeight="1" x14ac:dyDescent="0.4">
      <c r="B22" s="93" t="s">
        <v>73</v>
      </c>
      <c r="C22" s="219"/>
      <c r="D22" s="219"/>
      <c r="E22" s="219"/>
      <c r="F22" s="219"/>
      <c r="G22" s="219"/>
      <c r="H22" s="219"/>
      <c r="I22" s="219"/>
      <c r="J22" s="219"/>
      <c r="K22" s="219"/>
      <c r="L22" s="219"/>
    </row>
    <row r="23" spans="1:27" ht="21" customHeight="1" x14ac:dyDescent="0.4"/>
    <row r="24" spans="1:27" ht="36" customHeight="1" x14ac:dyDescent="0.4">
      <c r="B24" s="70" t="s">
        <v>102</v>
      </c>
    </row>
    <row r="25" spans="1:27" ht="31.5" customHeight="1" x14ac:dyDescent="0.4">
      <c r="B25" s="88" t="s">
        <v>96</v>
      </c>
      <c r="C25" s="202" t="s">
        <v>56</v>
      </c>
      <c r="D25" s="203"/>
      <c r="E25" s="74">
        <v>4</v>
      </c>
      <c r="F25" s="75" t="s">
        <v>57</v>
      </c>
      <c r="G25" s="71"/>
      <c r="H25" s="75" t="s">
        <v>58</v>
      </c>
      <c r="I25" s="71"/>
      <c r="J25" s="78" t="s">
        <v>59</v>
      </c>
      <c r="K25" s="114"/>
      <c r="L25" s="107"/>
      <c r="M25" s="103" t="s">
        <v>145</v>
      </c>
    </row>
    <row r="26" spans="1:27" s="28" customFormat="1" ht="38.25" customHeight="1" x14ac:dyDescent="0.4">
      <c r="A26" s="34"/>
      <c r="B26" s="89" t="s">
        <v>97</v>
      </c>
      <c r="C26" s="206" t="s">
        <v>203</v>
      </c>
      <c r="D26" s="207"/>
      <c r="E26" s="207"/>
      <c r="F26" s="207"/>
      <c r="G26" s="207"/>
      <c r="H26" s="207"/>
      <c r="I26" s="207"/>
      <c r="J26" s="207"/>
      <c r="K26" s="207"/>
      <c r="L26" s="208"/>
      <c r="M26" s="103"/>
      <c r="N26" s="34"/>
      <c r="O26" s="34"/>
      <c r="P26" s="34"/>
      <c r="Q26" s="34"/>
      <c r="R26" s="34"/>
      <c r="S26" s="34"/>
      <c r="T26" s="34"/>
      <c r="U26" s="34"/>
      <c r="V26" s="34"/>
      <c r="W26" s="34"/>
      <c r="X26" s="34"/>
      <c r="Y26" s="34"/>
      <c r="Z26" s="34"/>
      <c r="AA26" s="34"/>
    </row>
    <row r="27" spans="1:27" ht="35.25" customHeight="1" x14ac:dyDescent="0.4">
      <c r="B27" s="88" t="s">
        <v>98</v>
      </c>
      <c r="C27" s="220" t="e">
        <f>SUM(C28:L29)</f>
        <v>#REF!</v>
      </c>
      <c r="D27" s="221"/>
      <c r="E27" s="221"/>
      <c r="F27" s="221"/>
      <c r="G27" s="113" t="s">
        <v>95</v>
      </c>
      <c r="H27" s="115"/>
      <c r="I27" s="115"/>
      <c r="J27" s="115"/>
      <c r="K27" s="115"/>
      <c r="L27" s="116"/>
      <c r="M27" s="103" t="s">
        <v>146</v>
      </c>
    </row>
    <row r="28" spans="1:27" ht="35.25" customHeight="1" x14ac:dyDescent="0.4">
      <c r="B28" s="88" t="s">
        <v>99</v>
      </c>
      <c r="C28" s="220" t="e">
        <f>#REF!</f>
        <v>#REF!</v>
      </c>
      <c r="D28" s="221"/>
      <c r="E28" s="221"/>
      <c r="F28" s="221"/>
      <c r="G28" s="119" t="s">
        <v>95</v>
      </c>
      <c r="H28" s="120"/>
      <c r="I28" s="120"/>
      <c r="J28" s="120"/>
      <c r="K28" s="120"/>
      <c r="L28" s="121"/>
      <c r="M28" s="103" t="s">
        <v>147</v>
      </c>
    </row>
    <row r="29" spans="1:27" ht="35.25" customHeight="1" x14ac:dyDescent="0.4">
      <c r="B29" s="88" t="s">
        <v>100</v>
      </c>
      <c r="C29" s="220" t="e">
        <f>#REF!</f>
        <v>#REF!</v>
      </c>
      <c r="D29" s="221"/>
      <c r="E29" s="221"/>
      <c r="F29" s="221"/>
      <c r="G29" s="119" t="s">
        <v>95</v>
      </c>
      <c r="H29" s="117"/>
      <c r="I29" s="117"/>
      <c r="J29" s="117"/>
      <c r="K29" s="117"/>
      <c r="L29" s="118"/>
      <c r="M29" s="103" t="s">
        <v>148</v>
      </c>
    </row>
    <row r="30" spans="1:27" ht="21.75" customHeight="1" x14ac:dyDescent="0.4">
      <c r="B30" s="64"/>
      <c r="C30" s="69"/>
      <c r="D30" s="69"/>
      <c r="E30" s="69"/>
      <c r="F30" s="69"/>
      <c r="G30" s="69"/>
      <c r="H30" s="69"/>
      <c r="I30" s="69"/>
      <c r="J30" s="69"/>
      <c r="K30" s="69"/>
      <c r="L30" s="69"/>
    </row>
    <row r="31" spans="1:27" ht="36" customHeight="1" x14ac:dyDescent="0.4">
      <c r="B31" s="127" t="s">
        <v>109</v>
      </c>
      <c r="C31" s="126"/>
      <c r="D31" s="126"/>
      <c r="E31" s="126"/>
      <c r="F31" s="126"/>
      <c r="G31" s="126"/>
      <c r="H31" s="126"/>
      <c r="I31" s="126"/>
      <c r="J31" s="126"/>
    </row>
    <row r="32" spans="1:27" ht="35.25" customHeight="1" x14ac:dyDescent="0.4">
      <c r="B32" s="127" t="s">
        <v>128</v>
      </c>
      <c r="C32" s="126"/>
      <c r="D32" s="126"/>
      <c r="E32" s="126"/>
      <c r="F32" s="126"/>
      <c r="G32" s="126"/>
      <c r="H32" s="126"/>
      <c r="I32" s="126"/>
      <c r="J32" s="126"/>
    </row>
    <row r="33" spans="1:27" s="82" customFormat="1" ht="34.5" customHeight="1" x14ac:dyDescent="0.4">
      <c r="B33" s="205" t="s">
        <v>107</v>
      </c>
      <c r="C33" s="205"/>
      <c r="D33" s="205"/>
      <c r="E33" s="205"/>
      <c r="F33" s="205"/>
      <c r="G33" s="205"/>
      <c r="H33" s="205"/>
      <c r="I33" s="205"/>
      <c r="J33" s="205"/>
      <c r="K33" s="103" t="s">
        <v>166</v>
      </c>
      <c r="L33" s="83"/>
    </row>
    <row r="34" spans="1:27" s="82" customFormat="1" ht="34.5" customHeight="1" x14ac:dyDescent="0.4">
      <c r="B34" s="205" t="s">
        <v>108</v>
      </c>
      <c r="C34" s="205"/>
      <c r="D34" s="205"/>
      <c r="E34" s="205"/>
      <c r="F34" s="205"/>
      <c r="G34" s="205"/>
      <c r="H34" s="205"/>
      <c r="I34" s="205"/>
      <c r="J34" s="205"/>
      <c r="K34" s="103" t="s">
        <v>167</v>
      </c>
      <c r="L34" s="83"/>
    </row>
    <row r="35" spans="1:27" s="82" customFormat="1" ht="34.5" customHeight="1" x14ac:dyDescent="0.4">
      <c r="B35" s="205" t="s">
        <v>106</v>
      </c>
      <c r="C35" s="205"/>
      <c r="D35" s="205"/>
      <c r="E35" s="205"/>
      <c r="F35" s="205"/>
      <c r="G35" s="205"/>
      <c r="H35" s="205"/>
      <c r="I35" s="205"/>
      <c r="J35" s="205"/>
      <c r="K35" s="103" t="s">
        <v>193</v>
      </c>
      <c r="L35" s="83"/>
    </row>
    <row r="36" spans="1:27" ht="34.5" customHeight="1" x14ac:dyDescent="0.4">
      <c r="B36" s="204" t="s">
        <v>110</v>
      </c>
      <c r="C36" s="204"/>
      <c r="D36" s="204"/>
      <c r="E36" s="204"/>
      <c r="F36" s="204"/>
      <c r="G36" s="204"/>
      <c r="H36" s="204"/>
      <c r="I36" s="204"/>
      <c r="J36" s="204"/>
      <c r="K36" s="103" t="s">
        <v>193</v>
      </c>
    </row>
    <row r="37" spans="1:27" ht="21.75" customHeight="1" x14ac:dyDescent="0.4">
      <c r="B37" s="102"/>
      <c r="C37" s="102"/>
      <c r="D37" s="102"/>
      <c r="E37" s="102"/>
      <c r="F37" s="102"/>
      <c r="G37" s="102"/>
      <c r="H37" s="102"/>
      <c r="I37" s="102"/>
      <c r="J37" s="102"/>
    </row>
    <row r="38" spans="1:27" ht="34.5" customHeight="1" x14ac:dyDescent="0.4">
      <c r="B38" s="70" t="s">
        <v>133</v>
      </c>
      <c r="C38" s="102"/>
      <c r="D38" s="102"/>
      <c r="E38" s="102"/>
      <c r="F38" s="102"/>
      <c r="G38" s="102"/>
      <c r="H38" s="102"/>
      <c r="I38" s="102"/>
      <c r="J38" s="102"/>
    </row>
    <row r="39" spans="1:27" ht="34.5" customHeight="1" x14ac:dyDescent="0.4">
      <c r="B39" s="192" t="s">
        <v>168</v>
      </c>
      <c r="C39" s="192"/>
      <c r="D39" s="192"/>
      <c r="E39" s="192"/>
      <c r="F39" s="192"/>
      <c r="G39" s="192"/>
      <c r="H39" s="102"/>
      <c r="I39" s="102"/>
      <c r="J39" s="102"/>
    </row>
    <row r="40" spans="1:27" ht="34.5" customHeight="1" x14ac:dyDescent="0.4">
      <c r="B40" s="192"/>
      <c r="C40" s="192"/>
      <c r="D40" s="192"/>
      <c r="E40" s="192"/>
      <c r="F40" s="192"/>
      <c r="G40" s="192"/>
      <c r="H40" s="102"/>
      <c r="I40" s="102"/>
      <c r="J40" s="102"/>
    </row>
    <row r="41" spans="1:27" ht="34.5" customHeight="1" x14ac:dyDescent="0.4">
      <c r="B41" s="192"/>
      <c r="C41" s="192"/>
      <c r="D41" s="192"/>
      <c r="E41" s="192"/>
      <c r="F41" s="192"/>
      <c r="G41" s="192"/>
      <c r="H41" s="102"/>
      <c r="I41" s="102"/>
      <c r="J41" s="102"/>
    </row>
    <row r="42" spans="1:27" ht="34.5" customHeight="1" x14ac:dyDescent="0.4">
      <c r="B42" s="192"/>
      <c r="C42" s="192"/>
      <c r="D42" s="192"/>
      <c r="E42" s="192"/>
      <c r="F42" s="192"/>
      <c r="G42" s="192"/>
      <c r="H42" s="131"/>
      <c r="I42" s="131"/>
      <c r="J42" s="131"/>
    </row>
    <row r="43" spans="1:27" ht="34.5" customHeight="1" x14ac:dyDescent="0.4">
      <c r="B43" s="192"/>
      <c r="C43" s="192"/>
      <c r="D43" s="192"/>
      <c r="E43" s="192"/>
      <c r="F43" s="192"/>
      <c r="G43" s="192"/>
      <c r="H43" s="131"/>
      <c r="I43" s="131"/>
      <c r="J43" s="131"/>
    </row>
    <row r="44" spans="1:27" ht="21.75" customHeight="1" x14ac:dyDescent="0.4">
      <c r="B44" s="102"/>
      <c r="C44" s="102"/>
      <c r="D44" s="102"/>
      <c r="E44" s="102"/>
      <c r="F44" s="102"/>
      <c r="G44" s="102"/>
      <c r="H44" s="102"/>
      <c r="I44" s="102"/>
      <c r="J44" s="102"/>
    </row>
    <row r="45" spans="1:27" ht="36" customHeight="1" x14ac:dyDescent="0.4">
      <c r="B45" s="70" t="s">
        <v>134</v>
      </c>
    </row>
    <row r="46" spans="1:27" ht="36.75" customHeight="1" x14ac:dyDescent="0.4">
      <c r="B46" s="88" t="s">
        <v>112</v>
      </c>
      <c r="C46" s="202" t="s">
        <v>56</v>
      </c>
      <c r="D46" s="203"/>
      <c r="E46" s="71"/>
      <c r="F46" s="78" t="s">
        <v>57</v>
      </c>
      <c r="G46" s="71"/>
      <c r="H46" s="78" t="s">
        <v>58</v>
      </c>
      <c r="I46" s="71"/>
      <c r="J46" s="72" t="s">
        <v>59</v>
      </c>
      <c r="K46" s="103" t="s">
        <v>177</v>
      </c>
    </row>
    <row r="47" spans="1:27" ht="36.75" customHeight="1" x14ac:dyDescent="0.4">
      <c r="B47" s="89" t="s">
        <v>114</v>
      </c>
      <c r="C47" s="215" t="s">
        <v>116</v>
      </c>
      <c r="D47" s="216"/>
      <c r="E47" s="216"/>
      <c r="F47" s="217"/>
      <c r="G47" s="217"/>
      <c r="H47" s="217"/>
      <c r="I47" s="217"/>
      <c r="J47" s="101" t="s">
        <v>115</v>
      </c>
      <c r="K47" s="103" t="s">
        <v>137</v>
      </c>
    </row>
    <row r="48" spans="1:27" s="28" customFormat="1" ht="36.75" customHeight="1" x14ac:dyDescent="0.4">
      <c r="A48" s="34"/>
      <c r="B48" s="89" t="s">
        <v>113</v>
      </c>
      <c r="C48" s="215" t="s">
        <v>56</v>
      </c>
      <c r="D48" s="216"/>
      <c r="E48" s="99"/>
      <c r="F48" s="100" t="s">
        <v>57</v>
      </c>
      <c r="G48" s="99"/>
      <c r="H48" s="100" t="s">
        <v>58</v>
      </c>
      <c r="I48" s="99"/>
      <c r="J48" s="101" t="s">
        <v>59</v>
      </c>
      <c r="K48" s="103" t="s">
        <v>138</v>
      </c>
      <c r="L48" s="63"/>
      <c r="N48" s="34"/>
      <c r="O48" s="34"/>
      <c r="P48" s="34"/>
      <c r="Q48" s="34"/>
      <c r="R48" s="34"/>
      <c r="S48" s="34"/>
      <c r="T48" s="34"/>
      <c r="U48" s="34"/>
      <c r="V48" s="34"/>
      <c r="W48" s="34"/>
      <c r="X48" s="34"/>
      <c r="Y48" s="34"/>
      <c r="Z48" s="34"/>
      <c r="AA48" s="34"/>
    </row>
    <row r="49" spans="2:10" ht="21" customHeight="1" x14ac:dyDescent="0.4"/>
    <row r="50" spans="2:10" ht="36" customHeight="1" x14ac:dyDescent="0.4">
      <c r="B50" s="70" t="s">
        <v>135</v>
      </c>
    </row>
    <row r="51" spans="2:10" ht="35.25" customHeight="1" x14ac:dyDescent="0.4">
      <c r="B51" s="70" t="s">
        <v>128</v>
      </c>
    </row>
    <row r="52" spans="2:10" ht="35.25" customHeight="1" x14ac:dyDescent="0.4">
      <c r="B52" s="205" t="s">
        <v>170</v>
      </c>
      <c r="C52" s="205"/>
      <c r="D52" s="205"/>
      <c r="E52" s="205"/>
      <c r="F52" s="205"/>
      <c r="G52" s="205"/>
      <c r="H52" s="205"/>
      <c r="I52" s="205"/>
      <c r="J52" s="205"/>
    </row>
    <row r="53" spans="2:10" ht="35.25" customHeight="1" x14ac:dyDescent="0.4">
      <c r="B53" s="205" t="s">
        <v>171</v>
      </c>
      <c r="C53" s="205"/>
      <c r="D53" s="205"/>
      <c r="E53" s="205"/>
      <c r="F53" s="205"/>
      <c r="G53" s="205"/>
      <c r="H53" s="205"/>
      <c r="I53" s="205"/>
      <c r="J53" s="205"/>
    </row>
    <row r="54" spans="2:10" ht="35.25" customHeight="1" x14ac:dyDescent="0.4">
      <c r="B54" s="205" t="s">
        <v>131</v>
      </c>
      <c r="C54" s="205"/>
      <c r="D54" s="205"/>
      <c r="E54" s="205"/>
      <c r="F54" s="205"/>
      <c r="G54" s="205"/>
      <c r="H54" s="205"/>
      <c r="I54" s="205"/>
      <c r="J54" s="205"/>
    </row>
    <row r="55" spans="2:10" ht="35.25" customHeight="1" x14ac:dyDescent="0.4">
      <c r="B55" s="213" t="s">
        <v>132</v>
      </c>
      <c r="C55" s="213"/>
      <c r="D55" s="213"/>
      <c r="E55" s="213"/>
      <c r="F55" s="213"/>
      <c r="G55" s="213"/>
      <c r="H55" s="213"/>
      <c r="I55" s="213"/>
      <c r="J55" s="213"/>
    </row>
    <row r="57" spans="2:10" ht="34.5" customHeight="1" x14ac:dyDescent="0.4">
      <c r="B57" s="70" t="s">
        <v>149</v>
      </c>
      <c r="C57" s="102"/>
      <c r="D57" s="102"/>
      <c r="E57" s="102"/>
      <c r="F57" s="102"/>
      <c r="G57" s="102"/>
      <c r="H57" s="102"/>
      <c r="I57" s="102"/>
      <c r="J57" s="102"/>
    </row>
    <row r="58" spans="2:10" ht="34.5" customHeight="1" x14ac:dyDescent="0.4">
      <c r="B58" s="192" t="s">
        <v>169</v>
      </c>
      <c r="C58" s="192"/>
      <c r="D58" s="192"/>
      <c r="E58" s="192"/>
      <c r="F58" s="192"/>
      <c r="G58" s="192"/>
      <c r="H58" s="102"/>
      <c r="I58" s="102"/>
      <c r="J58" s="102"/>
    </row>
    <row r="59" spans="2:10" ht="34.5" customHeight="1" x14ac:dyDescent="0.4">
      <c r="B59" s="192"/>
      <c r="C59" s="192"/>
      <c r="D59" s="192"/>
      <c r="E59" s="192"/>
      <c r="F59" s="192"/>
      <c r="G59" s="192"/>
      <c r="H59" s="102"/>
      <c r="I59" s="102"/>
      <c r="J59" s="102"/>
    </row>
    <row r="60" spans="2:10" ht="34.5" customHeight="1" x14ac:dyDescent="0.4">
      <c r="B60" s="192"/>
      <c r="C60" s="192"/>
      <c r="D60" s="192"/>
      <c r="E60" s="192"/>
      <c r="F60" s="192"/>
      <c r="G60" s="192"/>
      <c r="H60" s="102"/>
      <c r="I60" s="102"/>
      <c r="J60" s="102"/>
    </row>
    <row r="61" spans="2:10" ht="34.5" customHeight="1" x14ac:dyDescent="0.4">
      <c r="B61" s="192"/>
      <c r="C61" s="192"/>
      <c r="D61" s="192"/>
      <c r="E61" s="192"/>
      <c r="F61" s="192"/>
      <c r="G61" s="192"/>
      <c r="H61" s="102"/>
      <c r="I61" s="102"/>
      <c r="J61" s="102"/>
    </row>
    <row r="62" spans="2:10" ht="34.5" customHeight="1" x14ac:dyDescent="0.4">
      <c r="B62" s="192"/>
      <c r="C62" s="192"/>
      <c r="D62" s="192"/>
      <c r="E62" s="192"/>
      <c r="F62" s="192"/>
      <c r="G62" s="192"/>
    </row>
  </sheetData>
  <mergeCells count="36">
    <mergeCell ref="B58:G62"/>
    <mergeCell ref="B55:J55"/>
    <mergeCell ref="C7:L7"/>
    <mergeCell ref="C6:L6"/>
    <mergeCell ref="B52:J52"/>
    <mergeCell ref="B53:J53"/>
    <mergeCell ref="B54:J54"/>
    <mergeCell ref="C48:D48"/>
    <mergeCell ref="C47:E47"/>
    <mergeCell ref="F47:I47"/>
    <mergeCell ref="C21:L21"/>
    <mergeCell ref="C22:L22"/>
    <mergeCell ref="C27:F27"/>
    <mergeCell ref="C28:F28"/>
    <mergeCell ref="C29:F29"/>
    <mergeCell ref="C46:D46"/>
    <mergeCell ref="D1:S1"/>
    <mergeCell ref="C17:L17"/>
    <mergeCell ref="D3:F3"/>
    <mergeCell ref="C4:L4"/>
    <mergeCell ref="C5:L5"/>
    <mergeCell ref="C15:L15"/>
    <mergeCell ref="C11:L11"/>
    <mergeCell ref="C12:L12"/>
    <mergeCell ref="C9:L9"/>
    <mergeCell ref="C10:L10"/>
    <mergeCell ref="B39:G43"/>
    <mergeCell ref="C19:G19"/>
    <mergeCell ref="G16:L16"/>
    <mergeCell ref="F18:L18"/>
    <mergeCell ref="C25:D25"/>
    <mergeCell ref="B36:J36"/>
    <mergeCell ref="B33:J33"/>
    <mergeCell ref="B35:J35"/>
    <mergeCell ref="C26:L26"/>
    <mergeCell ref="B34:J34"/>
  </mergeCells>
  <phoneticPr fontId="2"/>
  <hyperlinks>
    <hyperlink ref="B33" location="'様式2-1（病院用）'!A1" display="　・様式2-1 個別接種計画書（病院用）の作成へ進む"/>
    <hyperlink ref="B34" location="'様式2-1（診療所用）'!A1" display="　・様式2-1 個別接種計画書（診療所用）の作成へ進む"/>
    <hyperlink ref="B35" location="【様式２】事業計画!A1" display="　・様式2 事業計画書を確認する"/>
    <hyperlink ref="B36" location="【様式1】交付申請!A1" display="　・様式1 交付申請書を確認する"/>
    <hyperlink ref="B52" location="'様式2-1（病院用）'!A1" display="　・様式2-1 個別接種計画書（病院用）の作成へ進む"/>
    <hyperlink ref="B53" location="'様式2-1（診療所用）'!A1" display="　・様式2-1 個別接種計画書（診療所用）の作成へ進む"/>
    <hyperlink ref="B54" location="【様式２】事業計画!A1" display="　・様式2 事業計画書を確認する"/>
    <hyperlink ref="B55" location="【様式1】交付申請!A1" display="　・様式1 交付申請書を確認する"/>
    <hyperlink ref="B54:J54" location="様式6事業実績報告!A1" display="　・様式6 事業実績報告書を確認する"/>
    <hyperlink ref="B55:J55" location="様式5実績報告書!A1" display="　・様式5 実績報告書を確認する"/>
    <hyperlink ref="B52:J52" location="'様式2-1個別接種(病院用)'!A1" display="　・様式2-1 個別接種計画書（病院用）の作成へ進む"/>
    <hyperlink ref="B53:J53" location="'様式2-1個別接種(診療所用)'!A1" display="　・様式2-1 個別接種計画書（診療所用）の作成へ進む"/>
    <hyperlink ref="B34:J34" location="'様式2-1個別接種(診療所用)'!A1" display="　・様式2-1 個別接種計画書（診療所用）の作成へ進む"/>
    <hyperlink ref="B35:J35" location="様式2事業計画!A1" display="　・様式2 事業計画書を確認する"/>
    <hyperlink ref="B36:J36" location="様式1交付申請!A1" display="　・様式1 交付申請書兼概算払請求書を確認する"/>
    <hyperlink ref="B33:J33" location="'様式2-1個別接種(病院用)'!A1" display="　・様式2-1 個別接種計画書（病院用）の作成へ進む"/>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8"/>
  <sheetViews>
    <sheetView showGridLines="0" tabSelected="1" view="pageBreakPreview" zoomScale="60" zoomScaleNormal="60" workbookViewId="0">
      <selection activeCell="A24" sqref="A24"/>
    </sheetView>
  </sheetViews>
  <sheetFormatPr defaultRowHeight="18.75" x14ac:dyDescent="0.4"/>
  <cols>
    <col min="2" max="4" width="7.875" customWidth="1"/>
    <col min="5" max="5" width="11.875" customWidth="1"/>
    <col min="6" max="6" width="15.5" bestFit="1" customWidth="1"/>
    <col min="9" max="9" width="4.875" customWidth="1"/>
    <col min="11" max="11" width="9" customWidth="1"/>
    <col min="12" max="12" width="7.875" customWidth="1"/>
  </cols>
  <sheetData>
    <row r="1" spans="1:12" ht="18" customHeight="1" x14ac:dyDescent="0.4">
      <c r="A1" s="60" t="s">
        <v>204</v>
      </c>
      <c r="B1" s="45"/>
      <c r="C1" s="45"/>
      <c r="D1" s="45"/>
      <c r="E1" s="45"/>
      <c r="F1" s="45"/>
      <c r="G1" s="45"/>
      <c r="H1" s="45"/>
      <c r="I1" s="45"/>
      <c r="J1" s="45"/>
      <c r="K1" s="45"/>
      <c r="L1" s="45"/>
    </row>
    <row r="2" spans="1:12" ht="18" customHeight="1" x14ac:dyDescent="0.4">
      <c r="A2" s="45"/>
      <c r="B2" s="45"/>
      <c r="C2" s="45"/>
      <c r="D2" s="45"/>
      <c r="E2" s="45"/>
      <c r="F2" s="45"/>
      <c r="G2" s="45"/>
      <c r="H2" s="45"/>
      <c r="I2" s="45"/>
      <c r="J2" s="45"/>
      <c r="K2" s="45"/>
      <c r="L2" s="45"/>
    </row>
    <row r="3" spans="1:12" ht="18" customHeight="1" x14ac:dyDescent="0.4">
      <c r="A3" s="45"/>
      <c r="B3" s="45"/>
      <c r="C3" s="45"/>
      <c r="D3" s="45"/>
      <c r="E3" s="45"/>
      <c r="F3" s="45"/>
      <c r="G3" s="45"/>
      <c r="H3" s="45"/>
      <c r="I3" s="45"/>
      <c r="J3" s="45"/>
      <c r="K3" s="46"/>
      <c r="L3" s="47"/>
    </row>
    <row r="4" spans="1:12" ht="18" customHeight="1" x14ac:dyDescent="0.4">
      <c r="A4" s="45"/>
      <c r="B4" s="45"/>
      <c r="C4" s="45"/>
      <c r="D4" s="45"/>
      <c r="E4" s="45"/>
      <c r="F4" s="45"/>
      <c r="G4" s="45"/>
      <c r="H4" s="45"/>
      <c r="I4" s="133"/>
      <c r="J4" s="133"/>
      <c r="K4" s="134"/>
      <c r="L4" s="135" t="s">
        <v>199</v>
      </c>
    </row>
    <row r="5" spans="1:12" ht="18" customHeight="1" x14ac:dyDescent="0.4">
      <c r="A5" s="45"/>
      <c r="B5" s="45"/>
      <c r="C5" s="45"/>
      <c r="D5" s="45"/>
      <c r="E5" s="45"/>
      <c r="F5" s="45"/>
      <c r="G5" s="45"/>
      <c r="H5" s="45"/>
      <c r="I5" s="45"/>
      <c r="J5" s="45"/>
      <c r="K5" s="45"/>
      <c r="L5" s="45"/>
    </row>
    <row r="6" spans="1:12" ht="18" customHeight="1" x14ac:dyDescent="0.4">
      <c r="A6" s="45"/>
      <c r="B6" s="45"/>
      <c r="C6" s="45"/>
      <c r="D6" s="45"/>
      <c r="E6" s="45"/>
      <c r="F6" s="45"/>
      <c r="G6" s="45"/>
      <c r="H6" s="45"/>
      <c r="I6" s="45"/>
      <c r="J6" s="45"/>
      <c r="K6" s="45"/>
      <c r="L6" s="45"/>
    </row>
    <row r="7" spans="1:12" ht="18" customHeight="1" x14ac:dyDescent="0.4">
      <c r="A7" s="234" t="s">
        <v>60</v>
      </c>
      <c r="B7" s="234"/>
      <c r="C7" s="234"/>
      <c r="D7" s="234"/>
      <c r="E7" s="234"/>
      <c r="F7" s="234"/>
      <c r="G7" s="45"/>
      <c r="H7" s="45"/>
      <c r="I7" s="45"/>
      <c r="J7" s="45"/>
      <c r="K7" s="45"/>
      <c r="L7" s="45"/>
    </row>
    <row r="8" spans="1:12" ht="18" customHeight="1" x14ac:dyDescent="0.4">
      <c r="A8" s="177"/>
      <c r="B8" s="177"/>
      <c r="C8" s="177"/>
      <c r="D8" s="177"/>
      <c r="E8" s="177"/>
      <c r="F8" s="177"/>
      <c r="G8" s="45"/>
      <c r="H8" s="45"/>
      <c r="I8" s="45"/>
      <c r="J8" s="45"/>
      <c r="K8" s="45"/>
      <c r="L8" s="45"/>
    </row>
    <row r="9" spans="1:12" ht="35.25" customHeight="1" x14ac:dyDescent="0.4">
      <c r="A9" s="45"/>
      <c r="B9" s="45"/>
      <c r="C9" s="45"/>
      <c r="D9" s="45"/>
      <c r="E9" s="45"/>
      <c r="F9" s="45"/>
      <c r="G9" s="45"/>
      <c r="H9" s="233" t="str">
        <f>"〒"&amp;[1]基本情報!D2</f>
        <v>〒</v>
      </c>
      <c r="I9" s="233"/>
      <c r="J9" s="45"/>
      <c r="K9" s="45"/>
      <c r="L9" s="45"/>
    </row>
    <row r="10" spans="1:12" ht="35.25" customHeight="1" x14ac:dyDescent="0.4">
      <c r="A10" s="45"/>
      <c r="B10" s="45"/>
      <c r="C10" s="45"/>
      <c r="D10" s="45"/>
      <c r="E10" s="45"/>
      <c r="F10" s="45"/>
      <c r="G10" s="48" t="s">
        <v>50</v>
      </c>
      <c r="H10" s="233" t="str">
        <f>[1]基本情報!C3</f>
        <v>〒</v>
      </c>
      <c r="I10" s="233"/>
      <c r="J10" s="233"/>
      <c r="K10" s="233"/>
      <c r="L10" s="233"/>
    </row>
    <row r="11" spans="1:12" ht="35.25" customHeight="1" x14ac:dyDescent="0.4">
      <c r="A11" s="45"/>
      <c r="B11" s="45"/>
      <c r="C11" s="45"/>
      <c r="D11" s="45"/>
      <c r="E11" s="45"/>
      <c r="F11" s="45"/>
      <c r="G11" s="48" t="s">
        <v>49</v>
      </c>
      <c r="H11" s="233"/>
      <c r="I11" s="233"/>
      <c r="J11" s="233"/>
      <c r="K11" s="233"/>
      <c r="L11" s="233"/>
    </row>
    <row r="12" spans="1:12" ht="35.25" customHeight="1" x14ac:dyDescent="0.4">
      <c r="A12" s="45"/>
      <c r="B12" s="45"/>
      <c r="C12" s="45"/>
      <c r="D12" s="45"/>
      <c r="E12" s="46"/>
      <c r="F12" s="46"/>
      <c r="G12" s="47" t="s">
        <v>187</v>
      </c>
      <c r="H12" s="233"/>
      <c r="I12" s="233"/>
      <c r="J12" s="233"/>
      <c r="K12" s="233"/>
      <c r="L12" s="233"/>
    </row>
    <row r="13" spans="1:12" ht="35.25" customHeight="1" x14ac:dyDescent="0.4">
      <c r="A13" s="45"/>
      <c r="B13" s="45"/>
      <c r="C13" s="45"/>
      <c r="D13" s="45"/>
      <c r="E13" s="47"/>
      <c r="F13" s="47"/>
      <c r="G13" s="47" t="s">
        <v>54</v>
      </c>
      <c r="H13" s="233"/>
      <c r="I13" s="233"/>
      <c r="J13" s="233"/>
      <c r="K13" s="233"/>
      <c r="L13" s="233"/>
    </row>
    <row r="14" spans="1:12" ht="18" customHeight="1" x14ac:dyDescent="0.4">
      <c r="A14" s="45"/>
      <c r="B14" s="45"/>
      <c r="C14" s="45"/>
      <c r="D14" s="45"/>
      <c r="E14" s="45"/>
      <c r="F14" s="45"/>
      <c r="G14" s="45"/>
      <c r="H14" s="46"/>
      <c r="I14" s="46"/>
      <c r="J14" s="46"/>
      <c r="K14" s="46"/>
      <c r="L14" s="45"/>
    </row>
    <row r="15" spans="1:12" ht="18" customHeight="1" x14ac:dyDescent="0.4">
      <c r="A15" s="45"/>
      <c r="B15" s="45"/>
      <c r="C15" s="45"/>
      <c r="D15" s="45"/>
      <c r="E15" s="45"/>
      <c r="F15" s="45"/>
      <c r="G15" s="45"/>
      <c r="H15" s="45"/>
      <c r="I15" s="45"/>
      <c r="J15" s="45"/>
      <c r="K15" s="45"/>
      <c r="L15" s="45"/>
    </row>
    <row r="16" spans="1:12" ht="18" customHeight="1" x14ac:dyDescent="0.4">
      <c r="A16" s="45"/>
      <c r="B16" s="45"/>
      <c r="C16" s="45"/>
      <c r="D16" s="45"/>
      <c r="E16" s="45"/>
      <c r="F16" s="45"/>
      <c r="G16" s="45"/>
      <c r="H16" s="45"/>
      <c r="I16" s="45"/>
      <c r="J16" s="45"/>
      <c r="K16" s="45"/>
      <c r="L16" s="45"/>
    </row>
    <row r="17" spans="1:12" ht="18" customHeight="1" x14ac:dyDescent="0.4">
      <c r="A17" s="45"/>
      <c r="B17" s="45"/>
      <c r="C17" s="45"/>
      <c r="D17" s="45"/>
      <c r="E17" s="45"/>
      <c r="F17" s="45"/>
      <c r="G17" s="45"/>
      <c r="H17" s="45"/>
      <c r="I17" s="45"/>
      <c r="J17" s="45"/>
      <c r="K17" s="45"/>
      <c r="L17" s="45"/>
    </row>
    <row r="18" spans="1:12" ht="18" customHeight="1" x14ac:dyDescent="0.4">
      <c r="A18" s="230" t="s">
        <v>205</v>
      </c>
      <c r="B18" s="230"/>
      <c r="C18" s="230"/>
      <c r="D18" s="230"/>
      <c r="E18" s="230"/>
      <c r="F18" s="230"/>
      <c r="G18" s="230"/>
      <c r="H18" s="230"/>
      <c r="I18" s="230"/>
      <c r="J18" s="230"/>
      <c r="K18" s="230"/>
      <c r="L18" s="230"/>
    </row>
    <row r="19" spans="1:12" ht="18" customHeight="1" x14ac:dyDescent="0.4">
      <c r="A19" s="230"/>
      <c r="B19" s="230"/>
      <c r="C19" s="230"/>
      <c r="D19" s="230"/>
      <c r="E19" s="230"/>
      <c r="F19" s="230"/>
      <c r="G19" s="230"/>
      <c r="H19" s="230"/>
      <c r="I19" s="230"/>
      <c r="J19" s="230"/>
      <c r="K19" s="230"/>
      <c r="L19" s="230"/>
    </row>
    <row r="20" spans="1:12" ht="18" customHeight="1" x14ac:dyDescent="0.4">
      <c r="A20" s="45"/>
      <c r="B20" s="45"/>
      <c r="C20" s="45"/>
      <c r="D20" s="45"/>
      <c r="E20" s="45"/>
      <c r="F20" s="45"/>
      <c r="G20" s="45"/>
      <c r="H20" s="45"/>
      <c r="I20" s="45"/>
      <c r="J20" s="45"/>
      <c r="K20" s="45"/>
      <c r="L20" s="45"/>
    </row>
    <row r="21" spans="1:12" ht="18" customHeight="1" x14ac:dyDescent="0.4">
      <c r="A21" s="231" t="s">
        <v>225</v>
      </c>
      <c r="B21" s="231"/>
      <c r="C21" s="231"/>
      <c r="D21" s="231"/>
      <c r="E21" s="231"/>
      <c r="F21" s="231"/>
      <c r="G21" s="231"/>
      <c r="H21" s="231"/>
      <c r="I21" s="231"/>
      <c r="J21" s="231"/>
      <c r="K21" s="231"/>
      <c r="L21" s="231"/>
    </row>
    <row r="22" spans="1:12" ht="18" customHeight="1" x14ac:dyDescent="0.4">
      <c r="A22" s="231"/>
      <c r="B22" s="231"/>
      <c r="C22" s="231"/>
      <c r="D22" s="231"/>
      <c r="E22" s="231"/>
      <c r="F22" s="231"/>
      <c r="G22" s="231"/>
      <c r="H22" s="231"/>
      <c r="I22" s="231"/>
      <c r="J22" s="231"/>
      <c r="K22" s="231"/>
      <c r="L22" s="231"/>
    </row>
    <row r="23" spans="1:12" ht="18" customHeight="1" x14ac:dyDescent="0.4">
      <c r="A23" s="231"/>
      <c r="B23" s="231"/>
      <c r="C23" s="231"/>
      <c r="D23" s="231"/>
      <c r="E23" s="231"/>
      <c r="F23" s="231"/>
      <c r="G23" s="231"/>
      <c r="H23" s="231"/>
      <c r="I23" s="231"/>
      <c r="J23" s="231"/>
      <c r="K23" s="231"/>
      <c r="L23" s="231"/>
    </row>
    <row r="24" spans="1:12" ht="18" customHeight="1" x14ac:dyDescent="0.4">
      <c r="A24" s="178"/>
      <c r="B24" s="178"/>
      <c r="C24" s="178"/>
      <c r="D24" s="178"/>
      <c r="E24" s="178"/>
      <c r="F24" s="178"/>
      <c r="G24" s="178"/>
      <c r="H24" s="178"/>
      <c r="I24" s="178"/>
      <c r="J24" s="178"/>
      <c r="K24" s="178"/>
      <c r="L24" s="178"/>
    </row>
    <row r="25" spans="1:12" ht="18" customHeight="1" x14ac:dyDescent="0.4">
      <c r="A25" s="45"/>
      <c r="B25" s="45"/>
      <c r="C25" s="45"/>
      <c r="D25" s="45"/>
      <c r="E25" s="49"/>
      <c r="F25" s="49"/>
      <c r="G25" s="49"/>
      <c r="H25" s="49"/>
      <c r="I25" s="49"/>
      <c r="J25" s="45"/>
      <c r="K25" s="45"/>
      <c r="L25" s="45"/>
    </row>
    <row r="26" spans="1:12" ht="18" customHeight="1" x14ac:dyDescent="0.4">
      <c r="A26" s="232" t="s">
        <v>206</v>
      </c>
      <c r="B26" s="232"/>
      <c r="C26" s="232"/>
      <c r="D26" s="232"/>
      <c r="E26" s="232"/>
      <c r="F26" s="232"/>
      <c r="G26" s="232"/>
      <c r="H26" s="232"/>
      <c r="I26" s="232"/>
      <c r="J26" s="232"/>
      <c r="K26" s="232"/>
      <c r="L26" s="232"/>
    </row>
    <row r="27" spans="1:12" ht="18" customHeight="1" x14ac:dyDescent="0.4">
      <c r="A27" s="45" t="s">
        <v>207</v>
      </c>
      <c r="B27" s="45"/>
      <c r="C27" s="45"/>
      <c r="D27" s="45"/>
      <c r="E27" s="45"/>
      <c r="F27" s="45"/>
      <c r="G27" s="45"/>
      <c r="H27" s="45"/>
      <c r="I27" s="45"/>
      <c r="J27" s="45"/>
      <c r="K27" s="45"/>
      <c r="L27" s="45"/>
    </row>
    <row r="28" spans="1:12" ht="18" customHeight="1" x14ac:dyDescent="0.4">
      <c r="A28" s="45" t="s">
        <v>208</v>
      </c>
      <c r="B28" s="45"/>
      <c r="C28" s="45"/>
      <c r="D28" s="45"/>
      <c r="E28" s="45"/>
      <c r="F28" s="45"/>
      <c r="G28" s="45"/>
      <c r="H28" s="45"/>
      <c r="I28" s="45"/>
      <c r="J28" s="45"/>
      <c r="K28" s="45"/>
      <c r="L28" s="45"/>
    </row>
    <row r="29" spans="1:12" ht="18" customHeight="1" x14ac:dyDescent="0.4">
      <c r="A29" s="177"/>
      <c r="B29" s="176"/>
      <c r="C29" s="176"/>
      <c r="D29" s="176"/>
      <c r="E29" s="176"/>
      <c r="F29" s="176"/>
      <c r="G29" s="176"/>
      <c r="H29" s="176"/>
      <c r="I29" s="176"/>
      <c r="J29" s="176"/>
      <c r="K29" s="176"/>
      <c r="L29" s="176"/>
    </row>
    <row r="30" spans="1:12" ht="18" customHeight="1" x14ac:dyDescent="0.4">
      <c r="A30" s="177"/>
      <c r="B30" s="176"/>
      <c r="C30" s="176"/>
      <c r="D30" s="176"/>
      <c r="E30" s="176"/>
      <c r="F30" s="176"/>
      <c r="G30" s="176"/>
      <c r="H30" s="176"/>
      <c r="I30" s="176"/>
      <c r="J30" s="176"/>
      <c r="K30" s="176"/>
      <c r="L30" s="176"/>
    </row>
    <row r="31" spans="1:12" ht="18" customHeight="1" x14ac:dyDescent="0.4">
      <c r="A31" s="177"/>
      <c r="B31" s="176"/>
      <c r="C31" s="176"/>
      <c r="D31" s="176"/>
      <c r="E31" s="176"/>
      <c r="F31" s="176"/>
      <c r="G31" s="176"/>
      <c r="H31" s="176"/>
      <c r="I31" s="176"/>
      <c r="J31" s="176"/>
      <c r="K31" s="176"/>
      <c r="L31" s="176"/>
    </row>
    <row r="32" spans="1:12" ht="64.5" customHeight="1" x14ac:dyDescent="0.4">
      <c r="A32" s="176"/>
      <c r="B32" s="176"/>
      <c r="C32" s="176"/>
      <c r="D32" s="176"/>
      <c r="E32" s="176"/>
      <c r="F32" s="176"/>
      <c r="G32" s="176"/>
      <c r="H32" s="176"/>
      <c r="I32" s="176"/>
      <c r="J32" s="176"/>
      <c r="K32" s="176"/>
      <c r="L32" s="176"/>
    </row>
    <row r="33" spans="1:12" x14ac:dyDescent="0.4">
      <c r="A33" s="45"/>
      <c r="B33" s="45"/>
      <c r="C33" s="45"/>
      <c r="D33" s="45"/>
      <c r="E33" s="45"/>
      <c r="F33" s="45"/>
      <c r="G33" s="45"/>
      <c r="H33" s="45"/>
      <c r="I33" s="45"/>
      <c r="J33" s="45"/>
      <c r="K33" s="45"/>
      <c r="L33" s="48"/>
    </row>
    <row r="34" spans="1:12" x14ac:dyDescent="0.4">
      <c r="A34" s="50" t="s">
        <v>53</v>
      </c>
      <c r="B34" s="50"/>
      <c r="C34" s="50"/>
      <c r="D34" s="50"/>
      <c r="E34" s="50"/>
      <c r="F34" s="44"/>
      <c r="G34" s="44"/>
      <c r="H34" s="44"/>
      <c r="I34" s="44"/>
      <c r="J34" s="44"/>
      <c r="K34" s="44"/>
      <c r="L34" s="44"/>
    </row>
    <row r="35" spans="1:12" ht="30" customHeight="1" x14ac:dyDescent="0.4">
      <c r="A35" s="226" t="s">
        <v>51</v>
      </c>
      <c r="B35" s="227"/>
      <c r="C35" s="228"/>
      <c r="D35" s="228"/>
      <c r="E35" s="228"/>
      <c r="F35" s="228"/>
      <c r="G35" s="229"/>
      <c r="H35" s="226" t="s">
        <v>52</v>
      </c>
      <c r="I35" s="227"/>
      <c r="J35" s="228"/>
      <c r="K35" s="228"/>
      <c r="L35" s="229"/>
    </row>
    <row r="36" spans="1:12" ht="30" customHeight="1" x14ac:dyDescent="0.4">
      <c r="A36" s="222" t="s">
        <v>194</v>
      </c>
      <c r="B36" s="223"/>
      <c r="C36" s="223"/>
      <c r="D36" s="223"/>
      <c r="E36" s="224"/>
      <c r="F36" s="224"/>
      <c r="G36" s="225"/>
      <c r="H36" s="226" t="s">
        <v>52</v>
      </c>
      <c r="I36" s="227"/>
      <c r="J36" s="228"/>
      <c r="K36" s="228"/>
      <c r="L36" s="229"/>
    </row>
    <row r="37" spans="1:12" x14ac:dyDescent="0.4">
      <c r="A37" s="50" t="s">
        <v>209</v>
      </c>
      <c r="B37" s="44"/>
      <c r="C37" s="44"/>
      <c r="D37" s="44"/>
      <c r="E37" s="44"/>
      <c r="F37" s="44"/>
      <c r="G37" s="44"/>
      <c r="H37" s="44"/>
      <c r="I37" s="44"/>
      <c r="J37" s="44"/>
      <c r="K37" s="44"/>
      <c r="L37" s="44"/>
    </row>
    <row r="38" spans="1:12" x14ac:dyDescent="0.4">
      <c r="A38" s="45"/>
      <c r="B38" s="45"/>
      <c r="C38" s="45"/>
      <c r="D38" s="45"/>
      <c r="E38" s="45"/>
      <c r="F38" s="45"/>
      <c r="G38" s="45"/>
      <c r="H38" s="45"/>
      <c r="I38" s="45"/>
      <c r="J38" s="45"/>
      <c r="K38" s="45"/>
      <c r="L38" s="45"/>
    </row>
  </sheetData>
  <mergeCells count="17">
    <mergeCell ref="H13:L13"/>
    <mergeCell ref="A7:F7"/>
    <mergeCell ref="H9:I9"/>
    <mergeCell ref="H10:L10"/>
    <mergeCell ref="H11:L11"/>
    <mergeCell ref="H12:L12"/>
    <mergeCell ref="A36:D36"/>
    <mergeCell ref="E36:G36"/>
    <mergeCell ref="H36:I36"/>
    <mergeCell ref="J36:L36"/>
    <mergeCell ref="A18:L19"/>
    <mergeCell ref="A21:L23"/>
    <mergeCell ref="A26:L26"/>
    <mergeCell ref="A35:B35"/>
    <mergeCell ref="C35:G35"/>
    <mergeCell ref="H35:I35"/>
    <mergeCell ref="J35:L35"/>
  </mergeCells>
  <phoneticPr fontId="2"/>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I34"/>
  <sheetViews>
    <sheetView showGridLines="0" tabSelected="1" view="pageBreakPreview" zoomScale="60" zoomScaleNormal="70" workbookViewId="0">
      <pane ySplit="1" topLeftCell="A2" activePane="bottomLeft" state="frozen"/>
      <selection activeCell="A24" sqref="A24"/>
      <selection pane="bottomLeft" activeCell="A24" sqref="A24"/>
    </sheetView>
  </sheetViews>
  <sheetFormatPr defaultColWidth="5.375" defaultRowHeight="33.75" customHeight="1" x14ac:dyDescent="0.4"/>
  <cols>
    <col min="1" max="1" width="3" style="27" customWidth="1"/>
    <col min="2" max="18" width="5.375" style="27"/>
    <col min="19" max="26" width="8" style="27" customWidth="1"/>
    <col min="27" max="16384" width="5.375" style="27"/>
  </cols>
  <sheetData>
    <row r="1" spans="1:27" ht="33.75" customHeight="1" x14ac:dyDescent="0.4">
      <c r="A1" s="183" t="s">
        <v>210</v>
      </c>
      <c r="B1" s="26"/>
      <c r="C1" s="25"/>
      <c r="D1" s="25"/>
      <c r="E1" s="25"/>
      <c r="F1" s="25"/>
      <c r="G1" s="25"/>
      <c r="H1" s="25"/>
      <c r="I1" s="25"/>
      <c r="J1" s="25"/>
      <c r="K1" s="25"/>
      <c r="L1" s="25"/>
      <c r="M1" s="25"/>
      <c r="N1" s="25"/>
      <c r="O1" s="25"/>
      <c r="P1" s="25"/>
      <c r="Q1" s="25"/>
      <c r="R1" s="25"/>
      <c r="S1" s="25"/>
      <c r="T1" s="25"/>
      <c r="U1" s="25"/>
      <c r="V1" s="25"/>
      <c r="W1" s="25"/>
      <c r="X1" s="25"/>
      <c r="Y1" s="25"/>
      <c r="Z1" s="25"/>
      <c r="AA1" s="23"/>
    </row>
    <row r="2" spans="1:27" ht="25.5" customHeight="1" x14ac:dyDescent="0.4">
      <c r="A2" s="235" t="s">
        <v>211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row>
    <row r="3" spans="1:27" s="28" customFormat="1" ht="37.5" customHeight="1" x14ac:dyDescent="0.4">
      <c r="A3" s="236" t="s">
        <v>212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row>
    <row r="4" spans="1:27" ht="37.5" customHeight="1" x14ac:dyDescent="0.4">
      <c r="B4" s="242" t="s">
        <v>20</v>
      </c>
      <c r="C4" s="243"/>
      <c r="D4" s="243"/>
      <c r="E4" s="244"/>
      <c r="F4" s="29">
        <v>4</v>
      </c>
      <c r="G4" s="29">
        <v>3</v>
      </c>
      <c r="H4" s="29">
        <v>1</v>
      </c>
      <c r="I4" s="81"/>
      <c r="J4" s="81"/>
      <c r="K4" s="81"/>
      <c r="L4" s="81"/>
      <c r="M4" s="81"/>
      <c r="N4" s="81"/>
      <c r="O4" s="81"/>
      <c r="P4" s="245"/>
      <c r="Q4" s="246"/>
      <c r="R4" s="246"/>
      <c r="S4" s="246"/>
      <c r="T4" s="30"/>
      <c r="U4" s="30"/>
      <c r="V4" s="30"/>
      <c r="W4" s="30"/>
      <c r="X4" s="30"/>
      <c r="Y4" s="30"/>
      <c r="Z4" s="30"/>
      <c r="AA4" s="30"/>
    </row>
    <row r="5" spans="1:27" ht="37.5" customHeight="1" x14ac:dyDescent="0.4">
      <c r="B5" s="247" t="s">
        <v>21</v>
      </c>
      <c r="C5" s="248"/>
      <c r="D5" s="248"/>
      <c r="E5" s="248"/>
      <c r="F5" s="249"/>
      <c r="G5" s="249"/>
      <c r="H5" s="249"/>
      <c r="I5" s="249"/>
      <c r="J5" s="249"/>
      <c r="K5" s="249"/>
      <c r="L5" s="249"/>
      <c r="M5" s="249"/>
      <c r="N5" s="249"/>
      <c r="O5" s="249"/>
      <c r="P5" s="245"/>
      <c r="Q5" s="246"/>
      <c r="R5" s="246"/>
      <c r="S5" s="246"/>
      <c r="T5" s="246"/>
      <c r="U5" s="246"/>
      <c r="V5" s="246"/>
      <c r="W5" s="246"/>
      <c r="X5" s="246"/>
      <c r="Y5" s="246"/>
      <c r="Z5" s="246"/>
      <c r="AA5" s="246"/>
    </row>
    <row r="6" spans="1:27" ht="15" customHeight="1" x14ac:dyDescent="0.4">
      <c r="N6" s="32"/>
      <c r="O6" s="32"/>
      <c r="P6" s="32"/>
      <c r="Q6" s="32"/>
      <c r="R6" s="32"/>
      <c r="S6" s="32"/>
      <c r="T6" s="33"/>
      <c r="U6" s="33"/>
      <c r="V6" s="33"/>
      <c r="W6" s="33"/>
    </row>
    <row r="7" spans="1:27" s="28" customFormat="1" ht="37.5" customHeight="1" x14ac:dyDescent="0.4">
      <c r="A7" s="236" t="s">
        <v>213</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row>
    <row r="8" spans="1:27" s="28" customFormat="1" ht="39.75" customHeight="1" x14ac:dyDescent="0.4">
      <c r="A8" s="34"/>
      <c r="B8" s="237" t="s">
        <v>22</v>
      </c>
      <c r="C8" s="237"/>
      <c r="D8" s="238" t="str">
        <f>基本情報!C26</f>
        <v>第7期　6月5日から8月6日の間</v>
      </c>
      <c r="E8" s="238"/>
      <c r="F8" s="238"/>
      <c r="G8" s="238"/>
      <c r="H8" s="238"/>
      <c r="I8" s="238"/>
      <c r="J8" s="238"/>
      <c r="K8" s="34"/>
      <c r="L8" s="34"/>
      <c r="M8" s="34"/>
      <c r="N8" s="34"/>
      <c r="O8" s="34"/>
      <c r="P8" s="34"/>
      <c r="Q8" s="34"/>
      <c r="R8" s="34"/>
      <c r="S8" s="34"/>
      <c r="T8" s="34"/>
      <c r="U8" s="34"/>
      <c r="V8" s="34"/>
      <c r="W8" s="34"/>
      <c r="X8" s="34"/>
      <c r="Y8" s="34"/>
      <c r="Z8" s="34"/>
      <c r="AA8" s="34"/>
    </row>
    <row r="9" spans="1:27" ht="15" customHeight="1" x14ac:dyDescent="0.4">
      <c r="N9" s="32"/>
      <c r="O9" s="32"/>
      <c r="P9" s="32"/>
      <c r="Q9" s="32"/>
      <c r="R9" s="32"/>
      <c r="S9" s="32"/>
      <c r="T9" s="33"/>
      <c r="U9" s="33"/>
      <c r="V9" s="33"/>
      <c r="W9" s="33"/>
    </row>
    <row r="10" spans="1:27" s="28" customFormat="1" ht="37.5" customHeight="1" x14ac:dyDescent="0.4">
      <c r="A10" s="34"/>
      <c r="B10" s="56" t="s">
        <v>23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7" s="28" customFormat="1" ht="37.5" customHeight="1" x14ac:dyDescent="0.4">
      <c r="A11" s="34"/>
      <c r="B11" s="237" t="s">
        <v>24</v>
      </c>
      <c r="C11" s="237"/>
      <c r="D11" s="239" t="s">
        <v>25</v>
      </c>
      <c r="E11" s="240"/>
      <c r="F11" s="240"/>
      <c r="G11" s="240"/>
      <c r="H11" s="240"/>
      <c r="I11" s="240"/>
      <c r="J11" s="240"/>
      <c r="K11" s="240"/>
      <c r="L11" s="240"/>
      <c r="M11" s="241"/>
      <c r="N11" s="239" t="s">
        <v>26</v>
      </c>
      <c r="O11" s="240"/>
      <c r="P11" s="240"/>
      <c r="Q11" s="240"/>
      <c r="R11" s="241"/>
      <c r="S11" s="239" t="s">
        <v>27</v>
      </c>
      <c r="T11" s="240"/>
      <c r="U11" s="241"/>
      <c r="V11" s="239" t="s">
        <v>28</v>
      </c>
      <c r="W11" s="240"/>
      <c r="X11" s="240"/>
      <c r="Y11" s="240"/>
      <c r="Z11" s="241"/>
      <c r="AA11" s="34"/>
    </row>
    <row r="12" spans="1:27" ht="39" customHeight="1" x14ac:dyDescent="0.4">
      <c r="B12" s="260" t="s">
        <v>29</v>
      </c>
      <c r="C12" s="260"/>
      <c r="D12" s="35" t="s">
        <v>30</v>
      </c>
      <c r="E12" s="252" t="s">
        <v>31</v>
      </c>
      <c r="F12" s="252"/>
      <c r="G12" s="252"/>
      <c r="H12" s="252"/>
      <c r="I12" s="252"/>
      <c r="J12" s="252"/>
      <c r="K12" s="252"/>
      <c r="L12" s="252"/>
      <c r="M12" s="253"/>
      <c r="N12" s="254" t="s">
        <v>8</v>
      </c>
      <c r="O12" s="248"/>
      <c r="P12" s="255"/>
      <c r="Q12" s="256"/>
      <c r="R12" s="180" t="s">
        <v>9</v>
      </c>
      <c r="S12" s="261" t="s">
        <v>46</v>
      </c>
      <c r="T12" s="262"/>
      <c r="U12" s="263"/>
      <c r="V12" s="250"/>
      <c r="W12" s="251"/>
      <c r="X12" s="251"/>
      <c r="Y12" s="251"/>
      <c r="Z12" s="180" t="s">
        <v>19</v>
      </c>
      <c r="AA12" s="36"/>
    </row>
    <row r="13" spans="1:27" ht="39" customHeight="1" x14ac:dyDescent="0.4">
      <c r="B13" s="260"/>
      <c r="C13" s="260"/>
      <c r="D13" s="35" t="s">
        <v>32</v>
      </c>
      <c r="E13" s="252" t="s">
        <v>33</v>
      </c>
      <c r="F13" s="252"/>
      <c r="G13" s="252"/>
      <c r="H13" s="252"/>
      <c r="I13" s="252"/>
      <c r="J13" s="252"/>
      <c r="K13" s="252"/>
      <c r="L13" s="252"/>
      <c r="M13" s="253"/>
      <c r="N13" s="254" t="s">
        <v>8</v>
      </c>
      <c r="O13" s="248"/>
      <c r="P13" s="255"/>
      <c r="Q13" s="256"/>
      <c r="R13" s="181" t="s">
        <v>9</v>
      </c>
      <c r="S13" s="261" t="s">
        <v>45</v>
      </c>
      <c r="T13" s="262"/>
      <c r="U13" s="263"/>
      <c r="V13" s="250"/>
      <c r="W13" s="251"/>
      <c r="X13" s="251"/>
      <c r="Y13" s="251"/>
      <c r="Z13" s="181" t="s">
        <v>19</v>
      </c>
    </row>
    <row r="14" spans="1:27" ht="39" customHeight="1" x14ac:dyDescent="0.4">
      <c r="B14" s="260"/>
      <c r="C14" s="260"/>
      <c r="D14" s="35" t="s">
        <v>214</v>
      </c>
      <c r="E14" s="252" t="s">
        <v>35</v>
      </c>
      <c r="F14" s="252"/>
      <c r="G14" s="252"/>
      <c r="H14" s="252"/>
      <c r="I14" s="252"/>
      <c r="J14" s="252"/>
      <c r="K14" s="252"/>
      <c r="L14" s="252"/>
      <c r="M14" s="253"/>
      <c r="N14" s="254" t="s">
        <v>36</v>
      </c>
      <c r="O14" s="248"/>
      <c r="P14" s="255"/>
      <c r="Q14" s="256"/>
      <c r="R14" s="181" t="s">
        <v>37</v>
      </c>
      <c r="S14" s="257" t="s">
        <v>188</v>
      </c>
      <c r="T14" s="258"/>
      <c r="U14" s="259"/>
      <c r="V14" s="250"/>
      <c r="W14" s="251"/>
      <c r="X14" s="251"/>
      <c r="Y14" s="251"/>
      <c r="Z14" s="181" t="s">
        <v>19</v>
      </c>
    </row>
    <row r="15" spans="1:27" ht="39" customHeight="1" x14ac:dyDescent="0.4">
      <c r="B15" s="260" t="s">
        <v>38</v>
      </c>
      <c r="C15" s="260"/>
      <c r="D15" s="35" t="s">
        <v>34</v>
      </c>
      <c r="E15" s="252" t="s">
        <v>39</v>
      </c>
      <c r="F15" s="252"/>
      <c r="G15" s="252"/>
      <c r="H15" s="252"/>
      <c r="I15" s="252"/>
      <c r="J15" s="252"/>
      <c r="K15" s="252"/>
      <c r="L15" s="252"/>
      <c r="M15" s="253"/>
      <c r="N15" s="254" t="s">
        <v>36</v>
      </c>
      <c r="O15" s="248"/>
      <c r="P15" s="255"/>
      <c r="Q15" s="256"/>
      <c r="R15" s="181" t="s">
        <v>37</v>
      </c>
      <c r="S15" s="257" t="s">
        <v>188</v>
      </c>
      <c r="T15" s="258"/>
      <c r="U15" s="259"/>
      <c r="V15" s="250"/>
      <c r="W15" s="251"/>
      <c r="X15" s="251"/>
      <c r="Y15" s="251"/>
      <c r="Z15" s="181" t="s">
        <v>19</v>
      </c>
    </row>
    <row r="16" spans="1:27" ht="39" customHeight="1" x14ac:dyDescent="0.4">
      <c r="B16" s="43"/>
      <c r="C16" s="43"/>
      <c r="D16" s="43"/>
      <c r="E16" s="43"/>
      <c r="F16" s="43"/>
      <c r="G16" s="43"/>
      <c r="H16" s="43"/>
      <c r="I16" s="43"/>
      <c r="J16" s="43"/>
      <c r="K16" s="43"/>
      <c r="L16" s="43"/>
      <c r="M16" s="43"/>
      <c r="N16" s="264"/>
      <c r="O16" s="264"/>
      <c r="P16" s="265"/>
      <c r="Q16" s="265"/>
      <c r="R16" s="266"/>
      <c r="S16" s="242" t="s">
        <v>40</v>
      </c>
      <c r="T16" s="243"/>
      <c r="U16" s="244"/>
      <c r="V16" s="250"/>
      <c r="W16" s="251"/>
      <c r="X16" s="251"/>
      <c r="Y16" s="251"/>
      <c r="Z16" s="181" t="s">
        <v>19</v>
      </c>
      <c r="AA16" s="37" t="s">
        <v>215</v>
      </c>
    </row>
    <row r="17" spans="1:35" ht="13.5" customHeight="1" x14ac:dyDescent="0.4"/>
    <row r="18" spans="1:35" ht="39" customHeight="1" x14ac:dyDescent="0.4">
      <c r="B18" s="56" t="s">
        <v>184</v>
      </c>
      <c r="C18" s="38"/>
      <c r="D18" s="31"/>
      <c r="E18" s="31"/>
      <c r="F18" s="31"/>
      <c r="G18" s="31"/>
      <c r="H18" s="31"/>
      <c r="I18" s="31"/>
      <c r="J18" s="31"/>
      <c r="K18" s="31"/>
      <c r="L18" s="31"/>
      <c r="M18" s="31"/>
      <c r="N18" s="38"/>
      <c r="O18" s="38"/>
      <c r="P18" s="39"/>
      <c r="Q18" s="39"/>
      <c r="R18" s="31"/>
      <c r="S18" s="33"/>
      <c r="T18" s="33"/>
      <c r="V18" s="33"/>
      <c r="W18" s="33"/>
    </row>
    <row r="19" spans="1:35" s="28" customFormat="1" ht="37.5" customHeight="1" x14ac:dyDescent="0.4">
      <c r="A19" s="34"/>
      <c r="B19" s="237" t="s">
        <v>24</v>
      </c>
      <c r="C19" s="237"/>
      <c r="D19" s="239" t="s">
        <v>25</v>
      </c>
      <c r="E19" s="240"/>
      <c r="F19" s="240"/>
      <c r="G19" s="240"/>
      <c r="H19" s="240"/>
      <c r="I19" s="240"/>
      <c r="J19" s="241"/>
      <c r="K19" s="239" t="s">
        <v>26</v>
      </c>
      <c r="L19" s="240"/>
      <c r="M19" s="240"/>
      <c r="N19" s="240"/>
      <c r="O19" s="240"/>
      <c r="P19" s="240"/>
      <c r="Q19" s="240"/>
      <c r="R19" s="241"/>
      <c r="S19" s="239" t="s">
        <v>27</v>
      </c>
      <c r="T19" s="240"/>
      <c r="U19" s="241"/>
      <c r="V19" s="239" t="s">
        <v>28</v>
      </c>
      <c r="W19" s="240"/>
      <c r="X19" s="240"/>
      <c r="Y19" s="240"/>
      <c r="Z19" s="241"/>
      <c r="AA19" s="34"/>
    </row>
    <row r="20" spans="1:35" ht="39" customHeight="1" x14ac:dyDescent="0.4">
      <c r="B20" s="287" t="s">
        <v>38</v>
      </c>
      <c r="C20" s="288"/>
      <c r="D20" s="291" t="s">
        <v>216</v>
      </c>
      <c r="E20" s="293" t="s">
        <v>217</v>
      </c>
      <c r="F20" s="293"/>
      <c r="G20" s="293"/>
      <c r="H20" s="293"/>
      <c r="I20" s="293"/>
      <c r="J20" s="294"/>
      <c r="K20" s="284" t="s">
        <v>41</v>
      </c>
      <c r="L20" s="285"/>
      <c r="M20" s="285"/>
      <c r="N20" s="254"/>
      <c r="O20" s="286"/>
      <c r="P20" s="286"/>
      <c r="Q20" s="286"/>
      <c r="R20" s="41" t="s">
        <v>10</v>
      </c>
      <c r="S20" s="257" t="s">
        <v>164</v>
      </c>
      <c r="T20" s="258"/>
      <c r="U20" s="259"/>
      <c r="V20" s="282"/>
      <c r="W20" s="283"/>
      <c r="X20" s="283"/>
      <c r="Y20" s="283"/>
      <c r="Z20" s="181" t="s">
        <v>19</v>
      </c>
    </row>
    <row r="21" spans="1:35" ht="39" customHeight="1" x14ac:dyDescent="0.4">
      <c r="B21" s="289"/>
      <c r="C21" s="290"/>
      <c r="D21" s="292"/>
      <c r="E21" s="295"/>
      <c r="F21" s="295"/>
      <c r="G21" s="295"/>
      <c r="H21" s="295"/>
      <c r="I21" s="295"/>
      <c r="J21" s="296"/>
      <c r="K21" s="284" t="s">
        <v>42</v>
      </c>
      <c r="L21" s="285"/>
      <c r="M21" s="285"/>
      <c r="N21" s="254"/>
      <c r="O21" s="286"/>
      <c r="P21" s="286"/>
      <c r="Q21" s="286"/>
      <c r="R21" s="41" t="s">
        <v>10</v>
      </c>
      <c r="S21" s="257" t="s">
        <v>165</v>
      </c>
      <c r="T21" s="258"/>
      <c r="U21" s="259"/>
      <c r="V21" s="282"/>
      <c r="W21" s="283"/>
      <c r="X21" s="283"/>
      <c r="Y21" s="283"/>
      <c r="Z21" s="181" t="s">
        <v>19</v>
      </c>
    </row>
    <row r="22" spans="1:35" ht="39" customHeight="1" x14ac:dyDescent="0.4">
      <c r="B22" s="43"/>
      <c r="C22" s="31"/>
      <c r="D22" s="36"/>
      <c r="E22" s="36"/>
      <c r="F22" s="36"/>
      <c r="G22" s="36"/>
      <c r="H22" s="36"/>
      <c r="I22" s="36"/>
      <c r="J22" s="36"/>
      <c r="K22" s="38"/>
      <c r="L22" s="38"/>
      <c r="M22" s="38"/>
      <c r="N22" s="38"/>
      <c r="O22" s="38"/>
      <c r="P22" s="265"/>
      <c r="Q22" s="265"/>
      <c r="R22" s="266"/>
      <c r="S22" s="242" t="s">
        <v>40</v>
      </c>
      <c r="T22" s="243"/>
      <c r="U22" s="244"/>
      <c r="V22" s="282"/>
      <c r="W22" s="283"/>
      <c r="X22" s="283"/>
      <c r="Y22" s="283"/>
      <c r="Z22" s="181" t="s">
        <v>19</v>
      </c>
      <c r="AA22" s="37" t="s">
        <v>218</v>
      </c>
    </row>
    <row r="23" spans="1:35" ht="18" customHeight="1" thickBot="1" x14ac:dyDescent="0.45">
      <c r="B23" s="38"/>
      <c r="C23" s="38"/>
      <c r="D23" s="31"/>
      <c r="E23" s="31"/>
      <c r="F23" s="31"/>
      <c r="G23" s="31"/>
      <c r="H23" s="31"/>
      <c r="I23" s="31"/>
      <c r="J23" s="31"/>
      <c r="K23" s="31"/>
      <c r="L23" s="31"/>
      <c r="M23" s="31"/>
      <c r="N23" s="38"/>
      <c r="O23" s="38"/>
      <c r="P23" s="39"/>
      <c r="Q23" s="39"/>
      <c r="R23" s="31"/>
      <c r="S23" s="33"/>
      <c r="T23" s="33"/>
      <c r="V23" s="33"/>
      <c r="W23" s="33"/>
    </row>
    <row r="24" spans="1:35" ht="50.25" customHeight="1" thickBot="1" x14ac:dyDescent="0.45">
      <c r="B24" s="271" t="s">
        <v>219</v>
      </c>
      <c r="C24" s="272"/>
      <c r="D24" s="272"/>
      <c r="E24" s="272"/>
      <c r="F24" s="272"/>
      <c r="G24" s="272"/>
      <c r="H24" s="272"/>
      <c r="I24" s="272"/>
      <c r="J24" s="272"/>
      <c r="K24" s="272"/>
      <c r="L24" s="272"/>
      <c r="M24" s="272"/>
      <c r="N24" s="272"/>
      <c r="O24" s="272"/>
      <c r="P24" s="272"/>
      <c r="Q24" s="272"/>
      <c r="R24" s="273"/>
      <c r="S24" s="274"/>
      <c r="T24" s="275"/>
      <c r="U24" s="275"/>
      <c r="V24" s="275"/>
      <c r="W24" s="275"/>
      <c r="X24" s="275"/>
      <c r="Y24" s="275"/>
      <c r="Z24" s="42" t="s">
        <v>19</v>
      </c>
    </row>
    <row r="25" spans="1:35" ht="37.5" customHeight="1" x14ac:dyDescent="0.4">
      <c r="B25" s="158"/>
      <c r="C25" s="159"/>
      <c r="D25" s="159"/>
      <c r="E25" s="159"/>
      <c r="F25" s="159"/>
      <c r="G25" s="159"/>
      <c r="H25" s="159"/>
      <c r="I25" s="159"/>
      <c r="J25" s="159"/>
      <c r="K25" s="159"/>
      <c r="L25" s="159"/>
      <c r="M25" s="159"/>
      <c r="N25" s="159"/>
      <c r="O25" s="159"/>
      <c r="P25" s="160"/>
      <c r="Q25" s="160"/>
      <c r="R25" s="160"/>
      <c r="S25" s="160"/>
      <c r="T25" s="160"/>
      <c r="U25" s="160"/>
      <c r="V25" s="160"/>
      <c r="W25" s="160"/>
      <c r="X25" s="38"/>
    </row>
    <row r="26" spans="1:35" ht="37.5" customHeight="1" x14ac:dyDescent="0.4">
      <c r="A26" s="236" t="s">
        <v>220</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row>
    <row r="27" spans="1:35" ht="37.5" customHeight="1" x14ac:dyDescent="0.5">
      <c r="A27" s="179"/>
      <c r="B27" s="165" t="s">
        <v>185</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row>
    <row r="28" spans="1:35" ht="37.5" customHeight="1" x14ac:dyDescent="0.4">
      <c r="B28" s="267" t="s">
        <v>221</v>
      </c>
      <c r="C28" s="267"/>
      <c r="D28" s="267"/>
      <c r="E28" s="267"/>
      <c r="F28" s="267"/>
      <c r="G28" s="270" t="s">
        <v>222</v>
      </c>
      <c r="H28" s="260"/>
      <c r="I28" s="260"/>
      <c r="J28" s="260"/>
      <c r="K28" s="260"/>
      <c r="L28" s="260"/>
      <c r="M28" s="260"/>
      <c r="N28" s="260"/>
      <c r="Q28" s="31"/>
      <c r="R28" s="31"/>
      <c r="S28" s="31"/>
      <c r="T28" s="31"/>
      <c r="U28" s="31"/>
      <c r="V28" s="31"/>
      <c r="W28" s="31"/>
      <c r="X28" s="31"/>
      <c r="Y28" s="31"/>
      <c r="Z28" s="31"/>
      <c r="AA28" s="31"/>
      <c r="AB28" s="31"/>
      <c r="AC28" s="31"/>
      <c r="AD28" s="31"/>
      <c r="AE28" s="31"/>
      <c r="AF28" s="31"/>
      <c r="AG28" s="31"/>
      <c r="AH28" s="31"/>
      <c r="AI28" s="31"/>
    </row>
    <row r="29" spans="1:35" ht="37.5" customHeight="1" x14ac:dyDescent="0.4">
      <c r="B29" s="276" t="s">
        <v>223</v>
      </c>
      <c r="C29" s="276"/>
      <c r="D29" s="276"/>
      <c r="E29" s="276"/>
      <c r="F29" s="276"/>
      <c r="G29" s="280"/>
      <c r="H29" s="281"/>
      <c r="I29" s="281"/>
      <c r="J29" s="281"/>
      <c r="K29" s="281"/>
      <c r="L29" s="281"/>
      <c r="M29" s="281"/>
      <c r="N29" s="181" t="s">
        <v>19</v>
      </c>
      <c r="Q29" s="40"/>
      <c r="R29" s="40"/>
      <c r="S29" s="40"/>
      <c r="T29" s="40"/>
      <c r="U29" s="40"/>
      <c r="V29" s="40"/>
      <c r="W29" s="40"/>
      <c r="X29" s="40"/>
      <c r="Y29" s="40"/>
      <c r="Z29" s="40"/>
      <c r="AA29" s="40"/>
      <c r="AB29" s="31"/>
      <c r="AC29" s="31"/>
      <c r="AD29" s="31"/>
      <c r="AE29" s="31"/>
      <c r="AF29" s="31"/>
      <c r="AG29" s="31"/>
      <c r="AH29" s="31"/>
      <c r="AI29" s="31"/>
    </row>
    <row r="30" spans="1:35" ht="37.5" customHeight="1" x14ac:dyDescent="0.5">
      <c r="B30" s="165" t="s">
        <v>186</v>
      </c>
      <c r="C30" s="163"/>
      <c r="D30" s="163"/>
      <c r="E30" s="163"/>
      <c r="F30" s="163"/>
      <c r="G30" s="164"/>
      <c r="H30" s="164"/>
      <c r="I30" s="164"/>
      <c r="J30" s="164"/>
      <c r="K30" s="164"/>
      <c r="L30" s="164"/>
      <c r="M30" s="164"/>
      <c r="N30" s="182"/>
      <c r="Q30" s="40"/>
      <c r="R30" s="40"/>
      <c r="S30" s="40"/>
      <c r="T30" s="40"/>
      <c r="U30" s="40"/>
      <c r="V30" s="40"/>
      <c r="W30" s="40"/>
      <c r="X30" s="40"/>
      <c r="Y30" s="40"/>
      <c r="Z30" s="40"/>
      <c r="AA30" s="40"/>
      <c r="AB30" s="31"/>
      <c r="AC30" s="31"/>
      <c r="AD30" s="31"/>
      <c r="AE30" s="31"/>
      <c r="AF30" s="31"/>
      <c r="AG30" s="31"/>
      <c r="AH30" s="31"/>
      <c r="AI30" s="31"/>
    </row>
    <row r="31" spans="1:35" ht="37.5" customHeight="1" x14ac:dyDescent="0.4">
      <c r="B31" s="161"/>
      <c r="C31" s="162"/>
      <c r="D31" s="162"/>
      <c r="E31" s="162"/>
      <c r="F31" s="162"/>
      <c r="G31" s="268" t="s">
        <v>222</v>
      </c>
      <c r="H31" s="269"/>
      <c r="I31" s="269"/>
      <c r="J31" s="269"/>
      <c r="K31" s="269"/>
      <c r="L31" s="269"/>
      <c r="M31" s="269"/>
      <c r="N31" s="270"/>
      <c r="Q31" s="31"/>
      <c r="R31" s="31"/>
      <c r="S31" s="31"/>
      <c r="T31" s="31"/>
      <c r="U31" s="31"/>
      <c r="V31" s="31"/>
      <c r="W31" s="31"/>
      <c r="X31" s="31"/>
      <c r="Y31" s="31"/>
      <c r="Z31" s="31"/>
      <c r="AA31" s="31"/>
      <c r="AB31" s="31"/>
      <c r="AC31" s="31"/>
      <c r="AD31" s="31"/>
      <c r="AE31" s="31"/>
      <c r="AF31" s="31"/>
      <c r="AG31" s="31"/>
      <c r="AH31" s="31"/>
      <c r="AI31" s="31"/>
    </row>
    <row r="32" spans="1:35" ht="37.5" customHeight="1" x14ac:dyDescent="0.4">
      <c r="B32" s="277" t="s">
        <v>224</v>
      </c>
      <c r="C32" s="278"/>
      <c r="D32" s="278"/>
      <c r="E32" s="278"/>
      <c r="F32" s="279"/>
      <c r="G32" s="280"/>
      <c r="H32" s="281"/>
      <c r="I32" s="281"/>
      <c r="J32" s="281"/>
      <c r="K32" s="281"/>
      <c r="L32" s="281"/>
      <c r="M32" s="281"/>
      <c r="N32" s="181" t="s">
        <v>19</v>
      </c>
      <c r="Q32" s="40"/>
      <c r="R32" s="40"/>
      <c r="S32" s="40"/>
      <c r="T32" s="40"/>
      <c r="U32" s="40"/>
      <c r="V32" s="40"/>
      <c r="W32" s="40"/>
      <c r="X32" s="40"/>
      <c r="Y32" s="40"/>
      <c r="Z32" s="40"/>
      <c r="AA32" s="40"/>
      <c r="AB32" s="31"/>
      <c r="AC32" s="31"/>
      <c r="AD32" s="31"/>
      <c r="AE32" s="31"/>
      <c r="AF32" s="31"/>
      <c r="AG32" s="31"/>
      <c r="AH32" s="31"/>
      <c r="AI32" s="31"/>
    </row>
    <row r="33" spans="3:25" ht="21" customHeight="1" x14ac:dyDescent="0.4"/>
    <row r="34" spans="3:25" ht="37.5" customHeight="1" x14ac:dyDescent="0.4">
      <c r="C34" s="36"/>
      <c r="D34" s="36"/>
      <c r="E34" s="36"/>
      <c r="F34" s="36"/>
      <c r="G34" s="36"/>
      <c r="H34" s="36"/>
      <c r="I34" s="36"/>
      <c r="J34" s="36"/>
      <c r="K34" s="36"/>
      <c r="L34" s="36"/>
      <c r="M34" s="36"/>
      <c r="N34" s="36"/>
      <c r="O34" s="36"/>
      <c r="P34" s="36"/>
      <c r="Q34" s="36"/>
      <c r="R34" s="36"/>
      <c r="S34" s="36"/>
      <c r="T34" s="36"/>
      <c r="U34" s="36"/>
      <c r="V34" s="36"/>
      <c r="W34" s="36"/>
      <c r="X34" s="36"/>
      <c r="Y34" s="36"/>
    </row>
  </sheetData>
  <mergeCells count="71">
    <mergeCell ref="V21:Y21"/>
    <mergeCell ref="B32:F32"/>
    <mergeCell ref="G29:M29"/>
    <mergeCell ref="G32:M32"/>
    <mergeCell ref="G28:N28"/>
    <mergeCell ref="V19:Z19"/>
    <mergeCell ref="V22:Y22"/>
    <mergeCell ref="S20:U20"/>
    <mergeCell ref="V20:Y20"/>
    <mergeCell ref="K20:N20"/>
    <mergeCell ref="K21:N21"/>
    <mergeCell ref="O20:Q20"/>
    <mergeCell ref="O21:Q21"/>
    <mergeCell ref="B20:C21"/>
    <mergeCell ref="D20:D21"/>
    <mergeCell ref="E20:J21"/>
    <mergeCell ref="S21:U21"/>
    <mergeCell ref="B28:F28"/>
    <mergeCell ref="G31:N31"/>
    <mergeCell ref="B24:R24"/>
    <mergeCell ref="S24:Y24"/>
    <mergeCell ref="A26:AA26"/>
    <mergeCell ref="B29:F29"/>
    <mergeCell ref="B19:C19"/>
    <mergeCell ref="D19:J19"/>
    <mergeCell ref="K19:R19"/>
    <mergeCell ref="S19:U19"/>
    <mergeCell ref="P22:R22"/>
    <mergeCell ref="S22:U22"/>
    <mergeCell ref="N16:O16"/>
    <mergeCell ref="P16:R16"/>
    <mergeCell ref="S16:U16"/>
    <mergeCell ref="V16:Y16"/>
    <mergeCell ref="B15:C15"/>
    <mergeCell ref="E15:M15"/>
    <mergeCell ref="N15:O15"/>
    <mergeCell ref="P15:Q15"/>
    <mergeCell ref="S15:U15"/>
    <mergeCell ref="V15:Y15"/>
    <mergeCell ref="V12:Y12"/>
    <mergeCell ref="E13:M13"/>
    <mergeCell ref="N13:O13"/>
    <mergeCell ref="P13:Q13"/>
    <mergeCell ref="S13:U13"/>
    <mergeCell ref="B12:C14"/>
    <mergeCell ref="E12:M12"/>
    <mergeCell ref="N12:O12"/>
    <mergeCell ref="P12:Q12"/>
    <mergeCell ref="S12:U12"/>
    <mergeCell ref="V13:Y13"/>
    <mergeCell ref="E14:M14"/>
    <mergeCell ref="N14:O14"/>
    <mergeCell ref="P14:Q14"/>
    <mergeCell ref="S14:U14"/>
    <mergeCell ref="V14:Y14"/>
    <mergeCell ref="A2:AA2"/>
    <mergeCell ref="A7:AA7"/>
    <mergeCell ref="B8:C8"/>
    <mergeCell ref="D8:J8"/>
    <mergeCell ref="B11:C11"/>
    <mergeCell ref="D11:M11"/>
    <mergeCell ref="N11:R11"/>
    <mergeCell ref="S11:U11"/>
    <mergeCell ref="V11:Z11"/>
    <mergeCell ref="A3:AA3"/>
    <mergeCell ref="B4:E4"/>
    <mergeCell ref="P4:S4"/>
    <mergeCell ref="B5:E5"/>
    <mergeCell ref="F5:O5"/>
    <mergeCell ref="P5:S5"/>
    <mergeCell ref="T5:AA5"/>
  </mergeCells>
  <phoneticPr fontId="2"/>
  <pageMargins left="0.78740157480314965" right="0.78740157480314965" top="0.78740157480314965" bottom="0.78740157480314965" header="0.70866141732283472" footer="0.31496062992125984"/>
  <pageSetup paperSize="9" scale="45" orientation="portrait"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W62"/>
  <sheetViews>
    <sheetView showGridLines="0" tabSelected="1" view="pageBreakPreview" zoomScale="60" zoomScaleNormal="55" workbookViewId="0">
      <pane ySplit="1" topLeftCell="A2" activePane="bottomLeft" state="frozen"/>
      <selection activeCell="A24" sqref="A24"/>
      <selection pane="bottomLeft" activeCell="A24" sqref="A24"/>
    </sheetView>
  </sheetViews>
  <sheetFormatPr defaultColWidth="9" defaultRowHeight="18.75" x14ac:dyDescent="0.4"/>
  <cols>
    <col min="1" max="1" width="33.5" style="15" customWidth="1"/>
    <col min="2" max="8" width="10.875" style="15" customWidth="1"/>
    <col min="9" max="9" width="12.5" style="15" customWidth="1"/>
    <col min="10" max="10" width="5.875" style="15" customWidth="1"/>
    <col min="11" max="11" width="18" style="15" customWidth="1"/>
    <col min="12" max="12" width="17.875" style="15" customWidth="1"/>
    <col min="13" max="13" width="5.125" style="15" customWidth="1"/>
    <col min="14" max="14" width="7.375" style="15" customWidth="1"/>
    <col min="15" max="21" width="7.5" style="15" hidden="1" customWidth="1"/>
    <col min="22" max="23" width="0" style="15" hidden="1" customWidth="1"/>
    <col min="24" max="16384" width="9" style="15"/>
  </cols>
  <sheetData>
    <row r="1" spans="1:23" ht="35.25" x14ac:dyDescent="0.4">
      <c r="A1" s="52" t="s">
        <v>47</v>
      </c>
      <c r="B1" s="297"/>
      <c r="C1" s="298"/>
      <c r="D1" s="298"/>
      <c r="E1" s="298"/>
      <c r="F1" s="298"/>
      <c r="G1" s="298"/>
      <c r="H1" s="298"/>
      <c r="I1" s="298"/>
    </row>
    <row r="2" spans="1:23" ht="36" customHeight="1" x14ac:dyDescent="0.4">
      <c r="A2" s="304" t="s">
        <v>127</v>
      </c>
      <c r="B2" s="304"/>
      <c r="C2" s="304"/>
      <c r="D2" s="304"/>
      <c r="E2" s="304"/>
      <c r="F2" s="304"/>
      <c r="G2" s="304"/>
      <c r="H2" s="304"/>
      <c r="I2" s="304"/>
      <c r="J2" s="304"/>
      <c r="K2" s="304"/>
      <c r="L2" s="304"/>
    </row>
    <row r="3" spans="1:23" s="51" customFormat="1" ht="17.25" customHeight="1" x14ac:dyDescent="0.4">
      <c r="A3" s="55"/>
      <c r="B3" s="55"/>
      <c r="C3" s="55"/>
      <c r="D3" s="55"/>
      <c r="E3" s="55"/>
      <c r="F3" s="55"/>
      <c r="G3" s="55"/>
      <c r="H3" s="55"/>
      <c r="I3" s="55"/>
      <c r="J3" s="55"/>
      <c r="K3" s="55"/>
      <c r="L3" s="55"/>
    </row>
    <row r="4" spans="1:23" s="51" customFormat="1" ht="41.25" customHeight="1" x14ac:dyDescent="0.4">
      <c r="A4" s="57" t="s">
        <v>55</v>
      </c>
      <c r="B4" s="309"/>
      <c r="C4" s="309"/>
      <c r="D4" s="309"/>
      <c r="E4" s="309"/>
      <c r="F4" s="309"/>
      <c r="G4" s="309"/>
      <c r="H4" s="4"/>
      <c r="I4" s="4"/>
      <c r="J4" s="4"/>
      <c r="K4" s="4"/>
      <c r="L4" s="5"/>
    </row>
    <row r="5" spans="1:23" ht="45.75" customHeight="1" x14ac:dyDescent="0.4">
      <c r="A5" s="6"/>
      <c r="B5" s="6"/>
      <c r="C5" s="6"/>
      <c r="D5" s="6"/>
      <c r="E5" s="6"/>
      <c r="F5" s="6"/>
      <c r="G5" s="6"/>
      <c r="H5" s="6"/>
      <c r="I5" s="300" t="s">
        <v>15</v>
      </c>
      <c r="J5" s="301"/>
      <c r="K5" s="305" t="s">
        <v>14</v>
      </c>
      <c r="L5" s="307" t="s">
        <v>44</v>
      </c>
      <c r="M5" s="2"/>
    </row>
    <row r="6" spans="1:23" ht="27.75" customHeight="1" x14ac:dyDescent="0.4">
      <c r="A6" s="6"/>
      <c r="B6" s="10" t="s">
        <v>0</v>
      </c>
      <c r="C6" s="10" t="s">
        <v>1</v>
      </c>
      <c r="D6" s="10" t="s">
        <v>2</v>
      </c>
      <c r="E6" s="10" t="s">
        <v>3</v>
      </c>
      <c r="F6" s="10" t="s">
        <v>4</v>
      </c>
      <c r="G6" s="10" t="s">
        <v>5</v>
      </c>
      <c r="H6" s="10" t="s">
        <v>6</v>
      </c>
      <c r="I6" s="302"/>
      <c r="J6" s="303"/>
      <c r="K6" s="306"/>
      <c r="L6" s="308"/>
      <c r="M6" s="2"/>
    </row>
    <row r="7" spans="1:23" ht="27.75" customHeight="1" x14ac:dyDescent="0.4">
      <c r="A7" s="8"/>
      <c r="B7" s="7">
        <v>44717</v>
      </c>
      <c r="C7" s="7">
        <f>B7+1</f>
        <v>44718</v>
      </c>
      <c r="D7" s="7">
        <f t="shared" ref="D7:G7" si="0">C7+1</f>
        <v>44719</v>
      </c>
      <c r="E7" s="7">
        <f t="shared" si="0"/>
        <v>44720</v>
      </c>
      <c r="F7" s="7">
        <f t="shared" si="0"/>
        <v>44721</v>
      </c>
      <c r="G7" s="7">
        <f t="shared" si="0"/>
        <v>44722</v>
      </c>
      <c r="H7" s="7">
        <f>G7+1</f>
        <v>44723</v>
      </c>
      <c r="I7" s="12"/>
      <c r="J7" s="13"/>
      <c r="K7" s="139"/>
      <c r="L7" s="130"/>
      <c r="M7" s="1"/>
      <c r="O7" s="15" t="s">
        <v>0</v>
      </c>
      <c r="P7" s="15" t="s">
        <v>1</v>
      </c>
      <c r="Q7" s="15" t="s">
        <v>2</v>
      </c>
      <c r="R7" s="15" t="s">
        <v>3</v>
      </c>
      <c r="S7" s="15" t="s">
        <v>4</v>
      </c>
      <c r="T7" s="15" t="s">
        <v>5</v>
      </c>
      <c r="U7" s="15" t="s">
        <v>6</v>
      </c>
    </row>
    <row r="8" spans="1:23" ht="27.75" customHeight="1" x14ac:dyDescent="0.4">
      <c r="A8" s="19" t="s">
        <v>16</v>
      </c>
      <c r="B8" s="140"/>
      <c r="C8" s="140"/>
      <c r="D8" s="140"/>
      <c r="E8" s="140"/>
      <c r="F8" s="140"/>
      <c r="G8" s="140"/>
      <c r="H8" s="140"/>
      <c r="I8" s="17"/>
      <c r="J8" s="16"/>
      <c r="K8" s="173" t="s">
        <v>200</v>
      </c>
      <c r="L8" s="130"/>
      <c r="M8" s="1"/>
      <c r="O8" s="145">
        <f>IF(IF(B8&gt;=50,1,0)=0,0,IF(B9=0,0,IF(B8&gt;=50,1,0)))</f>
        <v>0</v>
      </c>
      <c r="P8" s="145">
        <f t="shared" ref="P8:U8" si="1">IF(IF(C8&gt;=50,1,0)=0,0,IF(C9=0,0,IF(C8&gt;=50,1,0)))</f>
        <v>0</v>
      </c>
      <c r="Q8" s="145">
        <f t="shared" si="1"/>
        <v>0</v>
      </c>
      <c r="R8" s="145">
        <f t="shared" si="1"/>
        <v>0</v>
      </c>
      <c r="S8" s="145">
        <f t="shared" si="1"/>
        <v>0</v>
      </c>
      <c r="T8" s="145">
        <f t="shared" si="1"/>
        <v>0</v>
      </c>
      <c r="U8" s="145">
        <f t="shared" si="1"/>
        <v>0</v>
      </c>
      <c r="V8" s="145">
        <f>SUM(O8:U8)</f>
        <v>0</v>
      </c>
      <c r="W8" s="145">
        <f>IF(V8&gt;=1,1,0)</f>
        <v>0</v>
      </c>
    </row>
    <row r="9" spans="1:23" ht="27.75" customHeight="1" x14ac:dyDescent="0.4">
      <c r="A9" s="8" t="s">
        <v>12</v>
      </c>
      <c r="B9" s="141"/>
      <c r="C9" s="141"/>
      <c r="D9" s="141"/>
      <c r="E9" s="141"/>
      <c r="F9" s="141"/>
      <c r="G9" s="141"/>
      <c r="H9" s="141"/>
      <c r="I9" s="143"/>
      <c r="J9" s="14" t="s">
        <v>10</v>
      </c>
      <c r="K9" s="174"/>
      <c r="L9" s="130"/>
      <c r="M9" s="1"/>
    </row>
    <row r="10" spans="1:23" ht="27.75" customHeight="1" x14ac:dyDescent="0.4">
      <c r="A10" s="8" t="s">
        <v>13</v>
      </c>
      <c r="B10" s="141"/>
      <c r="C10" s="141"/>
      <c r="D10" s="141"/>
      <c r="E10" s="141"/>
      <c r="F10" s="141"/>
      <c r="G10" s="141"/>
      <c r="H10" s="141"/>
      <c r="I10" s="143"/>
      <c r="J10" s="14" t="s">
        <v>10</v>
      </c>
      <c r="K10" s="174"/>
      <c r="L10" s="130"/>
      <c r="M10" s="1"/>
    </row>
    <row r="11" spans="1:23" ht="27.75" customHeight="1" x14ac:dyDescent="0.4">
      <c r="A11" s="8"/>
      <c r="B11" s="7">
        <f>H7+1</f>
        <v>44724</v>
      </c>
      <c r="C11" s="7">
        <f>B11+1</f>
        <v>44725</v>
      </c>
      <c r="D11" s="7">
        <f t="shared" ref="D11:G35" si="2">C11+1</f>
        <v>44726</v>
      </c>
      <c r="E11" s="7">
        <f t="shared" si="2"/>
        <v>44727</v>
      </c>
      <c r="F11" s="7">
        <f t="shared" si="2"/>
        <v>44728</v>
      </c>
      <c r="G11" s="7">
        <f t="shared" si="2"/>
        <v>44729</v>
      </c>
      <c r="H11" s="7">
        <f>G11+1</f>
        <v>44730</v>
      </c>
      <c r="I11" s="12"/>
      <c r="J11" s="13"/>
      <c r="K11" s="175"/>
      <c r="L11" s="130"/>
      <c r="M11" s="1"/>
    </row>
    <row r="12" spans="1:23" ht="27.75" customHeight="1" x14ac:dyDescent="0.4">
      <c r="A12" s="19" t="s">
        <v>16</v>
      </c>
      <c r="B12" s="140"/>
      <c r="C12" s="140"/>
      <c r="D12" s="140"/>
      <c r="E12" s="140"/>
      <c r="F12" s="140"/>
      <c r="G12" s="140"/>
      <c r="H12" s="140"/>
      <c r="I12" s="17"/>
      <c r="J12" s="16"/>
      <c r="K12" s="173" t="s">
        <v>200</v>
      </c>
      <c r="L12" s="130"/>
      <c r="M12" s="1"/>
      <c r="O12" s="15">
        <f>IF(IF(B12&gt;=50,1,0)=0,0,IF(B13=0,0,IF(B12&gt;=50,1,0)))</f>
        <v>0</v>
      </c>
      <c r="P12" s="137">
        <f t="shared" ref="P12" si="3">IF(IF(C12&gt;=50,1,0)=0,0,IF(C13=0,0,IF(C12&gt;=50,1,0)))</f>
        <v>0</v>
      </c>
      <c r="Q12" s="15">
        <f t="shared" ref="Q12" si="4">IF(IF(D12&gt;=50,1,0)=0,0,IF(D13=0,0,IF(D12&gt;=50,1,0)))</f>
        <v>0</v>
      </c>
      <c r="R12" s="15">
        <f t="shared" ref="R12" si="5">IF(IF(E12&gt;=50,1,0)=0,0,IF(E13=0,0,IF(E12&gt;=50,1,0)))</f>
        <v>0</v>
      </c>
      <c r="S12" s="15">
        <f t="shared" ref="S12" si="6">IF(IF(F12&gt;=50,1,0)=0,0,IF(F13=0,0,IF(F12&gt;=50,1,0)))</f>
        <v>0</v>
      </c>
      <c r="T12" s="15">
        <f t="shared" ref="T12" si="7">IF(IF(G12&gt;=50,1,0)=0,0,IF(G13=0,0,IF(G12&gt;=50,1,0)))</f>
        <v>0</v>
      </c>
      <c r="U12" s="15">
        <f t="shared" ref="U12" si="8">IF(IF(H12&gt;=50,1,0)=0,0,IF(H13=0,0,IF(H12&gt;=50,1,0)))</f>
        <v>0</v>
      </c>
      <c r="V12" s="15">
        <f>SUM(O12:U12)</f>
        <v>0</v>
      </c>
      <c r="W12" s="15">
        <f>IF(V12&gt;=1,1,0)</f>
        <v>0</v>
      </c>
    </row>
    <row r="13" spans="1:23" ht="27.75" customHeight="1" x14ac:dyDescent="0.4">
      <c r="A13" s="8" t="s">
        <v>12</v>
      </c>
      <c r="B13" s="141"/>
      <c r="C13" s="141"/>
      <c r="D13" s="141"/>
      <c r="E13" s="141"/>
      <c r="F13" s="141"/>
      <c r="G13" s="141"/>
      <c r="H13" s="141"/>
      <c r="I13" s="143"/>
      <c r="J13" s="14" t="s">
        <v>10</v>
      </c>
      <c r="K13" s="174"/>
      <c r="L13" s="130"/>
      <c r="M13" s="1"/>
      <c r="P13" s="137"/>
    </row>
    <row r="14" spans="1:23" ht="27.75" customHeight="1" x14ac:dyDescent="0.4">
      <c r="A14" s="8" t="s">
        <v>13</v>
      </c>
      <c r="B14" s="141"/>
      <c r="C14" s="141"/>
      <c r="D14" s="141"/>
      <c r="E14" s="141"/>
      <c r="F14" s="141"/>
      <c r="G14" s="141"/>
      <c r="H14" s="141"/>
      <c r="I14" s="143"/>
      <c r="J14" s="14" t="s">
        <v>10</v>
      </c>
      <c r="K14" s="174"/>
      <c r="L14" s="130"/>
      <c r="M14" s="1"/>
      <c r="P14" s="137"/>
    </row>
    <row r="15" spans="1:23" ht="27.75" customHeight="1" x14ac:dyDescent="0.4">
      <c r="A15" s="8"/>
      <c r="B15" s="7">
        <f>H11+1</f>
        <v>44731</v>
      </c>
      <c r="C15" s="7">
        <f>B15+1</f>
        <v>44732</v>
      </c>
      <c r="D15" s="7">
        <f t="shared" si="2"/>
        <v>44733</v>
      </c>
      <c r="E15" s="7">
        <f t="shared" si="2"/>
        <v>44734</v>
      </c>
      <c r="F15" s="7">
        <f t="shared" si="2"/>
        <v>44735</v>
      </c>
      <c r="G15" s="7">
        <f t="shared" si="2"/>
        <v>44736</v>
      </c>
      <c r="H15" s="7">
        <f>G15+1</f>
        <v>44737</v>
      </c>
      <c r="I15" s="12"/>
      <c r="J15" s="13"/>
      <c r="K15" s="175"/>
      <c r="L15" s="130"/>
      <c r="M15" s="1"/>
      <c r="P15" s="137"/>
    </row>
    <row r="16" spans="1:23" ht="27.75" customHeight="1" x14ac:dyDescent="0.4">
      <c r="A16" s="19" t="s">
        <v>16</v>
      </c>
      <c r="B16" s="140"/>
      <c r="C16" s="140"/>
      <c r="D16" s="140"/>
      <c r="E16" s="140"/>
      <c r="F16" s="140"/>
      <c r="G16" s="140"/>
      <c r="H16" s="140"/>
      <c r="I16" s="17"/>
      <c r="J16" s="16"/>
      <c r="K16" s="173" t="s">
        <v>200</v>
      </c>
      <c r="L16" s="130"/>
      <c r="M16" s="1"/>
      <c r="O16" s="15">
        <f>IF(IF(B16&gt;=50,1,0)=0,0,IF(B17=0,0,IF(B16&gt;=50,1,0)))</f>
        <v>0</v>
      </c>
      <c r="P16" s="137">
        <f t="shared" ref="P16" si="9">IF(IF(C16&gt;=50,1,0)=0,0,IF(C17=0,0,IF(C16&gt;=50,1,0)))</f>
        <v>0</v>
      </c>
      <c r="Q16" s="15">
        <f t="shared" ref="Q16" si="10">IF(IF(D16&gt;=50,1,0)=0,0,IF(D17=0,0,IF(D16&gt;=50,1,0)))</f>
        <v>0</v>
      </c>
      <c r="R16" s="15">
        <f t="shared" ref="R16" si="11">IF(IF(E16&gt;=50,1,0)=0,0,IF(E17=0,0,IF(E16&gt;=50,1,0)))</f>
        <v>0</v>
      </c>
      <c r="S16" s="15">
        <f t="shared" ref="S16" si="12">IF(IF(F16&gt;=50,1,0)=0,0,IF(F17=0,0,IF(F16&gt;=50,1,0)))</f>
        <v>0</v>
      </c>
      <c r="T16" s="15">
        <f t="shared" ref="T16" si="13">IF(IF(G16&gt;=50,1,0)=0,0,IF(G17=0,0,IF(G16&gt;=50,1,0)))</f>
        <v>0</v>
      </c>
      <c r="U16" s="15">
        <f t="shared" ref="U16" si="14">IF(IF(H16&gt;=50,1,0)=0,0,IF(H17=0,0,IF(H16&gt;=50,1,0)))</f>
        <v>0</v>
      </c>
      <c r="V16" s="15">
        <f>SUM(O16:U16)</f>
        <v>0</v>
      </c>
      <c r="W16" s="15">
        <f>IF(V16&gt;=1,1,0)</f>
        <v>0</v>
      </c>
    </row>
    <row r="17" spans="1:23" ht="27.75" customHeight="1" x14ac:dyDescent="0.4">
      <c r="A17" s="8" t="s">
        <v>12</v>
      </c>
      <c r="B17" s="141"/>
      <c r="C17" s="141"/>
      <c r="D17" s="141"/>
      <c r="E17" s="141"/>
      <c r="F17" s="141"/>
      <c r="G17" s="141"/>
      <c r="H17" s="141"/>
      <c r="I17" s="143"/>
      <c r="J17" s="14" t="s">
        <v>10</v>
      </c>
      <c r="K17" s="174"/>
      <c r="L17" s="130"/>
      <c r="M17" s="1"/>
    </row>
    <row r="18" spans="1:23" ht="27.75" customHeight="1" x14ac:dyDescent="0.4">
      <c r="A18" s="8" t="s">
        <v>13</v>
      </c>
      <c r="B18" s="141"/>
      <c r="C18" s="141"/>
      <c r="D18" s="141"/>
      <c r="E18" s="141"/>
      <c r="F18" s="141"/>
      <c r="G18" s="141"/>
      <c r="H18" s="141"/>
      <c r="I18" s="143"/>
      <c r="J18" s="14" t="s">
        <v>10</v>
      </c>
      <c r="K18" s="174"/>
      <c r="L18" s="130"/>
      <c r="M18" s="1"/>
    </row>
    <row r="19" spans="1:23" ht="27.75" customHeight="1" x14ac:dyDescent="0.4">
      <c r="A19" s="8"/>
      <c r="B19" s="7">
        <f>H15+1</f>
        <v>44738</v>
      </c>
      <c r="C19" s="7">
        <f>B19+1</f>
        <v>44739</v>
      </c>
      <c r="D19" s="7">
        <f t="shared" si="2"/>
        <v>44740</v>
      </c>
      <c r="E19" s="7">
        <f t="shared" si="2"/>
        <v>44741</v>
      </c>
      <c r="F19" s="7">
        <f t="shared" si="2"/>
        <v>44742</v>
      </c>
      <c r="G19" s="7">
        <f t="shared" si="2"/>
        <v>44743</v>
      </c>
      <c r="H19" s="7">
        <f>G19+1</f>
        <v>44744</v>
      </c>
      <c r="I19" s="12"/>
      <c r="J19" s="13"/>
      <c r="K19" s="175"/>
      <c r="L19" s="130"/>
      <c r="M19" s="1"/>
    </row>
    <row r="20" spans="1:23" ht="27.75" customHeight="1" x14ac:dyDescent="0.4">
      <c r="A20" s="19" t="s">
        <v>16</v>
      </c>
      <c r="B20" s="140"/>
      <c r="C20" s="140"/>
      <c r="D20" s="140"/>
      <c r="E20" s="140"/>
      <c r="F20" s="140"/>
      <c r="G20" s="140"/>
      <c r="H20" s="140"/>
      <c r="I20" s="17"/>
      <c r="J20" s="16"/>
      <c r="K20" s="173" t="s">
        <v>200</v>
      </c>
      <c r="L20" s="130"/>
      <c r="M20" s="1"/>
      <c r="O20" s="15">
        <f>IF(IF(B20&gt;=50,1,0)=0,0,IF(B21=0,0,IF(B20&gt;=50,1,0)))</f>
        <v>0</v>
      </c>
      <c r="P20" s="137">
        <f t="shared" ref="P20" si="15">IF(IF(C20&gt;=50,1,0)=0,0,IF(C21=0,0,IF(C20&gt;=50,1,0)))</f>
        <v>0</v>
      </c>
      <c r="Q20" s="15">
        <f t="shared" ref="Q20" si="16">IF(IF(D20&gt;=50,1,0)=0,0,IF(D21=0,0,IF(D20&gt;=50,1,0)))</f>
        <v>0</v>
      </c>
      <c r="R20" s="15">
        <f t="shared" ref="R20" si="17">IF(IF(E20&gt;=50,1,0)=0,0,IF(E21=0,0,IF(E20&gt;=50,1,0)))</f>
        <v>0</v>
      </c>
      <c r="S20" s="15">
        <f t="shared" ref="S20" si="18">IF(IF(F20&gt;=50,1,0)=0,0,IF(F21=0,0,IF(F20&gt;=50,1,0)))</f>
        <v>0</v>
      </c>
      <c r="T20" s="15">
        <f t="shared" ref="T20" si="19">IF(IF(G20&gt;=50,1,0)=0,0,IF(G21=0,0,IF(G20&gt;=50,1,0)))</f>
        <v>0</v>
      </c>
      <c r="U20" s="15">
        <f t="shared" ref="U20" si="20">IF(IF(H20&gt;=50,1,0)=0,0,IF(H21=0,0,IF(H20&gt;=50,1,0)))</f>
        <v>0</v>
      </c>
      <c r="V20" s="15">
        <f>SUM(O20:U20)</f>
        <v>0</v>
      </c>
      <c r="W20" s="15">
        <f>IF(V20&gt;=1,1,0)</f>
        <v>0</v>
      </c>
    </row>
    <row r="21" spans="1:23" ht="27.75" customHeight="1" x14ac:dyDescent="0.4">
      <c r="A21" s="8" t="s">
        <v>12</v>
      </c>
      <c r="B21" s="141"/>
      <c r="C21" s="141"/>
      <c r="D21" s="141"/>
      <c r="E21" s="141"/>
      <c r="F21" s="141"/>
      <c r="G21" s="141"/>
      <c r="H21" s="141"/>
      <c r="I21" s="143"/>
      <c r="J21" s="14" t="s">
        <v>10</v>
      </c>
      <c r="K21" s="174"/>
      <c r="L21" s="130"/>
      <c r="M21" s="1"/>
    </row>
    <row r="22" spans="1:23" ht="27.75" customHeight="1" x14ac:dyDescent="0.4">
      <c r="A22" s="8" t="s">
        <v>13</v>
      </c>
      <c r="B22" s="141"/>
      <c r="C22" s="141"/>
      <c r="D22" s="141"/>
      <c r="E22" s="141"/>
      <c r="F22" s="141"/>
      <c r="G22" s="141"/>
      <c r="H22" s="141"/>
      <c r="I22" s="143"/>
      <c r="J22" s="14" t="s">
        <v>10</v>
      </c>
      <c r="K22" s="174"/>
      <c r="L22" s="130"/>
      <c r="M22" s="1"/>
    </row>
    <row r="23" spans="1:23" ht="27.75" customHeight="1" x14ac:dyDescent="0.4">
      <c r="A23" s="8"/>
      <c r="B23" s="7">
        <f>H19+1</f>
        <v>44745</v>
      </c>
      <c r="C23" s="7">
        <f>B23+1</f>
        <v>44746</v>
      </c>
      <c r="D23" s="7">
        <f t="shared" si="2"/>
        <v>44747</v>
      </c>
      <c r="E23" s="7">
        <f t="shared" si="2"/>
        <v>44748</v>
      </c>
      <c r="F23" s="7">
        <f t="shared" si="2"/>
        <v>44749</v>
      </c>
      <c r="G23" s="7">
        <f t="shared" si="2"/>
        <v>44750</v>
      </c>
      <c r="H23" s="7">
        <f>G23+1</f>
        <v>44751</v>
      </c>
      <c r="I23" s="12"/>
      <c r="J23" s="13"/>
      <c r="K23" s="175"/>
      <c r="L23" s="130"/>
      <c r="M23" s="1"/>
    </row>
    <row r="24" spans="1:23" ht="27.75" customHeight="1" x14ac:dyDescent="0.4">
      <c r="A24" s="19" t="s">
        <v>16</v>
      </c>
      <c r="B24" s="140"/>
      <c r="C24" s="140"/>
      <c r="D24" s="140"/>
      <c r="E24" s="140"/>
      <c r="F24" s="140"/>
      <c r="G24" s="140"/>
      <c r="H24" s="140"/>
      <c r="I24" s="17"/>
      <c r="J24" s="16"/>
      <c r="K24" s="173" t="s">
        <v>200</v>
      </c>
      <c r="L24" s="130"/>
      <c r="M24" s="1"/>
      <c r="O24" s="15">
        <f>IF(IF(B24&gt;=50,1,0)=0,0,IF(B25=0,0,IF(B24&gt;=50,1,0)))</f>
        <v>0</v>
      </c>
      <c r="P24" s="137">
        <f t="shared" ref="P24" si="21">IF(IF(C24&gt;=50,1,0)=0,0,IF(C25=0,0,IF(C24&gt;=50,1,0)))</f>
        <v>0</v>
      </c>
      <c r="Q24" s="15">
        <f t="shared" ref="Q24" si="22">IF(IF(D24&gt;=50,1,0)=0,0,IF(D25=0,0,IF(D24&gt;=50,1,0)))</f>
        <v>0</v>
      </c>
      <c r="R24" s="15">
        <f t="shared" ref="R24" si="23">IF(IF(E24&gt;=50,1,0)=0,0,IF(E25=0,0,IF(E24&gt;=50,1,0)))</f>
        <v>0</v>
      </c>
      <c r="S24" s="15">
        <f t="shared" ref="S24" si="24">IF(IF(F24&gt;=50,1,0)=0,0,IF(F25=0,0,IF(F24&gt;=50,1,0)))</f>
        <v>0</v>
      </c>
      <c r="T24" s="15">
        <f t="shared" ref="T24" si="25">IF(IF(G24&gt;=50,1,0)=0,0,IF(G25=0,0,IF(G24&gt;=50,1,0)))</f>
        <v>0</v>
      </c>
      <c r="U24" s="15">
        <f t="shared" ref="U24" si="26">IF(IF(H24&gt;=50,1,0)=0,0,IF(H25=0,0,IF(H24&gt;=50,1,0)))</f>
        <v>0</v>
      </c>
      <c r="V24" s="15">
        <f>SUM(O24:U24)</f>
        <v>0</v>
      </c>
      <c r="W24" s="15">
        <f>IF(V24&gt;=1,1,0)</f>
        <v>0</v>
      </c>
    </row>
    <row r="25" spans="1:23" ht="27.75" customHeight="1" x14ac:dyDescent="0.4">
      <c r="A25" s="8" t="s">
        <v>12</v>
      </c>
      <c r="B25" s="141"/>
      <c r="C25" s="141"/>
      <c r="D25" s="141"/>
      <c r="E25" s="141"/>
      <c r="F25" s="141"/>
      <c r="G25" s="141"/>
      <c r="H25" s="85"/>
      <c r="I25" s="143"/>
      <c r="J25" s="14" t="s">
        <v>10</v>
      </c>
      <c r="K25" s="174"/>
      <c r="L25" s="130"/>
      <c r="M25" s="1"/>
    </row>
    <row r="26" spans="1:23" ht="27.75" customHeight="1" x14ac:dyDescent="0.4">
      <c r="A26" s="8" t="s">
        <v>13</v>
      </c>
      <c r="B26" s="141"/>
      <c r="C26" s="141"/>
      <c r="D26" s="141"/>
      <c r="E26" s="141"/>
      <c r="F26" s="141"/>
      <c r="G26" s="141"/>
      <c r="H26" s="141"/>
      <c r="I26" s="143"/>
      <c r="J26" s="14" t="s">
        <v>10</v>
      </c>
      <c r="K26" s="174"/>
      <c r="L26" s="130"/>
      <c r="M26" s="1"/>
    </row>
    <row r="27" spans="1:23" ht="26.25" customHeight="1" x14ac:dyDescent="0.4">
      <c r="A27" s="8"/>
      <c r="B27" s="7">
        <f>H23+1</f>
        <v>44752</v>
      </c>
      <c r="C27" s="7">
        <f>B27+1</f>
        <v>44753</v>
      </c>
      <c r="D27" s="7">
        <f t="shared" si="2"/>
        <v>44754</v>
      </c>
      <c r="E27" s="7">
        <f t="shared" si="2"/>
        <v>44755</v>
      </c>
      <c r="F27" s="7">
        <f t="shared" si="2"/>
        <v>44756</v>
      </c>
      <c r="G27" s="7">
        <f t="shared" si="2"/>
        <v>44757</v>
      </c>
      <c r="H27" s="7">
        <f>G27+1</f>
        <v>44758</v>
      </c>
      <c r="I27" s="12"/>
      <c r="J27" s="13"/>
      <c r="K27" s="175"/>
      <c r="L27" s="130"/>
      <c r="M27" s="1"/>
    </row>
    <row r="28" spans="1:23" ht="26.25" customHeight="1" x14ac:dyDescent="0.4">
      <c r="A28" s="19" t="s">
        <v>16</v>
      </c>
      <c r="B28" s="140"/>
      <c r="C28" s="140"/>
      <c r="D28" s="140"/>
      <c r="E28" s="140"/>
      <c r="F28" s="140"/>
      <c r="G28" s="140"/>
      <c r="H28" s="140"/>
      <c r="I28" s="17"/>
      <c r="J28" s="16"/>
      <c r="K28" s="173" t="s">
        <v>200</v>
      </c>
      <c r="L28" s="130"/>
      <c r="M28" s="1"/>
      <c r="O28" s="15">
        <f>IF(IF(B28&gt;=50,1,0)=0,0,IF(B29=0,0,IF(B28&gt;=50,1,0)))</f>
        <v>0</v>
      </c>
      <c r="P28" s="137">
        <f t="shared" ref="P28" si="27">IF(IF(C28&gt;=50,1,0)=0,0,IF(C29=0,0,IF(C28&gt;=50,1,0)))</f>
        <v>0</v>
      </c>
      <c r="Q28" s="15">
        <f t="shared" ref="Q28" si="28">IF(IF(D28&gt;=50,1,0)=0,0,IF(D29=0,0,IF(D28&gt;=50,1,0)))</f>
        <v>0</v>
      </c>
      <c r="R28" s="15">
        <f t="shared" ref="R28" si="29">IF(IF(E28&gt;=50,1,0)=0,0,IF(E29=0,0,IF(E28&gt;=50,1,0)))</f>
        <v>0</v>
      </c>
      <c r="S28" s="15">
        <f t="shared" ref="S28" si="30">IF(IF(F28&gt;=50,1,0)=0,0,IF(F29=0,0,IF(F28&gt;=50,1,0)))</f>
        <v>0</v>
      </c>
      <c r="T28" s="15">
        <f t="shared" ref="T28" si="31">IF(IF(G28&gt;=50,1,0)=0,0,IF(G29=0,0,IF(G28&gt;=50,1,0)))</f>
        <v>0</v>
      </c>
      <c r="U28" s="15">
        <f t="shared" ref="U28" si="32">IF(IF(H28&gt;=50,1,0)=0,0,IF(H29=0,0,IF(H28&gt;=50,1,0)))</f>
        <v>0</v>
      </c>
      <c r="V28" s="15">
        <f>SUM(O28:U28)</f>
        <v>0</v>
      </c>
      <c r="W28" s="15">
        <f>IF(V28&gt;=1,1,0)</f>
        <v>0</v>
      </c>
    </row>
    <row r="29" spans="1:23" ht="27.75" customHeight="1" x14ac:dyDescent="0.4">
      <c r="A29" s="8" t="s">
        <v>12</v>
      </c>
      <c r="B29" s="141"/>
      <c r="C29" s="141"/>
      <c r="D29" s="141"/>
      <c r="E29" s="141"/>
      <c r="F29" s="141"/>
      <c r="G29" s="141"/>
      <c r="H29" s="141"/>
      <c r="I29" s="143"/>
      <c r="J29" s="14" t="s">
        <v>10</v>
      </c>
      <c r="K29" s="174"/>
      <c r="L29" s="130"/>
      <c r="M29" s="1"/>
    </row>
    <row r="30" spans="1:23" ht="27.75" customHeight="1" x14ac:dyDescent="0.4">
      <c r="A30" s="8" t="s">
        <v>13</v>
      </c>
      <c r="B30" s="141"/>
      <c r="C30" s="141"/>
      <c r="D30" s="141"/>
      <c r="E30" s="141"/>
      <c r="F30" s="141"/>
      <c r="G30" s="141"/>
      <c r="H30" s="141"/>
      <c r="I30" s="143"/>
      <c r="J30" s="14" t="s">
        <v>10</v>
      </c>
      <c r="K30" s="174"/>
      <c r="L30" s="130"/>
      <c r="M30" s="1"/>
    </row>
    <row r="31" spans="1:23" ht="26.25" customHeight="1" x14ac:dyDescent="0.4">
      <c r="A31" s="8"/>
      <c r="B31" s="7">
        <f>H27+1</f>
        <v>44759</v>
      </c>
      <c r="C31" s="7">
        <f>B31+1</f>
        <v>44760</v>
      </c>
      <c r="D31" s="7">
        <f t="shared" si="2"/>
        <v>44761</v>
      </c>
      <c r="E31" s="7">
        <f t="shared" si="2"/>
        <v>44762</v>
      </c>
      <c r="F31" s="7">
        <f t="shared" si="2"/>
        <v>44763</v>
      </c>
      <c r="G31" s="7">
        <f t="shared" si="2"/>
        <v>44764</v>
      </c>
      <c r="H31" s="7">
        <f>G31+1</f>
        <v>44765</v>
      </c>
      <c r="I31" s="12"/>
      <c r="J31" s="13"/>
      <c r="K31" s="175"/>
      <c r="L31" s="130"/>
      <c r="M31" s="1"/>
    </row>
    <row r="32" spans="1:23" ht="26.25" customHeight="1" x14ac:dyDescent="0.4">
      <c r="A32" s="19" t="s">
        <v>16</v>
      </c>
      <c r="B32" s="140"/>
      <c r="C32" s="140"/>
      <c r="D32" s="140"/>
      <c r="E32" s="140"/>
      <c r="F32" s="140"/>
      <c r="G32" s="140"/>
      <c r="H32" s="140"/>
      <c r="I32" s="17"/>
      <c r="J32" s="16"/>
      <c r="K32" s="173" t="s">
        <v>200</v>
      </c>
      <c r="L32" s="130"/>
      <c r="M32" s="1"/>
      <c r="O32" s="15">
        <f>IF(IF(B32&gt;=50,1,0)=0,0,IF(B33=0,0,IF(B32&gt;=50,1,0)))</f>
        <v>0</v>
      </c>
      <c r="P32" s="137">
        <f t="shared" ref="P32" si="33">IF(IF(C32&gt;=50,1,0)=0,0,IF(C33=0,0,IF(C32&gt;=50,1,0)))</f>
        <v>0</v>
      </c>
      <c r="Q32" s="15">
        <f t="shared" ref="Q32" si="34">IF(IF(D32&gt;=50,1,0)=0,0,IF(D33=0,0,IF(D32&gt;=50,1,0)))</f>
        <v>0</v>
      </c>
      <c r="R32" s="15">
        <f t="shared" ref="R32" si="35">IF(IF(E32&gt;=50,1,0)=0,0,IF(E33=0,0,IF(E32&gt;=50,1,0)))</f>
        <v>0</v>
      </c>
      <c r="S32" s="15">
        <f t="shared" ref="S32" si="36">IF(IF(F32&gt;=50,1,0)=0,0,IF(F33=0,0,IF(F32&gt;=50,1,0)))</f>
        <v>0</v>
      </c>
      <c r="T32" s="15">
        <f t="shared" ref="T32" si="37">IF(IF(G32&gt;=50,1,0)=0,0,IF(G33=0,0,IF(G32&gt;=50,1,0)))</f>
        <v>0</v>
      </c>
      <c r="U32" s="15">
        <f t="shared" ref="U32" si="38">IF(IF(H32&gt;=50,1,0)=0,0,IF(H33=0,0,IF(H32&gt;=50,1,0)))</f>
        <v>0</v>
      </c>
      <c r="V32" s="15">
        <f>SUM(O32:U32)</f>
        <v>0</v>
      </c>
      <c r="W32" s="15">
        <f>IF(V32&gt;=1,1,0)</f>
        <v>0</v>
      </c>
    </row>
    <row r="33" spans="1:23" ht="27.75" customHeight="1" x14ac:dyDescent="0.4">
      <c r="A33" s="8" t="s">
        <v>12</v>
      </c>
      <c r="B33" s="141"/>
      <c r="C33" s="141"/>
      <c r="D33" s="141"/>
      <c r="E33" s="141"/>
      <c r="F33" s="141"/>
      <c r="G33" s="141"/>
      <c r="H33" s="141"/>
      <c r="I33" s="143"/>
      <c r="J33" s="14" t="s">
        <v>10</v>
      </c>
      <c r="K33" s="174"/>
      <c r="L33" s="130"/>
      <c r="M33" s="1"/>
    </row>
    <row r="34" spans="1:23" ht="27.75" customHeight="1" x14ac:dyDescent="0.4">
      <c r="A34" s="8" t="s">
        <v>13</v>
      </c>
      <c r="B34" s="141"/>
      <c r="C34" s="141"/>
      <c r="D34" s="141"/>
      <c r="E34" s="141"/>
      <c r="F34" s="141"/>
      <c r="G34" s="141"/>
      <c r="H34" s="141"/>
      <c r="I34" s="143"/>
      <c r="J34" s="14" t="s">
        <v>10</v>
      </c>
      <c r="K34" s="174"/>
      <c r="L34" s="130"/>
      <c r="M34" s="1"/>
    </row>
    <row r="35" spans="1:23" ht="27" customHeight="1" x14ac:dyDescent="0.4">
      <c r="A35" s="8"/>
      <c r="B35" s="7">
        <f>H31+1</f>
        <v>44766</v>
      </c>
      <c r="C35" s="7">
        <f>B35+1</f>
        <v>44767</v>
      </c>
      <c r="D35" s="7">
        <f t="shared" si="2"/>
        <v>44768</v>
      </c>
      <c r="E35" s="7">
        <f t="shared" si="2"/>
        <v>44769</v>
      </c>
      <c r="F35" s="7">
        <f t="shared" si="2"/>
        <v>44770</v>
      </c>
      <c r="G35" s="7">
        <f>IF(F35=Sheet1!G6,"",F35+1)</f>
        <v>44771</v>
      </c>
      <c r="H35" s="7">
        <f>IF(G35="","",G35+1)</f>
        <v>44772</v>
      </c>
      <c r="I35" s="12"/>
      <c r="J35" s="13"/>
      <c r="K35" s="175"/>
      <c r="L35" s="130"/>
      <c r="M35" s="1"/>
    </row>
    <row r="36" spans="1:23" ht="27" customHeight="1" x14ac:dyDescent="0.4">
      <c r="A36" s="19" t="s">
        <v>16</v>
      </c>
      <c r="B36" s="140"/>
      <c r="C36" s="140"/>
      <c r="D36" s="140"/>
      <c r="E36" s="140"/>
      <c r="F36" s="140"/>
      <c r="G36" s="140"/>
      <c r="H36" s="140"/>
      <c r="I36" s="17"/>
      <c r="J36" s="16"/>
      <c r="K36" s="173" t="s">
        <v>200</v>
      </c>
      <c r="L36" s="130"/>
      <c r="M36" s="1"/>
      <c r="O36" s="15">
        <f>IF(IF(B36&gt;=50,1,0)=0,0,IF(B37=0,0,IF(B36&gt;=50,1,0)))</f>
        <v>0</v>
      </c>
      <c r="P36" s="137">
        <f t="shared" ref="P36" si="39">IF(IF(C36&gt;=50,1,0)=0,0,IF(C37=0,0,IF(C36&gt;=50,1,0)))</f>
        <v>0</v>
      </c>
      <c r="Q36" s="15">
        <f t="shared" ref="Q36" si="40">IF(IF(D36&gt;=50,1,0)=0,0,IF(D37=0,0,IF(D36&gt;=50,1,0)))</f>
        <v>0</v>
      </c>
      <c r="R36" s="15">
        <f t="shared" ref="R36" si="41">IF(IF(E36&gt;=50,1,0)=0,0,IF(E37=0,0,IF(E36&gt;=50,1,0)))</f>
        <v>0</v>
      </c>
      <c r="S36" s="15">
        <f t="shared" ref="S36" si="42">IF(IF(F36&gt;=50,1,0)=0,0,IF(F37=0,0,IF(F36&gt;=50,1,0)))</f>
        <v>0</v>
      </c>
      <c r="T36" s="15">
        <f t="shared" ref="T36" si="43">IF(IF(G36&gt;=50,1,0)=0,0,IF(G37=0,0,IF(G36&gt;=50,1,0)))</f>
        <v>0</v>
      </c>
      <c r="U36" s="15">
        <f t="shared" ref="U36" si="44">IF(IF(H36&gt;=50,1,0)=0,0,IF(H37=0,0,IF(H36&gt;=50,1,0)))</f>
        <v>0</v>
      </c>
      <c r="V36" s="15">
        <f>SUM(O36:U36)</f>
        <v>0</v>
      </c>
      <c r="W36" s="15">
        <f>IF(V36&gt;=1,1,0)</f>
        <v>0</v>
      </c>
    </row>
    <row r="37" spans="1:23" ht="27.75" customHeight="1" x14ac:dyDescent="0.4">
      <c r="A37" s="8" t="s">
        <v>12</v>
      </c>
      <c r="B37" s="141"/>
      <c r="C37" s="141"/>
      <c r="D37" s="141"/>
      <c r="E37" s="141"/>
      <c r="F37" s="141"/>
      <c r="G37" s="141"/>
      <c r="H37" s="141"/>
      <c r="I37" s="143"/>
      <c r="J37" s="14" t="s">
        <v>10</v>
      </c>
      <c r="K37" s="174"/>
      <c r="L37" s="130"/>
      <c r="M37" s="1"/>
    </row>
    <row r="38" spans="1:23" ht="27.75" customHeight="1" x14ac:dyDescent="0.4">
      <c r="A38" s="8" t="s">
        <v>13</v>
      </c>
      <c r="B38" s="141"/>
      <c r="C38" s="141"/>
      <c r="D38" s="141"/>
      <c r="E38" s="141"/>
      <c r="F38" s="141"/>
      <c r="G38" s="141"/>
      <c r="H38" s="141"/>
      <c r="I38" s="143"/>
      <c r="J38" s="14" t="s">
        <v>10</v>
      </c>
      <c r="K38" s="144"/>
      <c r="L38" s="130"/>
      <c r="M38" s="1"/>
    </row>
    <row r="39" spans="1:23" s="170" customFormat="1" ht="27" customHeight="1" x14ac:dyDescent="0.4">
      <c r="A39" s="8"/>
      <c r="B39" s="7">
        <f>H35+1</f>
        <v>44773</v>
      </c>
      <c r="C39" s="7">
        <f>B39+1</f>
        <v>44774</v>
      </c>
      <c r="D39" s="7">
        <f t="shared" ref="D39" si="45">C39+1</f>
        <v>44775</v>
      </c>
      <c r="E39" s="7">
        <f t="shared" ref="E39" si="46">D39+1</f>
        <v>44776</v>
      </c>
      <c r="F39" s="7">
        <f t="shared" ref="F39" si="47">E39+1</f>
        <v>44777</v>
      </c>
      <c r="G39" s="7">
        <f>IF(F39=Sheet1!G10,"",F39+1)</f>
        <v>44778</v>
      </c>
      <c r="H39" s="7">
        <f>IF(G39="","",G39+1)</f>
        <v>44779</v>
      </c>
      <c r="I39" s="12"/>
      <c r="J39" s="13"/>
      <c r="K39" s="175"/>
      <c r="L39" s="130"/>
      <c r="M39" s="1"/>
    </row>
    <row r="40" spans="1:23" s="170" customFormat="1" ht="27" customHeight="1" x14ac:dyDescent="0.4">
      <c r="A40" s="19" t="s">
        <v>16</v>
      </c>
      <c r="B40" s="140"/>
      <c r="C40" s="140"/>
      <c r="D40" s="140"/>
      <c r="E40" s="140"/>
      <c r="F40" s="140"/>
      <c r="G40" s="140"/>
      <c r="H40" s="140"/>
      <c r="I40" s="17"/>
      <c r="J40" s="16"/>
      <c r="K40" s="173" t="s">
        <v>37</v>
      </c>
      <c r="L40" s="130"/>
      <c r="M40" s="1"/>
      <c r="O40" s="170">
        <f>IF(IF(B40&gt;=50,1,0)=0,0,IF(B41=0,0,IF(B40&gt;=50,1,0)))</f>
        <v>0</v>
      </c>
      <c r="P40" s="170">
        <f t="shared" ref="P40" si="48">IF(IF(C40&gt;=50,1,0)=0,0,IF(C41=0,0,IF(C40&gt;=50,1,0)))</f>
        <v>0</v>
      </c>
      <c r="Q40" s="170">
        <f t="shared" ref="Q40" si="49">IF(IF(D40&gt;=50,1,0)=0,0,IF(D41=0,0,IF(D40&gt;=50,1,0)))</f>
        <v>0</v>
      </c>
      <c r="R40" s="170">
        <f t="shared" ref="R40" si="50">IF(IF(E40&gt;=50,1,0)=0,0,IF(E41=0,0,IF(E40&gt;=50,1,0)))</f>
        <v>0</v>
      </c>
      <c r="S40" s="170">
        <f t="shared" ref="S40" si="51">IF(IF(F40&gt;=50,1,0)=0,0,IF(F41=0,0,IF(F40&gt;=50,1,0)))</f>
        <v>0</v>
      </c>
      <c r="T40" s="170">
        <f t="shared" ref="T40" si="52">IF(IF(G40&gt;=50,1,0)=0,0,IF(G41=0,0,IF(G40&gt;=50,1,0)))</f>
        <v>0</v>
      </c>
      <c r="U40" s="170">
        <f t="shared" ref="U40" si="53">IF(IF(H40&gt;=50,1,0)=0,0,IF(H41=0,0,IF(H40&gt;=50,1,0)))</f>
        <v>0</v>
      </c>
      <c r="V40" s="170">
        <f>SUM(O40:U40)</f>
        <v>0</v>
      </c>
      <c r="W40" s="170">
        <f>IF(V40&gt;=1,1,0)</f>
        <v>0</v>
      </c>
    </row>
    <row r="41" spans="1:23" s="170" customFormat="1" ht="27.75" customHeight="1" x14ac:dyDescent="0.4">
      <c r="A41" s="8" t="s">
        <v>12</v>
      </c>
      <c r="B41" s="141"/>
      <c r="C41" s="141"/>
      <c r="D41" s="141"/>
      <c r="E41" s="141"/>
      <c r="F41" s="141"/>
      <c r="G41" s="141"/>
      <c r="H41" s="141"/>
      <c r="I41" s="143"/>
      <c r="J41" s="14" t="s">
        <v>10</v>
      </c>
      <c r="K41" s="174"/>
      <c r="L41" s="130"/>
      <c r="M41" s="1"/>
    </row>
    <row r="42" spans="1:23" s="170" customFormat="1" ht="27.75" customHeight="1" x14ac:dyDescent="0.4">
      <c r="A42" s="8" t="s">
        <v>13</v>
      </c>
      <c r="B42" s="141"/>
      <c r="C42" s="141"/>
      <c r="D42" s="141"/>
      <c r="E42" s="141"/>
      <c r="F42" s="141"/>
      <c r="G42" s="141"/>
      <c r="H42" s="141"/>
      <c r="I42" s="143"/>
      <c r="J42" s="14" t="s">
        <v>10</v>
      </c>
      <c r="K42" s="144"/>
      <c r="L42" s="130"/>
      <c r="M42" s="1"/>
    </row>
    <row r="43" spans="1:23" ht="27" customHeight="1" x14ac:dyDescent="0.4">
      <c r="A43" s="6" t="s">
        <v>43</v>
      </c>
      <c r="B43" s="6"/>
      <c r="C43" s="6"/>
      <c r="W43" s="15">
        <f>SUM(W8:W38)</f>
        <v>0</v>
      </c>
    </row>
    <row r="44" spans="1:23" ht="6.75" customHeight="1" x14ac:dyDescent="0.4">
      <c r="A44" s="3"/>
      <c r="B44" s="3"/>
      <c r="C44" s="3"/>
    </row>
    <row r="45" spans="1:23" ht="25.5" x14ac:dyDescent="0.4">
      <c r="B45" s="310" t="s">
        <v>76</v>
      </c>
      <c r="C45" s="310"/>
      <c r="D45" s="310"/>
      <c r="E45" s="310"/>
      <c r="F45" s="310"/>
      <c r="G45" s="142"/>
      <c r="H45" s="14" t="s">
        <v>59</v>
      </c>
      <c r="I45" s="11"/>
      <c r="J45" s="14" t="s">
        <v>9</v>
      </c>
    </row>
    <row r="46" spans="1:23" ht="25.5" x14ac:dyDescent="0.4">
      <c r="B46" s="310" t="s">
        <v>17</v>
      </c>
      <c r="C46" s="310"/>
      <c r="D46" s="310"/>
      <c r="E46" s="310"/>
      <c r="F46" s="310"/>
      <c r="G46" s="142"/>
      <c r="H46" s="14" t="s">
        <v>10</v>
      </c>
    </row>
    <row r="47" spans="1:23" ht="25.5" x14ac:dyDescent="0.4">
      <c r="B47" s="310" t="s">
        <v>18</v>
      </c>
      <c r="C47" s="310"/>
      <c r="D47" s="310"/>
      <c r="E47" s="310"/>
      <c r="F47" s="310"/>
      <c r="G47" s="142"/>
      <c r="H47" s="14" t="s">
        <v>10</v>
      </c>
    </row>
    <row r="48" spans="1:23" ht="18.75" customHeight="1" x14ac:dyDescent="0.4">
      <c r="C48" s="299"/>
      <c r="D48" s="299"/>
    </row>
    <row r="49" spans="3:4" ht="18.75" customHeight="1" x14ac:dyDescent="0.4">
      <c r="C49" s="299"/>
      <c r="D49" s="299"/>
    </row>
    <row r="50" spans="3:4" x14ac:dyDescent="0.4">
      <c r="C50" s="299"/>
      <c r="D50" s="299"/>
    </row>
    <row r="51" spans="3:4" x14ac:dyDescent="0.4">
      <c r="C51" s="299"/>
      <c r="D51" s="299"/>
    </row>
    <row r="52" spans="3:4" x14ac:dyDescent="0.4">
      <c r="C52" s="299"/>
      <c r="D52" s="299"/>
    </row>
    <row r="53" spans="3:4" x14ac:dyDescent="0.4">
      <c r="C53" s="299"/>
      <c r="D53" s="299"/>
    </row>
    <row r="54" spans="3:4" x14ac:dyDescent="0.4">
      <c r="C54" s="299"/>
      <c r="D54" s="299"/>
    </row>
    <row r="55" spans="3:4" x14ac:dyDescent="0.4">
      <c r="C55" s="299"/>
      <c r="D55" s="299"/>
    </row>
    <row r="56" spans="3:4" x14ac:dyDescent="0.4">
      <c r="C56" s="299"/>
      <c r="D56" s="299"/>
    </row>
    <row r="57" spans="3:4" x14ac:dyDescent="0.4">
      <c r="C57" s="299"/>
      <c r="D57" s="299"/>
    </row>
    <row r="58" spans="3:4" x14ac:dyDescent="0.4">
      <c r="C58" s="299"/>
      <c r="D58" s="299"/>
    </row>
    <row r="59" spans="3:4" x14ac:dyDescent="0.4">
      <c r="C59" s="299"/>
      <c r="D59" s="299"/>
    </row>
    <row r="60" spans="3:4" x14ac:dyDescent="0.4">
      <c r="C60" s="299"/>
      <c r="D60" s="299"/>
    </row>
    <row r="61" spans="3:4" x14ac:dyDescent="0.4">
      <c r="C61" s="299"/>
      <c r="D61" s="299"/>
    </row>
    <row r="62" spans="3:4" x14ac:dyDescent="0.4">
      <c r="C62" s="299"/>
      <c r="D62" s="299"/>
    </row>
  </sheetData>
  <mergeCells count="24">
    <mergeCell ref="C61:D61"/>
    <mergeCell ref="C62:D62"/>
    <mergeCell ref="C53:D53"/>
    <mergeCell ref="C54:D54"/>
    <mergeCell ref="C55:D55"/>
    <mergeCell ref="C56:D56"/>
    <mergeCell ref="C57:D57"/>
    <mergeCell ref="C58:D58"/>
    <mergeCell ref="C60:D60"/>
    <mergeCell ref="B1:I1"/>
    <mergeCell ref="C59:D59"/>
    <mergeCell ref="C48:D48"/>
    <mergeCell ref="C49:D49"/>
    <mergeCell ref="C50:D50"/>
    <mergeCell ref="C51:D51"/>
    <mergeCell ref="I5:J6"/>
    <mergeCell ref="A2:L2"/>
    <mergeCell ref="K5:K6"/>
    <mergeCell ref="L5:L6"/>
    <mergeCell ref="B4:G4"/>
    <mergeCell ref="C52:D52"/>
    <mergeCell ref="B45:F45"/>
    <mergeCell ref="B46:F46"/>
    <mergeCell ref="B47:F47"/>
  </mergeCells>
  <phoneticPr fontId="2"/>
  <pageMargins left="0.70866141732283472" right="0.19685039370078741" top="0.39370078740157483" bottom="0" header="0.31496062992125984" footer="0.31496062992125984"/>
  <pageSetup paperSize="9" scale="51"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pageSetUpPr fitToPage="1"/>
  </sheetPr>
  <dimension ref="A1:AM44"/>
  <sheetViews>
    <sheetView showGridLines="0" tabSelected="1" view="pageBreakPreview" zoomScale="60" zoomScaleNormal="60" workbookViewId="0">
      <pane ySplit="1" topLeftCell="A2" activePane="bottomLeft" state="frozen"/>
      <selection activeCell="A24" sqref="A24"/>
      <selection pane="bottomLeft" activeCell="A24" sqref="A24"/>
    </sheetView>
  </sheetViews>
  <sheetFormatPr defaultColWidth="9" defaultRowHeight="18.75" x14ac:dyDescent="0.4"/>
  <cols>
    <col min="1" max="1" width="33.5" style="21" customWidth="1"/>
    <col min="2" max="8" width="10.875" style="21" customWidth="1"/>
    <col min="9" max="9" width="17.25" style="21" customWidth="1"/>
    <col min="10" max="10" width="18" style="21" customWidth="1"/>
    <col min="11" max="11" width="17.875" style="21" customWidth="1"/>
    <col min="12" max="12" width="14.25" style="21" customWidth="1"/>
    <col min="13" max="13" width="12.25" style="1" hidden="1" customWidth="1"/>
    <col min="14" max="14" width="13.375" style="21" hidden="1" customWidth="1"/>
    <col min="15" max="15" width="9" style="21" hidden="1" customWidth="1"/>
    <col min="16" max="17" width="9" style="79" hidden="1" customWidth="1"/>
    <col min="18" max="18" width="9" style="21" hidden="1" customWidth="1"/>
    <col min="19" max="21" width="3.5" style="21" hidden="1" customWidth="1"/>
    <col min="22" max="22" width="4.5" style="21" hidden="1" customWidth="1"/>
    <col min="23" max="23" width="3.5" style="21" hidden="1" customWidth="1"/>
    <col min="24" max="24" width="4.5" style="21" hidden="1" customWidth="1"/>
    <col min="25" max="25" width="7.625" style="79" hidden="1" customWidth="1"/>
    <col min="26" max="26" width="4.5" style="147" hidden="1" customWidth="1"/>
    <col min="27" max="28" width="5.5" style="147" hidden="1" customWidth="1"/>
    <col min="29" max="29" width="7.625" style="147" hidden="1" customWidth="1"/>
    <col min="30" max="30" width="5.125" style="21" hidden="1" customWidth="1"/>
    <col min="31" max="32" width="5.5" style="21" hidden="1" customWidth="1"/>
    <col min="33" max="33" width="9" style="21" hidden="1" customWidth="1"/>
    <col min="34" max="42" width="0" style="21" hidden="1" customWidth="1"/>
    <col min="43" max="16384" width="9" style="21"/>
  </cols>
  <sheetData>
    <row r="1" spans="1:39" ht="35.25" x14ac:dyDescent="0.4">
      <c r="A1" s="53" t="s">
        <v>48</v>
      </c>
      <c r="B1" s="54"/>
      <c r="C1" s="24"/>
      <c r="D1" s="24"/>
      <c r="E1" s="24"/>
      <c r="F1" s="24"/>
      <c r="G1" s="24"/>
      <c r="H1" s="24"/>
      <c r="I1" s="24"/>
      <c r="K1" s="18"/>
    </row>
    <row r="2" spans="1:39" ht="42" customHeight="1" x14ac:dyDescent="0.4">
      <c r="A2" s="304" t="s">
        <v>87</v>
      </c>
      <c r="B2" s="304"/>
      <c r="C2" s="304"/>
      <c r="D2" s="304"/>
      <c r="E2" s="304"/>
      <c r="F2" s="304"/>
      <c r="G2" s="304"/>
      <c r="H2" s="304"/>
      <c r="I2" s="304"/>
      <c r="J2" s="304"/>
      <c r="K2" s="304"/>
      <c r="L2" s="76"/>
    </row>
    <row r="3" spans="1:39" ht="17.25" customHeight="1" x14ac:dyDescent="0.4">
      <c r="A3" s="4"/>
      <c r="B3" s="4"/>
      <c r="C3" s="4"/>
      <c r="D3" s="4"/>
      <c r="E3" s="4"/>
      <c r="F3" s="4"/>
      <c r="G3" s="4"/>
      <c r="H3" s="4"/>
      <c r="I3" s="4"/>
      <c r="J3" s="4"/>
      <c r="K3" s="5"/>
    </row>
    <row r="4" spans="1:39" s="51" customFormat="1" ht="41.25" customHeight="1" x14ac:dyDescent="0.4">
      <c r="A4" s="57" t="s">
        <v>55</v>
      </c>
      <c r="B4" s="309"/>
      <c r="C4" s="309"/>
      <c r="D4" s="309"/>
      <c r="E4" s="309"/>
      <c r="F4" s="309"/>
      <c r="G4" s="309"/>
      <c r="H4" s="4"/>
      <c r="I4" s="4"/>
      <c r="J4" s="4"/>
      <c r="K4" s="4"/>
      <c r="L4" s="5"/>
      <c r="M4" s="1"/>
      <c r="P4" s="79"/>
      <c r="Q4" s="79"/>
      <c r="Y4" s="79"/>
      <c r="Z4" s="147"/>
      <c r="AA4" s="147"/>
      <c r="AB4" s="147"/>
      <c r="AC4" s="147"/>
    </row>
    <row r="5" spans="1:39" ht="45.75" customHeight="1" x14ac:dyDescent="0.4">
      <c r="A5" s="6"/>
      <c r="B5" s="6"/>
      <c r="C5" s="6"/>
      <c r="D5" s="6"/>
      <c r="E5" s="6"/>
      <c r="F5" s="6"/>
      <c r="G5" s="6"/>
      <c r="H5" s="6"/>
      <c r="I5" s="311" t="s">
        <v>7</v>
      </c>
      <c r="J5" s="316" t="s">
        <v>11</v>
      </c>
      <c r="K5" s="314" t="s">
        <v>44</v>
      </c>
      <c r="L5" s="2"/>
    </row>
    <row r="6" spans="1:39" ht="27.75" customHeight="1" x14ac:dyDescent="0.4">
      <c r="A6" s="6"/>
      <c r="B6" s="10" t="s">
        <v>0</v>
      </c>
      <c r="C6" s="10" t="s">
        <v>1</v>
      </c>
      <c r="D6" s="10" t="s">
        <v>2</v>
      </c>
      <c r="E6" s="10" t="s">
        <v>3</v>
      </c>
      <c r="F6" s="10" t="s">
        <v>4</v>
      </c>
      <c r="G6" s="10" t="s">
        <v>5</v>
      </c>
      <c r="H6" s="10" t="s">
        <v>6</v>
      </c>
      <c r="I6" s="306"/>
      <c r="J6" s="317"/>
      <c r="K6" s="315"/>
      <c r="L6" s="2"/>
      <c r="M6" s="312" t="s">
        <v>181</v>
      </c>
      <c r="N6" s="312"/>
      <c r="O6" s="312"/>
      <c r="P6" s="312"/>
      <c r="Q6" s="151"/>
      <c r="R6" s="313" t="s">
        <v>182</v>
      </c>
      <c r="S6" s="313"/>
      <c r="T6" s="313"/>
      <c r="U6" s="313"/>
      <c r="V6" s="313"/>
      <c r="W6" s="313"/>
      <c r="X6" s="313"/>
      <c r="Y6" s="151"/>
      <c r="Z6" s="1"/>
      <c r="AA6" s="1"/>
      <c r="AB6" s="1"/>
      <c r="AC6" s="1"/>
    </row>
    <row r="7" spans="1:39" ht="27.75" customHeight="1" x14ac:dyDescent="0.4">
      <c r="A7" s="8"/>
      <c r="B7" s="7">
        <v>44717</v>
      </c>
      <c r="C7" s="7">
        <f>B7+1</f>
        <v>44718</v>
      </c>
      <c r="D7" s="7">
        <f t="shared" ref="D7:G7" si="0">C7+1</f>
        <v>44719</v>
      </c>
      <c r="E7" s="7">
        <f t="shared" si="0"/>
        <v>44720</v>
      </c>
      <c r="F7" s="7">
        <f t="shared" si="0"/>
        <v>44721</v>
      </c>
      <c r="G7" s="7">
        <f t="shared" si="0"/>
        <v>44722</v>
      </c>
      <c r="H7" s="7">
        <f>G7+1</f>
        <v>44723</v>
      </c>
      <c r="I7" s="9"/>
      <c r="J7" s="9"/>
      <c r="K7" s="22"/>
      <c r="L7" s="1"/>
      <c r="M7" s="1" t="s">
        <v>81</v>
      </c>
      <c r="N7" s="1" t="s">
        <v>82</v>
      </c>
      <c r="O7" s="1" t="s">
        <v>84</v>
      </c>
      <c r="P7" s="80" t="s">
        <v>91</v>
      </c>
      <c r="Q7" s="152"/>
      <c r="R7" s="154" t="s">
        <v>86</v>
      </c>
      <c r="Y7" s="151" t="s">
        <v>92</v>
      </c>
      <c r="Z7" s="1">
        <v>50</v>
      </c>
      <c r="AA7" s="1">
        <v>100</v>
      </c>
      <c r="AB7" s="1">
        <v>150</v>
      </c>
      <c r="AC7" s="1"/>
      <c r="AD7" s="21">
        <v>50</v>
      </c>
      <c r="AE7" s="21">
        <v>100</v>
      </c>
      <c r="AF7" s="21">
        <v>150</v>
      </c>
      <c r="AI7" s="149">
        <v>100</v>
      </c>
      <c r="AL7" s="149">
        <v>150</v>
      </c>
    </row>
    <row r="8" spans="1:39" ht="55.5" customHeight="1" x14ac:dyDescent="0.4">
      <c r="A8" s="19" t="s">
        <v>16</v>
      </c>
      <c r="B8" s="140"/>
      <c r="C8" s="140"/>
      <c r="D8" s="140"/>
      <c r="E8" s="140"/>
      <c r="F8" s="140"/>
      <c r="G8" s="140"/>
      <c r="H8" s="140"/>
      <c r="I8" s="138"/>
      <c r="J8" s="132"/>
      <c r="K8" s="22"/>
      <c r="L8" s="1"/>
      <c r="M8" s="1" t="str">
        <f>IF(J8="100回未満",I8,"")</f>
        <v/>
      </c>
      <c r="N8" s="1" t="str">
        <f>IF(J8="100回以上",I8,"")</f>
        <v/>
      </c>
      <c r="O8" s="1" t="str">
        <f>IF(J8="150回以上",I8,"")</f>
        <v/>
      </c>
      <c r="P8" s="1">
        <f>SUM(N8:O8)</f>
        <v>0</v>
      </c>
      <c r="Q8" s="151"/>
      <c r="R8" s="150">
        <f>IF(50&lt;=B8,1,0)</f>
        <v>0</v>
      </c>
      <c r="S8" s="150">
        <f>IF(50&lt;=C8,1,0)</f>
        <v>0</v>
      </c>
      <c r="T8" s="150">
        <f t="shared" ref="T8:W8" si="1">IF(50&lt;=D8,1,0)</f>
        <v>0</v>
      </c>
      <c r="U8" s="150">
        <f t="shared" si="1"/>
        <v>0</v>
      </c>
      <c r="V8" s="150">
        <f t="shared" si="1"/>
        <v>0</v>
      </c>
      <c r="W8" s="150">
        <f t="shared" si="1"/>
        <v>0</v>
      </c>
      <c r="X8" s="150">
        <f>IF(50&lt;=H8,1,0)</f>
        <v>0</v>
      </c>
      <c r="Y8" s="153">
        <f>SUM(R8:X8)</f>
        <v>0</v>
      </c>
      <c r="Z8" s="2">
        <f>IF(M8="",0,$Y8)</f>
        <v>0</v>
      </c>
      <c r="AA8" s="2">
        <f t="shared" ref="AA8:AB8" si="2">IF(N8="",0,$Y8)</f>
        <v>0</v>
      </c>
      <c r="AB8" s="2">
        <f t="shared" si="2"/>
        <v>0</v>
      </c>
      <c r="AC8" s="2"/>
      <c r="AD8" s="21">
        <f>IF(M8="",0,Y8)</f>
        <v>0</v>
      </c>
      <c r="AE8" s="21">
        <f t="shared" ref="AE8:AE24" si="3">IF(4&lt;=$N$26,0,AA8)</f>
        <v>0</v>
      </c>
      <c r="AF8" s="79">
        <f t="shared" ref="AF8:AF24" si="4">IF(4&lt;=$P$26,0,AB8)</f>
        <v>0</v>
      </c>
      <c r="AG8" s="147">
        <f>SUM(AD8:AF8)</f>
        <v>0</v>
      </c>
      <c r="AI8" s="149">
        <f t="shared" ref="AI8:AI20" si="5">IF(J8="100回以上","1",0)</f>
        <v>0</v>
      </c>
      <c r="AJ8" s="149">
        <f t="shared" ref="AJ8:AJ22" si="6">IF(AI8&gt;1,COUNTIF(B8:H8,"&gt;=50"),0)</f>
        <v>0</v>
      </c>
      <c r="AK8" s="149"/>
      <c r="AL8" s="149">
        <f>IF(J8="150回以上","1",0)</f>
        <v>0</v>
      </c>
      <c r="AM8" s="149" t="str">
        <f t="shared" ref="AM8:AM22" si="7">IF(AL8&gt;=1,COUNTIF(B8:H8,"&gt;=50"),"0")</f>
        <v>0</v>
      </c>
    </row>
    <row r="9" spans="1:39" ht="27.75" customHeight="1" x14ac:dyDescent="0.4">
      <c r="A9" s="8"/>
      <c r="B9" s="7">
        <f>H7+1</f>
        <v>44724</v>
      </c>
      <c r="C9" s="7">
        <f>B9+1</f>
        <v>44725</v>
      </c>
      <c r="D9" s="7">
        <f t="shared" ref="D9:G19" si="8">C9+1</f>
        <v>44726</v>
      </c>
      <c r="E9" s="7">
        <f t="shared" si="8"/>
        <v>44727</v>
      </c>
      <c r="F9" s="7">
        <f t="shared" si="8"/>
        <v>44728</v>
      </c>
      <c r="G9" s="7">
        <f t="shared" si="8"/>
        <v>44729</v>
      </c>
      <c r="H9" s="7">
        <f>G9+1</f>
        <v>44730</v>
      </c>
      <c r="I9" s="139"/>
      <c r="J9" s="9"/>
      <c r="K9" s="22"/>
      <c r="L9" s="1"/>
      <c r="N9" s="1"/>
      <c r="O9" s="1"/>
      <c r="P9" s="1">
        <f t="shared" ref="P9:P25" si="9">SUM(N9:O9)</f>
        <v>0</v>
      </c>
      <c r="Q9" s="151"/>
      <c r="R9" s="150" t="s">
        <v>180</v>
      </c>
      <c r="S9" s="150"/>
      <c r="T9" s="150"/>
      <c r="U9" s="150"/>
      <c r="V9" s="150"/>
      <c r="W9" s="150"/>
      <c r="X9" s="150"/>
      <c r="Y9" s="153">
        <f t="shared" ref="Y9:Y22" si="10">SUM(R9:X9)</f>
        <v>0</v>
      </c>
      <c r="Z9" s="2"/>
      <c r="AA9" s="2"/>
      <c r="AB9" s="2"/>
      <c r="AC9" s="2"/>
      <c r="AD9" s="79">
        <f t="shared" ref="AD9:AD22" si="11">IF(P9=0,Y9,0)</f>
        <v>0</v>
      </c>
      <c r="AE9" s="147">
        <f t="shared" si="3"/>
        <v>0</v>
      </c>
      <c r="AF9" s="147">
        <f t="shared" si="4"/>
        <v>0</v>
      </c>
      <c r="AG9" s="147">
        <f t="shared" ref="AG9:AG22" si="12">SUM(AD9:AF9)</f>
        <v>0</v>
      </c>
      <c r="AI9" s="149"/>
      <c r="AJ9" s="149"/>
      <c r="AK9" s="149"/>
      <c r="AL9" s="149"/>
      <c r="AM9" s="149"/>
    </row>
    <row r="10" spans="1:39" ht="55.5" customHeight="1" x14ac:dyDescent="0.4">
      <c r="A10" s="19" t="s">
        <v>16</v>
      </c>
      <c r="B10" s="140"/>
      <c r="C10" s="140"/>
      <c r="D10" s="140"/>
      <c r="E10" s="140"/>
      <c r="F10" s="140"/>
      <c r="G10" s="140"/>
      <c r="H10" s="140"/>
      <c r="I10" s="138"/>
      <c r="J10" s="132"/>
      <c r="K10" s="22"/>
      <c r="L10" s="1"/>
      <c r="M10" s="1" t="str">
        <f t="shared" ref="M10" si="13">IF(J10="100回未満",I10,"")</f>
        <v/>
      </c>
      <c r="N10" s="1" t="str">
        <f>IF(J10="100回以上",I10,"")</f>
        <v/>
      </c>
      <c r="O10" s="1" t="str">
        <f>IF(J10="150回以上",I10,"")</f>
        <v/>
      </c>
      <c r="P10" s="1">
        <f t="shared" si="9"/>
        <v>0</v>
      </c>
      <c r="Q10" s="151"/>
      <c r="R10" s="150">
        <f t="shared" ref="R10" si="14">IF(50&lt;=B10,1,0)</f>
        <v>0</v>
      </c>
      <c r="S10" s="150">
        <f t="shared" ref="S10" si="15">IF(50&lt;=C10,1,0)</f>
        <v>0</v>
      </c>
      <c r="T10" s="150">
        <f t="shared" ref="T10" si="16">IF(50&lt;=D10,1,0)</f>
        <v>0</v>
      </c>
      <c r="U10" s="150">
        <f t="shared" ref="U10" si="17">IF(50&lt;=E10,1,0)</f>
        <v>0</v>
      </c>
      <c r="V10" s="150">
        <f t="shared" ref="V10" si="18">IF(50&lt;=F10,1,0)</f>
        <v>0</v>
      </c>
      <c r="W10" s="150">
        <f t="shared" ref="W10" si="19">IF(50&lt;=G10,1,0)</f>
        <v>0</v>
      </c>
      <c r="X10" s="150">
        <f t="shared" ref="X10" si="20">IF(50&lt;=H10,1,0)</f>
        <v>0</v>
      </c>
      <c r="Y10" s="153">
        <f t="shared" si="10"/>
        <v>0</v>
      </c>
      <c r="Z10" s="2">
        <f t="shared" ref="Z10" si="21">IF(M10="",0,$Y10)</f>
        <v>0</v>
      </c>
      <c r="AA10" s="2">
        <f t="shared" ref="AA10" si="22">IF(N10="",0,$Y10)</f>
        <v>0</v>
      </c>
      <c r="AB10" s="2">
        <f t="shared" ref="AB10" si="23">IF(O10="",0,$Y10)</f>
        <v>0</v>
      </c>
      <c r="AC10" s="2"/>
      <c r="AD10" s="79">
        <f t="shared" si="11"/>
        <v>0</v>
      </c>
      <c r="AE10" s="147">
        <f t="shared" si="3"/>
        <v>0</v>
      </c>
      <c r="AF10" s="147">
        <f t="shared" si="4"/>
        <v>0</v>
      </c>
      <c r="AG10" s="147">
        <f t="shared" si="12"/>
        <v>0</v>
      </c>
      <c r="AI10" s="149">
        <f t="shared" si="5"/>
        <v>0</v>
      </c>
      <c r="AJ10" s="149">
        <f t="shared" si="6"/>
        <v>0</v>
      </c>
      <c r="AK10" s="149"/>
      <c r="AL10" s="149">
        <f>IF(J10="150回以上","1",0)</f>
        <v>0</v>
      </c>
      <c r="AM10" s="149" t="str">
        <f t="shared" si="7"/>
        <v>0</v>
      </c>
    </row>
    <row r="11" spans="1:39" ht="27.75" customHeight="1" x14ac:dyDescent="0.4">
      <c r="A11" s="8"/>
      <c r="B11" s="7">
        <f>H9+1</f>
        <v>44731</v>
      </c>
      <c r="C11" s="7">
        <f>B11+1</f>
        <v>44732</v>
      </c>
      <c r="D11" s="7">
        <f t="shared" si="8"/>
        <v>44733</v>
      </c>
      <c r="E11" s="7">
        <f t="shared" si="8"/>
        <v>44734</v>
      </c>
      <c r="F11" s="7">
        <f t="shared" si="8"/>
        <v>44735</v>
      </c>
      <c r="G11" s="7">
        <f t="shared" si="8"/>
        <v>44736</v>
      </c>
      <c r="H11" s="7">
        <f>G11+1</f>
        <v>44737</v>
      </c>
      <c r="I11" s="139"/>
      <c r="J11" s="9"/>
      <c r="K11" s="22"/>
      <c r="L11" s="1"/>
      <c r="N11" s="1"/>
      <c r="O11" s="1"/>
      <c r="P11" s="1">
        <f t="shared" si="9"/>
        <v>0</v>
      </c>
      <c r="Q11" s="151"/>
      <c r="R11" s="150" t="s">
        <v>180</v>
      </c>
      <c r="S11" s="150"/>
      <c r="T11" s="150"/>
      <c r="U11" s="150"/>
      <c r="V11" s="150"/>
      <c r="W11" s="150"/>
      <c r="X11" s="150"/>
      <c r="Y11" s="153">
        <f t="shared" si="10"/>
        <v>0</v>
      </c>
      <c r="Z11" s="2"/>
      <c r="AA11" s="2"/>
      <c r="AB11" s="2"/>
      <c r="AC11" s="2"/>
      <c r="AD11" s="79">
        <f t="shared" si="11"/>
        <v>0</v>
      </c>
      <c r="AE11" s="147">
        <f t="shared" si="3"/>
        <v>0</v>
      </c>
      <c r="AF11" s="147">
        <f t="shared" si="4"/>
        <v>0</v>
      </c>
      <c r="AG11" s="147">
        <f t="shared" si="12"/>
        <v>0</v>
      </c>
      <c r="AI11" s="149"/>
      <c r="AJ11" s="149"/>
      <c r="AK11" s="149"/>
      <c r="AL11" s="149"/>
      <c r="AM11" s="149"/>
    </row>
    <row r="12" spans="1:39" ht="55.5" customHeight="1" x14ac:dyDescent="0.4">
      <c r="A12" s="19" t="s">
        <v>16</v>
      </c>
      <c r="B12" s="140"/>
      <c r="C12" s="140"/>
      <c r="D12" s="140"/>
      <c r="E12" s="140"/>
      <c r="F12" s="140"/>
      <c r="G12" s="140"/>
      <c r="H12" s="140"/>
      <c r="I12" s="138"/>
      <c r="J12" s="132"/>
      <c r="K12" s="22"/>
      <c r="L12" s="1"/>
      <c r="M12" s="1" t="str">
        <f t="shared" ref="M12" si="24">IF(J12="100回未満",I12,"")</f>
        <v/>
      </c>
      <c r="N12" s="1" t="str">
        <f>IF(J12="100回以上",I12,"")</f>
        <v/>
      </c>
      <c r="O12" s="1" t="str">
        <f>IF(J12="150回以上",I12,"")</f>
        <v/>
      </c>
      <c r="P12" s="1">
        <f t="shared" si="9"/>
        <v>0</v>
      </c>
      <c r="Q12" s="151"/>
      <c r="R12" s="150">
        <f t="shared" ref="R12" si="25">IF(50&lt;=B12,1,0)</f>
        <v>0</v>
      </c>
      <c r="S12" s="150">
        <f t="shared" ref="S12" si="26">IF(50&lt;=C12,1,0)</f>
        <v>0</v>
      </c>
      <c r="T12" s="150">
        <f t="shared" ref="T12" si="27">IF(50&lt;=D12,1,0)</f>
        <v>0</v>
      </c>
      <c r="U12" s="150">
        <f t="shared" ref="U12" si="28">IF(50&lt;=E12,1,0)</f>
        <v>0</v>
      </c>
      <c r="V12" s="150">
        <f t="shared" ref="V12" si="29">IF(50&lt;=F12,1,0)</f>
        <v>0</v>
      </c>
      <c r="W12" s="150">
        <f t="shared" ref="W12" si="30">IF(50&lt;=G12,1,0)</f>
        <v>0</v>
      </c>
      <c r="X12" s="150">
        <f t="shared" ref="X12" si="31">IF(50&lt;=H12,1,0)</f>
        <v>0</v>
      </c>
      <c r="Y12" s="153">
        <f t="shared" si="10"/>
        <v>0</v>
      </c>
      <c r="Z12" s="2">
        <f t="shared" ref="Z12" si="32">IF(M12="",0,$Y12)</f>
        <v>0</v>
      </c>
      <c r="AA12" s="2">
        <f t="shared" ref="AA12" si="33">IF(N12="",0,$Y12)</f>
        <v>0</v>
      </c>
      <c r="AB12" s="2">
        <f t="shared" ref="AB12" si="34">IF(O12="",0,$Y12)</f>
        <v>0</v>
      </c>
      <c r="AC12" s="2"/>
      <c r="AD12" s="79">
        <f t="shared" si="11"/>
        <v>0</v>
      </c>
      <c r="AE12" s="147">
        <f t="shared" si="3"/>
        <v>0</v>
      </c>
      <c r="AF12" s="147">
        <f t="shared" si="4"/>
        <v>0</v>
      </c>
      <c r="AG12" s="147">
        <f t="shared" si="12"/>
        <v>0</v>
      </c>
      <c r="AI12" s="149">
        <f t="shared" si="5"/>
        <v>0</v>
      </c>
      <c r="AJ12" s="149">
        <f t="shared" si="6"/>
        <v>0</v>
      </c>
      <c r="AK12" s="149"/>
      <c r="AL12" s="149">
        <f>IF(J12="150回以上","1",0)</f>
        <v>0</v>
      </c>
      <c r="AM12" s="149" t="str">
        <f t="shared" si="7"/>
        <v>0</v>
      </c>
    </row>
    <row r="13" spans="1:39" ht="27.75" customHeight="1" x14ac:dyDescent="0.4">
      <c r="A13" s="8"/>
      <c r="B13" s="7">
        <f>H11+1</f>
        <v>44738</v>
      </c>
      <c r="C13" s="7">
        <f>B13+1</f>
        <v>44739</v>
      </c>
      <c r="D13" s="7">
        <f t="shared" si="8"/>
        <v>44740</v>
      </c>
      <c r="E13" s="7">
        <f t="shared" si="8"/>
        <v>44741</v>
      </c>
      <c r="F13" s="7">
        <f t="shared" si="8"/>
        <v>44742</v>
      </c>
      <c r="G13" s="7">
        <f t="shared" si="8"/>
        <v>44743</v>
      </c>
      <c r="H13" s="7">
        <f>G13+1</f>
        <v>44744</v>
      </c>
      <c r="I13" s="139"/>
      <c r="J13" s="9"/>
      <c r="K13" s="22"/>
      <c r="L13" s="1"/>
      <c r="N13" s="1"/>
      <c r="O13" s="1"/>
      <c r="P13" s="1">
        <f t="shared" si="9"/>
        <v>0</v>
      </c>
      <c r="Q13" s="151"/>
      <c r="R13" s="150" t="s">
        <v>180</v>
      </c>
      <c r="S13" s="150"/>
      <c r="T13" s="150"/>
      <c r="U13" s="150"/>
      <c r="V13" s="150"/>
      <c r="W13" s="150"/>
      <c r="X13" s="150"/>
      <c r="Y13" s="153">
        <f t="shared" si="10"/>
        <v>0</v>
      </c>
      <c r="Z13" s="2"/>
      <c r="AA13" s="2"/>
      <c r="AB13" s="2"/>
      <c r="AC13" s="2"/>
      <c r="AD13" s="79">
        <f t="shared" si="11"/>
        <v>0</v>
      </c>
      <c r="AE13" s="147">
        <f t="shared" si="3"/>
        <v>0</v>
      </c>
      <c r="AF13" s="147">
        <f t="shared" si="4"/>
        <v>0</v>
      </c>
      <c r="AG13" s="147">
        <f t="shared" si="12"/>
        <v>0</v>
      </c>
      <c r="AI13" s="149"/>
      <c r="AJ13" s="149"/>
      <c r="AK13" s="149"/>
      <c r="AL13" s="149"/>
      <c r="AM13" s="149"/>
    </row>
    <row r="14" spans="1:39" ht="55.5" customHeight="1" x14ac:dyDescent="0.4">
      <c r="A14" s="19" t="s">
        <v>16</v>
      </c>
      <c r="B14" s="140"/>
      <c r="C14" s="140"/>
      <c r="D14" s="140"/>
      <c r="E14" s="140"/>
      <c r="F14" s="140"/>
      <c r="G14" s="140"/>
      <c r="H14" s="140"/>
      <c r="I14" s="138"/>
      <c r="J14" s="132"/>
      <c r="K14" s="22"/>
      <c r="L14" s="1"/>
      <c r="M14" s="1" t="str">
        <f t="shared" ref="M14" si="35">IF(J14="100回未満",I14,"")</f>
        <v/>
      </c>
      <c r="N14" s="1" t="str">
        <f>IF(J14="100回以上",I14,"")</f>
        <v/>
      </c>
      <c r="O14" s="1" t="str">
        <f>IF(J14="150回以上",I14,"")</f>
        <v/>
      </c>
      <c r="P14" s="1">
        <f t="shared" si="9"/>
        <v>0</v>
      </c>
      <c r="Q14" s="151"/>
      <c r="R14" s="150">
        <f t="shared" ref="R14" si="36">IF(50&lt;=B14,1,0)</f>
        <v>0</v>
      </c>
      <c r="S14" s="150">
        <f t="shared" ref="S14" si="37">IF(50&lt;=C14,1,0)</f>
        <v>0</v>
      </c>
      <c r="T14" s="150">
        <f t="shared" ref="T14" si="38">IF(50&lt;=D14,1,0)</f>
        <v>0</v>
      </c>
      <c r="U14" s="150">
        <f t="shared" ref="U14" si="39">IF(50&lt;=E14,1,0)</f>
        <v>0</v>
      </c>
      <c r="V14" s="150">
        <f t="shared" ref="V14" si="40">IF(50&lt;=F14,1,0)</f>
        <v>0</v>
      </c>
      <c r="W14" s="150">
        <f t="shared" ref="W14" si="41">IF(50&lt;=G14,1,0)</f>
        <v>0</v>
      </c>
      <c r="X14" s="150">
        <f t="shared" ref="X14" si="42">IF(50&lt;=H14,1,0)</f>
        <v>0</v>
      </c>
      <c r="Y14" s="153">
        <f t="shared" si="10"/>
        <v>0</v>
      </c>
      <c r="Z14" s="2">
        <f t="shared" ref="Z14" si="43">IF(M14="",0,$Y14)</f>
        <v>0</v>
      </c>
      <c r="AA14" s="2">
        <f t="shared" ref="AA14" si="44">IF(N14="",0,$Y14)</f>
        <v>0</v>
      </c>
      <c r="AB14" s="2">
        <f t="shared" ref="AB14" si="45">IF(O14="",0,$Y14)</f>
        <v>0</v>
      </c>
      <c r="AC14" s="2"/>
      <c r="AD14" s="79">
        <f t="shared" si="11"/>
        <v>0</v>
      </c>
      <c r="AE14" s="147">
        <f t="shared" si="3"/>
        <v>0</v>
      </c>
      <c r="AF14" s="147">
        <f t="shared" si="4"/>
        <v>0</v>
      </c>
      <c r="AG14" s="147">
        <f t="shared" si="12"/>
        <v>0</v>
      </c>
      <c r="AI14" s="149">
        <f t="shared" si="5"/>
        <v>0</v>
      </c>
      <c r="AJ14" s="149">
        <f t="shared" si="6"/>
        <v>0</v>
      </c>
      <c r="AK14" s="149"/>
      <c r="AL14" s="149">
        <f>IF(J14="150回以上","1",0)</f>
        <v>0</v>
      </c>
      <c r="AM14" s="149" t="str">
        <f t="shared" si="7"/>
        <v>0</v>
      </c>
    </row>
    <row r="15" spans="1:39" ht="27.75" customHeight="1" x14ac:dyDescent="0.4">
      <c r="A15" s="8"/>
      <c r="B15" s="7">
        <f>H13+1</f>
        <v>44745</v>
      </c>
      <c r="C15" s="7">
        <f>B15+1</f>
        <v>44746</v>
      </c>
      <c r="D15" s="7">
        <f t="shared" si="8"/>
        <v>44747</v>
      </c>
      <c r="E15" s="7">
        <f t="shared" si="8"/>
        <v>44748</v>
      </c>
      <c r="F15" s="7">
        <f t="shared" si="8"/>
        <v>44749</v>
      </c>
      <c r="G15" s="7">
        <f t="shared" si="8"/>
        <v>44750</v>
      </c>
      <c r="H15" s="7">
        <f>G15+1</f>
        <v>44751</v>
      </c>
      <c r="I15" s="139"/>
      <c r="J15" s="9"/>
      <c r="K15" s="22"/>
      <c r="L15" s="1"/>
      <c r="N15" s="1"/>
      <c r="O15" s="1"/>
      <c r="P15" s="1">
        <f t="shared" si="9"/>
        <v>0</v>
      </c>
      <c r="Q15" s="151"/>
      <c r="R15" s="150" t="s">
        <v>180</v>
      </c>
      <c r="S15" s="150"/>
      <c r="T15" s="150"/>
      <c r="U15" s="150"/>
      <c r="V15" s="150"/>
      <c r="W15" s="150"/>
      <c r="X15" s="150"/>
      <c r="Y15" s="153">
        <f t="shared" si="10"/>
        <v>0</v>
      </c>
      <c r="Z15" s="2"/>
      <c r="AA15" s="2"/>
      <c r="AB15" s="2"/>
      <c r="AC15" s="2"/>
      <c r="AD15" s="79">
        <f t="shared" si="11"/>
        <v>0</v>
      </c>
      <c r="AE15" s="147">
        <f t="shared" si="3"/>
        <v>0</v>
      </c>
      <c r="AF15" s="147">
        <f t="shared" si="4"/>
        <v>0</v>
      </c>
      <c r="AG15" s="147">
        <f t="shared" si="12"/>
        <v>0</v>
      </c>
      <c r="AI15" s="149"/>
      <c r="AJ15" s="149"/>
      <c r="AK15" s="149"/>
      <c r="AL15" s="149"/>
      <c r="AM15" s="149"/>
    </row>
    <row r="16" spans="1:39" ht="55.5" customHeight="1" x14ac:dyDescent="0.4">
      <c r="A16" s="19" t="s">
        <v>16</v>
      </c>
      <c r="B16" s="140"/>
      <c r="C16" s="140"/>
      <c r="D16" s="140"/>
      <c r="E16" s="140"/>
      <c r="F16" s="140"/>
      <c r="G16" s="140"/>
      <c r="H16" s="140"/>
      <c r="I16" s="138"/>
      <c r="J16" s="132"/>
      <c r="K16" s="22"/>
      <c r="L16" s="1"/>
      <c r="M16" s="1" t="str">
        <f t="shared" ref="M16" si="46">IF(J16="100回未満",I16,"")</f>
        <v/>
      </c>
      <c r="N16" s="1" t="str">
        <f>IF(J16="100回以上",I16,"")</f>
        <v/>
      </c>
      <c r="O16" s="1" t="str">
        <f>IF(J16="150回以上",I16,"")</f>
        <v/>
      </c>
      <c r="P16" s="1">
        <f t="shared" si="9"/>
        <v>0</v>
      </c>
      <c r="Q16" s="151"/>
      <c r="R16" s="150">
        <f t="shared" ref="R16" si="47">IF(50&lt;=B16,1,0)</f>
        <v>0</v>
      </c>
      <c r="S16" s="150">
        <f t="shared" ref="S16" si="48">IF(50&lt;=C16,1,0)</f>
        <v>0</v>
      </c>
      <c r="T16" s="150">
        <f t="shared" ref="T16" si="49">IF(50&lt;=D16,1,0)</f>
        <v>0</v>
      </c>
      <c r="U16" s="150">
        <f t="shared" ref="U16" si="50">IF(50&lt;=E16,1,0)</f>
        <v>0</v>
      </c>
      <c r="V16" s="150">
        <f t="shared" ref="V16" si="51">IF(50&lt;=F16,1,0)</f>
        <v>0</v>
      </c>
      <c r="W16" s="150">
        <f t="shared" ref="W16" si="52">IF(50&lt;=G16,1,0)</f>
        <v>0</v>
      </c>
      <c r="X16" s="150">
        <f t="shared" ref="X16" si="53">IF(50&lt;=H16,1,0)</f>
        <v>0</v>
      </c>
      <c r="Y16" s="153">
        <f t="shared" si="10"/>
        <v>0</v>
      </c>
      <c r="Z16" s="2">
        <f t="shared" ref="Z16" si="54">IF(M16="",0,$Y16)</f>
        <v>0</v>
      </c>
      <c r="AA16" s="2">
        <f t="shared" ref="AA16" si="55">IF(N16="",0,$Y16)</f>
        <v>0</v>
      </c>
      <c r="AB16" s="2">
        <f t="shared" ref="AB16" si="56">IF(O16="",0,$Y16)</f>
        <v>0</v>
      </c>
      <c r="AC16" s="2"/>
      <c r="AD16" s="79">
        <f t="shared" si="11"/>
        <v>0</v>
      </c>
      <c r="AE16" s="147">
        <f t="shared" si="3"/>
        <v>0</v>
      </c>
      <c r="AF16" s="147">
        <f t="shared" si="4"/>
        <v>0</v>
      </c>
      <c r="AG16" s="147">
        <f t="shared" si="12"/>
        <v>0</v>
      </c>
      <c r="AI16" s="149">
        <f t="shared" si="5"/>
        <v>0</v>
      </c>
      <c r="AJ16" s="149">
        <f t="shared" si="6"/>
        <v>0</v>
      </c>
      <c r="AK16" s="149"/>
      <c r="AL16" s="149">
        <f>IF(J16="150回以上","1",0)</f>
        <v>0</v>
      </c>
      <c r="AM16" s="149" t="str">
        <f t="shared" si="7"/>
        <v>0</v>
      </c>
    </row>
    <row r="17" spans="1:39" ht="26.25" customHeight="1" x14ac:dyDescent="0.4">
      <c r="A17" s="8"/>
      <c r="B17" s="7">
        <f>H15+1</f>
        <v>44752</v>
      </c>
      <c r="C17" s="7">
        <f>B17+1</f>
        <v>44753</v>
      </c>
      <c r="D17" s="7">
        <f t="shared" si="8"/>
        <v>44754</v>
      </c>
      <c r="E17" s="7">
        <f t="shared" si="8"/>
        <v>44755</v>
      </c>
      <c r="F17" s="7">
        <f t="shared" si="8"/>
        <v>44756</v>
      </c>
      <c r="G17" s="7">
        <f t="shared" si="8"/>
        <v>44757</v>
      </c>
      <c r="H17" s="7">
        <f>G17+1</f>
        <v>44758</v>
      </c>
      <c r="I17" s="139"/>
      <c r="J17" s="9"/>
      <c r="K17" s="22"/>
      <c r="L17" s="1"/>
      <c r="N17" s="1"/>
      <c r="O17" s="1"/>
      <c r="P17" s="1">
        <f t="shared" si="9"/>
        <v>0</v>
      </c>
      <c r="Q17" s="151"/>
      <c r="R17" s="150" t="s">
        <v>180</v>
      </c>
      <c r="S17" s="150"/>
      <c r="T17" s="150"/>
      <c r="U17" s="150"/>
      <c r="V17" s="150"/>
      <c r="W17" s="150"/>
      <c r="X17" s="150"/>
      <c r="Y17" s="153">
        <f t="shared" si="10"/>
        <v>0</v>
      </c>
      <c r="Z17" s="2"/>
      <c r="AA17" s="2"/>
      <c r="AB17" s="2"/>
      <c r="AC17" s="2"/>
      <c r="AD17" s="79">
        <f t="shared" si="11"/>
        <v>0</v>
      </c>
      <c r="AE17" s="147">
        <f t="shared" si="3"/>
        <v>0</v>
      </c>
      <c r="AF17" s="147">
        <f t="shared" si="4"/>
        <v>0</v>
      </c>
      <c r="AG17" s="147">
        <f t="shared" si="12"/>
        <v>0</v>
      </c>
      <c r="AI17" s="149"/>
      <c r="AJ17" s="149"/>
      <c r="AK17" s="149"/>
      <c r="AL17" s="149"/>
      <c r="AM17" s="149"/>
    </row>
    <row r="18" spans="1:39" ht="55.5" customHeight="1" x14ac:dyDescent="0.4">
      <c r="A18" s="19" t="s">
        <v>16</v>
      </c>
      <c r="B18" s="140"/>
      <c r="C18" s="140"/>
      <c r="D18" s="140"/>
      <c r="E18" s="140"/>
      <c r="F18" s="140"/>
      <c r="G18" s="140"/>
      <c r="H18" s="140"/>
      <c r="I18" s="138"/>
      <c r="J18" s="132"/>
      <c r="K18" s="22"/>
      <c r="L18" s="1"/>
      <c r="M18" s="1" t="str">
        <f t="shared" ref="M18" si="57">IF(J18="100回未満",I18,"")</f>
        <v/>
      </c>
      <c r="N18" s="1" t="str">
        <f>IF(J18="100回以上",I18,"")</f>
        <v/>
      </c>
      <c r="O18" s="1" t="str">
        <f>IF(J18="150回以上",I18,"")</f>
        <v/>
      </c>
      <c r="P18" s="1">
        <f t="shared" si="9"/>
        <v>0</v>
      </c>
      <c r="Q18" s="151"/>
      <c r="R18" s="150">
        <f t="shared" ref="R18" si="58">IF(50&lt;=B18,1,0)</f>
        <v>0</v>
      </c>
      <c r="S18" s="150">
        <f t="shared" ref="S18" si="59">IF(50&lt;=C18,1,0)</f>
        <v>0</v>
      </c>
      <c r="T18" s="150">
        <f t="shared" ref="T18" si="60">IF(50&lt;=D18,1,0)</f>
        <v>0</v>
      </c>
      <c r="U18" s="150">
        <f t="shared" ref="U18" si="61">IF(50&lt;=E18,1,0)</f>
        <v>0</v>
      </c>
      <c r="V18" s="150">
        <f t="shared" ref="V18" si="62">IF(50&lt;=F18,1,0)</f>
        <v>0</v>
      </c>
      <c r="W18" s="150">
        <f t="shared" ref="W18" si="63">IF(50&lt;=G18,1,0)</f>
        <v>0</v>
      </c>
      <c r="X18" s="150">
        <f t="shared" ref="X18" si="64">IF(50&lt;=H18,1,0)</f>
        <v>0</v>
      </c>
      <c r="Y18" s="153">
        <f t="shared" si="10"/>
        <v>0</v>
      </c>
      <c r="Z18" s="2">
        <f t="shared" ref="Z18" si="65">IF(M18="",0,$Y18)</f>
        <v>0</v>
      </c>
      <c r="AA18" s="2">
        <f t="shared" ref="AA18" si="66">IF(N18="",0,$Y18)</f>
        <v>0</v>
      </c>
      <c r="AB18" s="2">
        <f t="shared" ref="AB18" si="67">IF(O18="",0,$Y18)</f>
        <v>0</v>
      </c>
      <c r="AC18" s="2"/>
      <c r="AD18" s="79">
        <f>IF(P18=0,Y18,0)</f>
        <v>0</v>
      </c>
      <c r="AE18" s="147">
        <f t="shared" si="3"/>
        <v>0</v>
      </c>
      <c r="AF18" s="147">
        <f t="shared" si="4"/>
        <v>0</v>
      </c>
      <c r="AG18" s="147">
        <f t="shared" si="12"/>
        <v>0</v>
      </c>
      <c r="AI18" s="149">
        <f t="shared" si="5"/>
        <v>0</v>
      </c>
      <c r="AJ18" s="149">
        <f t="shared" si="6"/>
        <v>0</v>
      </c>
      <c r="AK18" s="149"/>
      <c r="AL18" s="149">
        <f>IF(J18="150回以上","1",0)</f>
        <v>0</v>
      </c>
      <c r="AM18" s="149" t="str">
        <f t="shared" si="7"/>
        <v>0</v>
      </c>
    </row>
    <row r="19" spans="1:39" ht="26.25" customHeight="1" x14ac:dyDescent="0.4">
      <c r="A19" s="8"/>
      <c r="B19" s="7">
        <f>H17+1</f>
        <v>44759</v>
      </c>
      <c r="C19" s="7">
        <f>B19+1</f>
        <v>44760</v>
      </c>
      <c r="D19" s="7">
        <f t="shared" si="8"/>
        <v>44761</v>
      </c>
      <c r="E19" s="7">
        <f t="shared" si="8"/>
        <v>44762</v>
      </c>
      <c r="F19" s="7">
        <f t="shared" si="8"/>
        <v>44763</v>
      </c>
      <c r="G19" s="7">
        <f t="shared" si="8"/>
        <v>44764</v>
      </c>
      <c r="H19" s="7">
        <f>G19+1</f>
        <v>44765</v>
      </c>
      <c r="I19" s="139"/>
      <c r="J19" s="9"/>
      <c r="K19" s="22"/>
      <c r="L19" s="1"/>
      <c r="N19" s="1"/>
      <c r="O19" s="1"/>
      <c r="P19" s="1">
        <f t="shared" si="9"/>
        <v>0</v>
      </c>
      <c r="Q19" s="151"/>
      <c r="R19" s="150" t="s">
        <v>180</v>
      </c>
      <c r="S19" s="150"/>
      <c r="T19" s="150"/>
      <c r="U19" s="150"/>
      <c r="V19" s="150"/>
      <c r="W19" s="150"/>
      <c r="X19" s="150"/>
      <c r="Y19" s="153">
        <f t="shared" si="10"/>
        <v>0</v>
      </c>
      <c r="Z19" s="2"/>
      <c r="AA19" s="2"/>
      <c r="AB19" s="2"/>
      <c r="AC19" s="2"/>
      <c r="AD19" s="79">
        <f>IF(P19=0,Y19,0)</f>
        <v>0</v>
      </c>
      <c r="AE19" s="147">
        <f t="shared" si="3"/>
        <v>0</v>
      </c>
      <c r="AF19" s="147">
        <f t="shared" si="4"/>
        <v>0</v>
      </c>
      <c r="AG19" s="147">
        <f t="shared" si="12"/>
        <v>0</v>
      </c>
      <c r="AI19" s="149"/>
      <c r="AJ19" s="149"/>
      <c r="AK19" s="149"/>
      <c r="AL19" s="149"/>
      <c r="AM19" s="149"/>
    </row>
    <row r="20" spans="1:39" ht="55.5" customHeight="1" x14ac:dyDescent="0.4">
      <c r="A20" s="19" t="s">
        <v>16</v>
      </c>
      <c r="B20" s="140"/>
      <c r="C20" s="140"/>
      <c r="D20" s="140"/>
      <c r="E20" s="140"/>
      <c r="F20" s="140"/>
      <c r="G20" s="140"/>
      <c r="H20" s="140"/>
      <c r="I20" s="138"/>
      <c r="J20" s="132"/>
      <c r="K20" s="22"/>
      <c r="L20" s="1"/>
      <c r="M20" s="1" t="str">
        <f t="shared" ref="M20" si="68">IF(J20="100回未満",I20,"")</f>
        <v/>
      </c>
      <c r="N20" s="1" t="str">
        <f>IF(J20="100回以上",I20,"")</f>
        <v/>
      </c>
      <c r="O20" s="1" t="str">
        <f>IF(J20="150回以上",I20,"")</f>
        <v/>
      </c>
      <c r="P20" s="1">
        <f t="shared" si="9"/>
        <v>0</v>
      </c>
      <c r="Q20" s="151"/>
      <c r="R20" s="150">
        <f t="shared" ref="R20" si="69">IF(50&lt;=B20,1,0)</f>
        <v>0</v>
      </c>
      <c r="S20" s="150">
        <f t="shared" ref="S20" si="70">IF(50&lt;=C20,1,0)</f>
        <v>0</v>
      </c>
      <c r="T20" s="150">
        <f t="shared" ref="T20" si="71">IF(50&lt;=D20,1,0)</f>
        <v>0</v>
      </c>
      <c r="U20" s="150">
        <f t="shared" ref="U20" si="72">IF(50&lt;=E20,1,0)</f>
        <v>0</v>
      </c>
      <c r="V20" s="150">
        <f t="shared" ref="V20" si="73">IF(50&lt;=F20,1,0)</f>
        <v>0</v>
      </c>
      <c r="W20" s="150">
        <f t="shared" ref="W20" si="74">IF(50&lt;=G20,1,0)</f>
        <v>0</v>
      </c>
      <c r="X20" s="150">
        <f t="shared" ref="X20" si="75">IF(50&lt;=H20,1,0)</f>
        <v>0</v>
      </c>
      <c r="Y20" s="153">
        <f t="shared" si="10"/>
        <v>0</v>
      </c>
      <c r="Z20" s="2">
        <f t="shared" ref="Z20" si="76">IF(M20="",0,$Y20)</f>
        <v>0</v>
      </c>
      <c r="AA20" s="2">
        <f t="shared" ref="AA20" si="77">IF(N20="",0,$Y20)</f>
        <v>0</v>
      </c>
      <c r="AB20" s="2">
        <f t="shared" ref="AB20" si="78">IF(O20="",0,$Y20)</f>
        <v>0</v>
      </c>
      <c r="AC20" s="2"/>
      <c r="AD20" s="79">
        <f t="shared" si="11"/>
        <v>0</v>
      </c>
      <c r="AE20" s="147">
        <f t="shared" si="3"/>
        <v>0</v>
      </c>
      <c r="AF20" s="147">
        <f t="shared" si="4"/>
        <v>0</v>
      </c>
      <c r="AG20" s="147">
        <f t="shared" si="12"/>
        <v>0</v>
      </c>
      <c r="AI20" s="149">
        <f t="shared" si="5"/>
        <v>0</v>
      </c>
      <c r="AJ20" s="149">
        <f t="shared" si="6"/>
        <v>0</v>
      </c>
      <c r="AK20" s="149"/>
      <c r="AL20" s="149">
        <f>IF(J20="150回以上","1",0)</f>
        <v>0</v>
      </c>
      <c r="AM20" s="149" t="str">
        <f t="shared" si="7"/>
        <v>0</v>
      </c>
    </row>
    <row r="21" spans="1:39" ht="27" customHeight="1" x14ac:dyDescent="0.4">
      <c r="A21" s="8"/>
      <c r="B21" s="7">
        <f>H19+1</f>
        <v>44766</v>
      </c>
      <c r="C21" s="7">
        <f>B21+1</f>
        <v>44767</v>
      </c>
      <c r="D21" s="7">
        <f t="shared" ref="D21:F21" si="79">C21+1</f>
        <v>44768</v>
      </c>
      <c r="E21" s="7">
        <f t="shared" si="79"/>
        <v>44769</v>
      </c>
      <c r="F21" s="7">
        <f t="shared" si="79"/>
        <v>44770</v>
      </c>
      <c r="G21" s="7">
        <f>IF(F21=Sheet1!G6,"",F21+1)</f>
        <v>44771</v>
      </c>
      <c r="H21" s="7">
        <f>IF(G21="","",G21+1)</f>
        <v>44772</v>
      </c>
      <c r="I21" s="139"/>
      <c r="J21" s="9"/>
      <c r="K21" s="22"/>
      <c r="L21" s="1"/>
      <c r="N21" s="1"/>
      <c r="O21" s="1"/>
      <c r="P21" s="1">
        <f t="shared" si="9"/>
        <v>0</v>
      </c>
      <c r="Q21" s="151"/>
      <c r="R21" s="150" t="s">
        <v>180</v>
      </c>
      <c r="S21" s="150"/>
      <c r="T21" s="150"/>
      <c r="U21" s="150"/>
      <c r="V21" s="150"/>
      <c r="W21" s="150"/>
      <c r="X21" s="150"/>
      <c r="Y21" s="153">
        <f t="shared" si="10"/>
        <v>0</v>
      </c>
      <c r="Z21" s="2"/>
      <c r="AA21" s="2"/>
      <c r="AB21" s="2"/>
      <c r="AC21" s="2"/>
      <c r="AD21" s="79">
        <f t="shared" si="11"/>
        <v>0</v>
      </c>
      <c r="AE21" s="147">
        <f t="shared" si="3"/>
        <v>0</v>
      </c>
      <c r="AF21" s="147">
        <f t="shared" si="4"/>
        <v>0</v>
      </c>
      <c r="AG21" s="147">
        <f t="shared" si="12"/>
        <v>0</v>
      </c>
      <c r="AI21" s="149"/>
      <c r="AJ21" s="149"/>
      <c r="AK21" s="149"/>
      <c r="AL21" s="149"/>
      <c r="AM21" s="149"/>
    </row>
    <row r="22" spans="1:39" ht="55.5" customHeight="1" x14ac:dyDescent="0.4">
      <c r="A22" s="19" t="s">
        <v>16</v>
      </c>
      <c r="B22" s="140"/>
      <c r="C22" s="140"/>
      <c r="D22" s="140"/>
      <c r="E22" s="140"/>
      <c r="F22" s="140"/>
      <c r="G22" s="140"/>
      <c r="H22" s="140"/>
      <c r="I22" s="138"/>
      <c r="J22" s="132"/>
      <c r="K22" s="22"/>
      <c r="L22" s="1"/>
      <c r="M22" s="1" t="str">
        <f t="shared" ref="M22" si="80">IF(J22="100回未満",I22,"")</f>
        <v/>
      </c>
      <c r="N22" s="1" t="str">
        <f>IF(J22="100回以上",I22,"")</f>
        <v/>
      </c>
      <c r="O22" s="1" t="str">
        <f>IF(J22="150回以上",I22,"")</f>
        <v/>
      </c>
      <c r="P22" s="1">
        <f t="shared" si="9"/>
        <v>0</v>
      </c>
      <c r="Q22" s="151"/>
      <c r="R22" s="150">
        <f t="shared" ref="R22" si="81">IF(50&lt;=B22,1,0)</f>
        <v>0</v>
      </c>
      <c r="S22" s="150">
        <f t="shared" ref="S22" si="82">IF(50&lt;=C22,1,0)</f>
        <v>0</v>
      </c>
      <c r="T22" s="150">
        <f t="shared" ref="T22" si="83">IF(50&lt;=D22,1,0)</f>
        <v>0</v>
      </c>
      <c r="U22" s="150">
        <f t="shared" ref="U22" si="84">IF(50&lt;=E22,1,0)</f>
        <v>0</v>
      </c>
      <c r="V22" s="150">
        <f t="shared" ref="V22" si="85">IF(50&lt;=F22,1,0)</f>
        <v>0</v>
      </c>
      <c r="W22" s="150">
        <f t="shared" ref="W22" si="86">IF(50&lt;=G22,1,0)</f>
        <v>0</v>
      </c>
      <c r="X22" s="150">
        <f t="shared" ref="X22" si="87">IF(50&lt;=H22,1,0)</f>
        <v>0</v>
      </c>
      <c r="Y22" s="153">
        <f t="shared" si="10"/>
        <v>0</v>
      </c>
      <c r="Z22" s="2">
        <f t="shared" ref="Z22" si="88">IF(M22="",0,$Y22)</f>
        <v>0</v>
      </c>
      <c r="AA22" s="2">
        <f t="shared" ref="AA22" si="89">IF(N22="",0,$Y22)</f>
        <v>0</v>
      </c>
      <c r="AB22" s="2">
        <f t="shared" ref="AB22" si="90">IF(O22="",0,$Y22)</f>
        <v>0</v>
      </c>
      <c r="AC22" s="2"/>
      <c r="AD22" s="79">
        <f t="shared" si="11"/>
        <v>0</v>
      </c>
      <c r="AE22" s="147">
        <f t="shared" si="3"/>
        <v>0</v>
      </c>
      <c r="AF22" s="147">
        <f t="shared" si="4"/>
        <v>0</v>
      </c>
      <c r="AG22" s="147">
        <f t="shared" si="12"/>
        <v>0</v>
      </c>
      <c r="AI22" s="149">
        <f>IF(J22="100回以上","1",0)</f>
        <v>0</v>
      </c>
      <c r="AJ22" s="149">
        <f t="shared" si="6"/>
        <v>0</v>
      </c>
      <c r="AK22" s="149"/>
      <c r="AL22" s="149">
        <f>IF(J22="150回以上","1",0)</f>
        <v>0</v>
      </c>
      <c r="AM22" s="149" t="str">
        <f t="shared" si="7"/>
        <v>0</v>
      </c>
    </row>
    <row r="23" spans="1:39" s="170" customFormat="1" ht="27" customHeight="1" x14ac:dyDescent="0.4">
      <c r="A23" s="8"/>
      <c r="B23" s="7">
        <f>H21+1</f>
        <v>44773</v>
      </c>
      <c r="C23" s="7">
        <f>B23+1</f>
        <v>44774</v>
      </c>
      <c r="D23" s="7">
        <f t="shared" ref="D23" si="91">C23+1</f>
        <v>44775</v>
      </c>
      <c r="E23" s="7">
        <f t="shared" ref="E23" si="92">D23+1</f>
        <v>44776</v>
      </c>
      <c r="F23" s="7">
        <f t="shared" ref="F23" si="93">E23+1</f>
        <v>44777</v>
      </c>
      <c r="G23" s="7">
        <f>IF(F23=Sheet1!G8,"",F23+1)</f>
        <v>44778</v>
      </c>
      <c r="H23" s="7">
        <f>IF(G23="","",G23+1)</f>
        <v>44779</v>
      </c>
      <c r="I23" s="139"/>
      <c r="J23" s="9"/>
      <c r="K23" s="22"/>
      <c r="L23" s="1"/>
      <c r="M23" s="1"/>
      <c r="N23" s="1"/>
      <c r="O23" s="1"/>
      <c r="P23" s="1">
        <f t="shared" ref="P23:P24" si="94">SUM(N23:O23)</f>
        <v>0</v>
      </c>
      <c r="Q23" s="151"/>
      <c r="R23" s="172" t="s">
        <v>180</v>
      </c>
      <c r="S23" s="172"/>
      <c r="T23" s="172"/>
      <c r="U23" s="172"/>
      <c r="V23" s="172"/>
      <c r="W23" s="172"/>
      <c r="X23" s="172"/>
      <c r="Y23" s="153">
        <f t="shared" ref="Y23:Y24" si="95">SUM(R23:X23)</f>
        <v>0</v>
      </c>
      <c r="Z23" s="171"/>
      <c r="AA23" s="171"/>
      <c r="AB23" s="171"/>
      <c r="AC23" s="171"/>
      <c r="AD23" s="170">
        <f t="shared" ref="AD23:AD24" si="96">IF(P23=0,Y23,0)</f>
        <v>0</v>
      </c>
      <c r="AE23" s="170">
        <f t="shared" si="3"/>
        <v>0</v>
      </c>
      <c r="AF23" s="170">
        <f t="shared" si="4"/>
        <v>0</v>
      </c>
      <c r="AG23" s="170">
        <f t="shared" ref="AG23:AG24" si="97">SUM(AD23:AF23)</f>
        <v>0</v>
      </c>
      <c r="AI23" s="149"/>
      <c r="AJ23" s="149"/>
      <c r="AK23" s="149"/>
      <c r="AL23" s="149"/>
      <c r="AM23" s="149"/>
    </row>
    <row r="24" spans="1:39" s="170" customFormat="1" ht="55.5" customHeight="1" x14ac:dyDescent="0.4">
      <c r="A24" s="19" t="s">
        <v>16</v>
      </c>
      <c r="B24" s="140"/>
      <c r="C24" s="140"/>
      <c r="D24" s="140"/>
      <c r="E24" s="140"/>
      <c r="F24" s="140"/>
      <c r="G24" s="140"/>
      <c r="H24" s="140"/>
      <c r="I24" s="138"/>
      <c r="J24" s="132"/>
      <c r="K24" s="22"/>
      <c r="L24" s="1"/>
      <c r="M24" s="1" t="str">
        <f t="shared" ref="M24" si="98">IF(J24="100回未満",I24,"")</f>
        <v/>
      </c>
      <c r="N24" s="1" t="str">
        <f>IF(J24="100回以上",I24,"")</f>
        <v/>
      </c>
      <c r="O24" s="1" t="str">
        <f>IF(J24="150回以上",I24,"")</f>
        <v/>
      </c>
      <c r="P24" s="1">
        <f t="shared" si="94"/>
        <v>0</v>
      </c>
      <c r="Q24" s="151"/>
      <c r="R24" s="172">
        <f t="shared" ref="R24" si="99">IF(50&lt;=B24,1,0)</f>
        <v>0</v>
      </c>
      <c r="S24" s="172">
        <f t="shared" ref="S24" si="100">IF(50&lt;=C24,1,0)</f>
        <v>0</v>
      </c>
      <c r="T24" s="172">
        <f t="shared" ref="T24" si="101">IF(50&lt;=D24,1,0)</f>
        <v>0</v>
      </c>
      <c r="U24" s="172">
        <f t="shared" ref="U24" si="102">IF(50&lt;=E24,1,0)</f>
        <v>0</v>
      </c>
      <c r="V24" s="172">
        <f t="shared" ref="V24" si="103">IF(50&lt;=F24,1,0)</f>
        <v>0</v>
      </c>
      <c r="W24" s="172">
        <f t="shared" ref="W24" si="104">IF(50&lt;=G24,1,0)</f>
        <v>0</v>
      </c>
      <c r="X24" s="172">
        <f t="shared" ref="X24" si="105">IF(50&lt;=H24,1,0)</f>
        <v>0</v>
      </c>
      <c r="Y24" s="153">
        <f t="shared" si="95"/>
        <v>0</v>
      </c>
      <c r="Z24" s="171">
        <f t="shared" ref="Z24" si="106">IF(M24="",0,$Y24)</f>
        <v>0</v>
      </c>
      <c r="AA24" s="171">
        <f t="shared" ref="AA24" si="107">IF(N24="",0,$Y24)</f>
        <v>0</v>
      </c>
      <c r="AB24" s="171">
        <f t="shared" ref="AB24" si="108">IF(O24="",0,$Y24)</f>
        <v>0</v>
      </c>
      <c r="AC24" s="171"/>
      <c r="AD24" s="170">
        <f t="shared" si="96"/>
        <v>0</v>
      </c>
      <c r="AE24" s="170">
        <f t="shared" si="3"/>
        <v>0</v>
      </c>
      <c r="AF24" s="170">
        <f t="shared" si="4"/>
        <v>0</v>
      </c>
      <c r="AG24" s="170">
        <f t="shared" si="97"/>
        <v>0</v>
      </c>
      <c r="AI24" s="149">
        <f>IF(J24="100回以上","1",0)</f>
        <v>0</v>
      </c>
      <c r="AJ24" s="149">
        <f t="shared" ref="AJ24" si="109">IF(AI24&gt;1,COUNTIF(B24:H24,"&gt;=50"),0)</f>
        <v>0</v>
      </c>
      <c r="AK24" s="149"/>
      <c r="AL24" s="149">
        <f>IF(J24="150回以上","1",0)</f>
        <v>0</v>
      </c>
      <c r="AM24" s="149" t="str">
        <f t="shared" ref="AM24" si="110">IF(AL24&gt;=1,COUNTIF(B24:H24,"&gt;=50"),"0")</f>
        <v>0</v>
      </c>
    </row>
    <row r="25" spans="1:39" ht="27" customHeight="1" x14ac:dyDescent="0.4">
      <c r="A25" s="6" t="s">
        <v>43</v>
      </c>
      <c r="B25" s="6"/>
      <c r="C25" s="6"/>
      <c r="M25" s="1">
        <f>SUM(M8:M22)</f>
        <v>0</v>
      </c>
      <c r="N25" s="1">
        <f>SUM(N8:N22)</f>
        <v>0</v>
      </c>
      <c r="O25" s="1">
        <f>SUM(O8:O22)</f>
        <v>0</v>
      </c>
      <c r="P25" s="1">
        <f t="shared" si="9"/>
        <v>0</v>
      </c>
      <c r="Q25" s="151"/>
      <c r="R25" s="150">
        <f t="shared" ref="R25:AB25" si="111">SUM(R8:R22)</f>
        <v>0</v>
      </c>
      <c r="S25" s="150">
        <f t="shared" si="111"/>
        <v>0</v>
      </c>
      <c r="T25" s="150">
        <f t="shared" si="111"/>
        <v>0</v>
      </c>
      <c r="U25" s="150">
        <f t="shared" si="111"/>
        <v>0</v>
      </c>
      <c r="V25" s="150">
        <f t="shared" si="111"/>
        <v>0</v>
      </c>
      <c r="W25" s="150">
        <f t="shared" si="111"/>
        <v>0</v>
      </c>
      <c r="X25" s="150">
        <f t="shared" si="111"/>
        <v>0</v>
      </c>
      <c r="Y25" s="150">
        <f t="shared" si="111"/>
        <v>0</v>
      </c>
      <c r="Z25" s="146">
        <f t="shared" si="111"/>
        <v>0</v>
      </c>
      <c r="AA25" s="146">
        <f t="shared" si="111"/>
        <v>0</v>
      </c>
      <c r="AB25" s="146">
        <f t="shared" si="111"/>
        <v>0</v>
      </c>
      <c r="AC25" s="150"/>
      <c r="AD25" s="146">
        <f>SUM(AD8:AD22)</f>
        <v>0</v>
      </c>
      <c r="AE25" s="146">
        <f>SUM(AE8:AE22)</f>
        <v>0</v>
      </c>
      <c r="AF25" s="146">
        <f>SUM(AF8:AF22)</f>
        <v>0</v>
      </c>
      <c r="AG25" s="146">
        <f>SUM(AG8:AG22)</f>
        <v>0</v>
      </c>
      <c r="AI25" s="149">
        <f>COUNTIF(AI8:AI22,"1")</f>
        <v>0</v>
      </c>
      <c r="AJ25" s="149"/>
      <c r="AK25" s="149"/>
      <c r="AL25" s="149">
        <f>COUNTIF(AL8:AL22,"1")</f>
        <v>0</v>
      </c>
      <c r="AM25" s="148"/>
    </row>
    <row r="26" spans="1:39" ht="27" customHeight="1" x14ac:dyDescent="0.4">
      <c r="A26" s="3"/>
      <c r="B26" s="3"/>
      <c r="C26" s="3"/>
      <c r="M26" s="1" t="s">
        <v>183</v>
      </c>
      <c r="N26" s="155">
        <f>COUNT(N8:N22)</f>
        <v>0</v>
      </c>
      <c r="O26" s="155">
        <f>COUNT(O8:O22)</f>
        <v>0</v>
      </c>
      <c r="P26" s="156">
        <f>SUM(N26:O26)</f>
        <v>0</v>
      </c>
      <c r="AD26" s="21">
        <f>IF(1&gt;IF(O26&gt;=4,IF(N26&gt;=4,AD25,N26+O26+AD25)-O26,IF(N26&gt;=4,AD25,N26+O26+AD25)),AD25,IF(O26&gt;=4,IF(N26&gt;=4,AD25,N26+O26+AD25)-O26,IF(N26&gt;=4,AD25,N26+O26+AD25)))</f>
        <v>0</v>
      </c>
      <c r="AI26" s="157">
        <f>IF(AI25&lt;4,SUM(AJ8:AJ22,0))</f>
        <v>0</v>
      </c>
      <c r="AJ26" s="149"/>
      <c r="AK26" s="149"/>
      <c r="AL26" s="157">
        <f>IF(AL25&lt;4,SUM(AM8:AM22,0))</f>
        <v>0</v>
      </c>
      <c r="AM26" s="149"/>
    </row>
    <row r="27" spans="1:39" ht="30.6" customHeight="1" x14ac:dyDescent="0.4">
      <c r="B27" s="310" t="s">
        <v>88</v>
      </c>
      <c r="C27" s="310"/>
      <c r="D27" s="310"/>
      <c r="E27" s="310"/>
      <c r="F27" s="310"/>
      <c r="G27" s="142"/>
      <c r="H27" s="14" t="s">
        <v>9</v>
      </c>
      <c r="N27" s="21">
        <f>IF(N26&gt;=4,N25,0)</f>
        <v>0</v>
      </c>
      <c r="O27" s="79">
        <f>IF(O26&gt;=4,O25,0)</f>
        <v>0</v>
      </c>
    </row>
    <row r="28" spans="1:39" ht="30.6" customHeight="1" x14ac:dyDescent="0.4">
      <c r="B28" s="310" t="s">
        <v>89</v>
      </c>
      <c r="C28" s="310"/>
      <c r="D28" s="310"/>
      <c r="E28" s="310"/>
      <c r="F28" s="310"/>
      <c r="G28" s="142"/>
      <c r="H28" s="14" t="s">
        <v>9</v>
      </c>
      <c r="N28" s="146">
        <f>IF(O26&gt;=4,N27,N27+O25)</f>
        <v>0</v>
      </c>
    </row>
    <row r="29" spans="1:39" s="76" customFormat="1" ht="30.6" customHeight="1" x14ac:dyDescent="0.4">
      <c r="B29" s="310" t="s">
        <v>90</v>
      </c>
      <c r="C29" s="310"/>
      <c r="D29" s="310"/>
      <c r="E29" s="310"/>
      <c r="F29" s="310"/>
      <c r="G29" s="142"/>
      <c r="H29" s="14" t="s">
        <v>59</v>
      </c>
      <c r="M29" s="1"/>
      <c r="N29" s="76">
        <f>IF(N26&lt;4,N27,N28)</f>
        <v>0</v>
      </c>
      <c r="P29" s="79"/>
      <c r="Q29" s="79"/>
      <c r="Y29" s="79"/>
      <c r="Z29" s="147"/>
      <c r="AA29" s="147"/>
      <c r="AB29" s="147"/>
      <c r="AC29" s="147"/>
    </row>
    <row r="30" spans="1:39" ht="18.75" customHeight="1" x14ac:dyDescent="0.4">
      <c r="B30" s="21" t="s">
        <v>163</v>
      </c>
      <c r="C30" s="128"/>
      <c r="D30" s="129"/>
      <c r="E30" s="129"/>
      <c r="F30" s="129"/>
      <c r="G30" s="129"/>
      <c r="H30" s="129"/>
    </row>
    <row r="31" spans="1:39" ht="18.75" customHeight="1" x14ac:dyDescent="0.4">
      <c r="C31" s="299"/>
      <c r="D31" s="299"/>
    </row>
    <row r="32" spans="1:39" x14ac:dyDescent="0.4">
      <c r="C32" s="299"/>
      <c r="D32" s="299"/>
    </row>
    <row r="33" spans="3:4" x14ac:dyDescent="0.4">
      <c r="C33" s="299"/>
      <c r="D33" s="299"/>
    </row>
    <row r="34" spans="3:4" x14ac:dyDescent="0.4">
      <c r="C34" s="299"/>
      <c r="D34" s="299"/>
    </row>
    <row r="35" spans="3:4" x14ac:dyDescent="0.4">
      <c r="C35" s="299"/>
      <c r="D35" s="299"/>
    </row>
    <row r="36" spans="3:4" x14ac:dyDescent="0.4">
      <c r="C36" s="299"/>
      <c r="D36" s="299"/>
    </row>
    <row r="37" spans="3:4" x14ac:dyDescent="0.4">
      <c r="C37" s="299"/>
      <c r="D37" s="299"/>
    </row>
    <row r="38" spans="3:4" x14ac:dyDescent="0.4">
      <c r="C38" s="299"/>
      <c r="D38" s="299"/>
    </row>
    <row r="39" spans="3:4" x14ac:dyDescent="0.4">
      <c r="C39" s="299"/>
      <c r="D39" s="299"/>
    </row>
    <row r="40" spans="3:4" x14ac:dyDescent="0.4">
      <c r="C40" s="299"/>
      <c r="D40" s="299"/>
    </row>
    <row r="41" spans="3:4" x14ac:dyDescent="0.4">
      <c r="C41" s="299"/>
      <c r="D41" s="299"/>
    </row>
    <row r="42" spans="3:4" x14ac:dyDescent="0.4">
      <c r="C42" s="299"/>
      <c r="D42" s="299"/>
    </row>
    <row r="43" spans="3:4" x14ac:dyDescent="0.4">
      <c r="C43" s="299"/>
      <c r="D43" s="299"/>
    </row>
    <row r="44" spans="3:4" x14ac:dyDescent="0.4">
      <c r="C44" s="299"/>
      <c r="D44" s="299"/>
    </row>
  </sheetData>
  <mergeCells count="24">
    <mergeCell ref="M6:P6"/>
    <mergeCell ref="R6:X6"/>
    <mergeCell ref="B4:G4"/>
    <mergeCell ref="A2:K2"/>
    <mergeCell ref="C42:D42"/>
    <mergeCell ref="K5:K6"/>
    <mergeCell ref="J5:J6"/>
    <mergeCell ref="B29:F29"/>
    <mergeCell ref="C43:D43"/>
    <mergeCell ref="C44:D44"/>
    <mergeCell ref="I5:I6"/>
    <mergeCell ref="C36:D36"/>
    <mergeCell ref="C37:D37"/>
    <mergeCell ref="C38:D38"/>
    <mergeCell ref="C39:D39"/>
    <mergeCell ref="C40:D40"/>
    <mergeCell ref="C41:D41"/>
    <mergeCell ref="C31:D31"/>
    <mergeCell ref="C32:D32"/>
    <mergeCell ref="C33:D33"/>
    <mergeCell ref="C34:D34"/>
    <mergeCell ref="C35:D35"/>
    <mergeCell ref="B27:F27"/>
    <mergeCell ref="B28:F28"/>
  </mergeCells>
  <phoneticPr fontId="2"/>
  <dataValidations count="1">
    <dataValidation type="list" allowBlank="1" showInputMessage="1" sqref="J10 J12 J14 J16 J18 J20 J8 J22 J24">
      <formula1>"100回未満,100回以上,150回以上"</formula1>
    </dataValidation>
  </dataValidations>
  <pageMargins left="0.70866141732283472" right="0.19685039370078741" top="0.74803149606299213" bottom="0.39370078740157483" header="0.31496062992125984" footer="0.31496062992125984"/>
  <pageSetup paperSize="9" scale="53"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17"/>
  <sheetViews>
    <sheetView workbookViewId="0">
      <selection activeCell="G6" sqref="G6"/>
    </sheetView>
  </sheetViews>
  <sheetFormatPr defaultRowHeight="18.75" x14ac:dyDescent="0.4"/>
  <sheetData>
    <row r="2" spans="2:8" x14ac:dyDescent="0.4">
      <c r="B2" t="s">
        <v>75</v>
      </c>
      <c r="F2" s="167">
        <v>44325</v>
      </c>
      <c r="G2" s="167">
        <v>44408</v>
      </c>
      <c r="H2" s="167"/>
    </row>
    <row r="3" spans="2:8" x14ac:dyDescent="0.4">
      <c r="B3" s="68" t="s">
        <v>195</v>
      </c>
      <c r="F3" s="167">
        <v>44409</v>
      </c>
      <c r="G3" s="167">
        <v>44471</v>
      </c>
      <c r="H3" s="167"/>
    </row>
    <row r="4" spans="2:8" x14ac:dyDescent="0.4">
      <c r="B4" s="68" t="s">
        <v>196</v>
      </c>
      <c r="F4" s="167">
        <v>44472</v>
      </c>
      <c r="G4" s="167">
        <v>44534</v>
      </c>
      <c r="H4" s="167"/>
    </row>
    <row r="5" spans="2:8" s="166" customFormat="1" ht="19.5" thickBot="1" x14ac:dyDescent="0.45">
      <c r="B5" s="166" t="s">
        <v>197</v>
      </c>
      <c r="F5" s="167">
        <v>44535</v>
      </c>
      <c r="G5" s="167">
        <v>44597</v>
      </c>
      <c r="H5" s="167"/>
    </row>
    <row r="6" spans="2:8" s="166" customFormat="1" ht="19.5" thickBot="1" x14ac:dyDescent="0.45">
      <c r="B6" s="166" t="s">
        <v>198</v>
      </c>
      <c r="F6" s="167">
        <v>44598</v>
      </c>
      <c r="G6" s="168">
        <v>44651</v>
      </c>
      <c r="H6" s="167"/>
    </row>
    <row r="7" spans="2:8" s="166" customFormat="1" ht="19.5" thickBot="1" x14ac:dyDescent="0.45">
      <c r="F7" s="168" t="e">
        <f>VLOOKUP(基本情報!C26,B2:F6,5,0)</f>
        <v>#N/A</v>
      </c>
    </row>
    <row r="8" spans="2:8" s="166" customFormat="1" x14ac:dyDescent="0.4">
      <c r="G8" s="169"/>
    </row>
    <row r="9" spans="2:8" s="166" customFormat="1" x14ac:dyDescent="0.4"/>
    <row r="11" spans="2:8" x14ac:dyDescent="0.4">
      <c r="B11" s="77" t="s">
        <v>78</v>
      </c>
    </row>
    <row r="12" spans="2:8" x14ac:dyDescent="0.4">
      <c r="B12" t="s">
        <v>80</v>
      </c>
    </row>
    <row r="13" spans="2:8" x14ac:dyDescent="0.4">
      <c r="B13" t="s">
        <v>79</v>
      </c>
    </row>
    <row r="15" spans="2:8" x14ac:dyDescent="0.4">
      <c r="B15" t="s">
        <v>81</v>
      </c>
    </row>
    <row r="16" spans="2:8" x14ac:dyDescent="0.4">
      <c r="B16" t="s">
        <v>83</v>
      </c>
    </row>
    <row r="17" spans="2:2" x14ac:dyDescent="0.4">
      <c r="B17" t="s">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入力案内</vt:lpstr>
      <vt:lpstr>基本情報</vt:lpstr>
      <vt:lpstr>様式5実績報告書</vt:lpstr>
      <vt:lpstr>様式6実績報告</vt:lpstr>
      <vt:lpstr>様式2-1個別接種(病院用)</vt:lpstr>
      <vt:lpstr>様式2-1個別接種(診療所用)</vt:lpstr>
      <vt:lpstr>Sheet1</vt:lpstr>
      <vt:lpstr>基本情報!Print_Area</vt:lpstr>
      <vt:lpstr>入力案内!Print_Area</vt:lpstr>
      <vt:lpstr>'様式2-1個別接種(診療所用)'!Print_Area</vt:lpstr>
      <vt:lpstr>'様式2-1個別接種(病院用)'!Print_Area</vt:lpstr>
      <vt:lpstr>様式6実績報告!Print_Area</vt:lpstr>
      <vt:lpstr>様式6実績報告!Print_Titles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1750069</cp:lastModifiedBy>
  <cp:lastPrinted>2022-07-28T01:02:44Z</cp:lastPrinted>
  <dcterms:created xsi:type="dcterms:W3CDTF">2021-05-25T06:48:22Z</dcterms:created>
  <dcterms:modified xsi:type="dcterms:W3CDTF">2022-07-28T01:02:59Z</dcterms:modified>
</cp:coreProperties>
</file>