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15480" windowHeight="8340" tabRatio="729" activeTab="0"/>
  </bookViews>
  <sheets>
    <sheet name="1-13" sheetId="1" r:id="rId1"/>
  </sheets>
  <definedNames>
    <definedName name="DATA" localSheetId="0">'1-13'!$B$10:$Q$45,'1-13'!$B$48:$Q$72</definedName>
    <definedName name="K_Top1" localSheetId="0">'1-13'!$B$10</definedName>
    <definedName name="K_TOP2" localSheetId="0">'1-13'!$B$48</definedName>
    <definedName name="Last1" localSheetId="0">'1-13'!$Q$10</definedName>
    <definedName name="_xlnm.Print_Area" localSheetId="0">'1-13'!$A$1:$Q$72</definedName>
    <definedName name="SIKI1" localSheetId="0">'1-13'!#REF!</definedName>
    <definedName name="Siki2" localSheetId="0">'1-13'!#REF!</definedName>
    <definedName name="Tag1" localSheetId="0">'1-13'!#REF!</definedName>
    <definedName name="Tag1">#REF!</definedName>
    <definedName name="Tag2" localSheetId="0">'1-13'!$A$11</definedName>
    <definedName name="Tag3" localSheetId="0">'1-13'!$A$48</definedName>
    <definedName name="Tag4" localSheetId="0">'1-13'!$H$6</definedName>
    <definedName name="Tag5" localSheetId="0">'1-13'!$H$48</definedName>
    <definedName name="Top1" localSheetId="0">'1-13'!$A$6</definedName>
  </definedNames>
  <calcPr fullCalcOnLoad="1"/>
</workbook>
</file>

<file path=xl/sharedStrings.xml><?xml version="1.0" encoding="utf-8"?>
<sst xmlns="http://schemas.openxmlformats.org/spreadsheetml/2006/main" count="110" uniqueCount="87">
  <si>
    <t>計</t>
  </si>
  <si>
    <t>南小国町</t>
  </si>
  <si>
    <t>産 山 村</t>
  </si>
  <si>
    <t>高 森 町</t>
  </si>
  <si>
    <t>津奈木町</t>
  </si>
  <si>
    <t>多良木町</t>
  </si>
  <si>
    <t>（単位 ㎡）</t>
  </si>
  <si>
    <t>総　　数</t>
  </si>
  <si>
    <t>　　　　　 田</t>
  </si>
  <si>
    <t>　　　　　 畑</t>
  </si>
  <si>
    <t>宅　　地</t>
  </si>
  <si>
    <t>鉱泉地</t>
  </si>
  <si>
    <t>池　沼</t>
  </si>
  <si>
    <t>　　　山</t>
  </si>
  <si>
    <t>　林</t>
  </si>
  <si>
    <t>牧　　場</t>
  </si>
  <si>
    <t>原　　野</t>
  </si>
  <si>
    <t>雑　種　地</t>
  </si>
  <si>
    <t>一般田</t>
  </si>
  <si>
    <t>一般畑</t>
  </si>
  <si>
    <t>一般山林</t>
  </si>
  <si>
    <t>介在山林</t>
  </si>
  <si>
    <t>介在田市街化区域田</t>
  </si>
  <si>
    <t>年・市町村</t>
  </si>
  <si>
    <t>市町村</t>
  </si>
  <si>
    <t>１）「固定資産の価格等の概要調書」の「評価総地積」による各年１月１日現在数。</t>
  </si>
  <si>
    <t>介在畑市街化区域畑</t>
  </si>
  <si>
    <t>下益城郡</t>
  </si>
  <si>
    <t>市  計</t>
  </si>
  <si>
    <t>郡  計</t>
  </si>
  <si>
    <t>玉 名 郡</t>
  </si>
  <si>
    <t>菊 池 郡</t>
  </si>
  <si>
    <t>阿 蘇 郡</t>
  </si>
  <si>
    <t>南阿蘇村</t>
  </si>
  <si>
    <t>上益城郡</t>
  </si>
  <si>
    <t>あさぎり町</t>
  </si>
  <si>
    <t>八 代 郡</t>
  </si>
  <si>
    <t>葦 北 郡</t>
  </si>
  <si>
    <t>球 磨 郡</t>
  </si>
  <si>
    <t>天 草 郡</t>
  </si>
  <si>
    <t>県市町村財政課</t>
  </si>
  <si>
    <t xml:space="preserve"> 県市町村財政課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</si>
  <si>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</si>
  <si>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</si>
  <si>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</si>
  <si>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</si>
  <si>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</si>
  <si>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</si>
  <si>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</si>
  <si>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</si>
  <si>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</si>
  <si>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</si>
  <si>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</si>
  <si>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</si>
  <si>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</si>
  <si>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</si>
  <si>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美 里 町</t>
  </si>
  <si>
    <t>玉 東 町</t>
  </si>
  <si>
    <t>南 関 町</t>
  </si>
  <si>
    <t>長 洲 町</t>
  </si>
  <si>
    <t>和 水 町</t>
  </si>
  <si>
    <t>大 津 町</t>
  </si>
  <si>
    <t>菊 陽 町</t>
  </si>
  <si>
    <t>小 国 町</t>
  </si>
  <si>
    <t>西 原 村</t>
  </si>
  <si>
    <t>御 船 町</t>
  </si>
  <si>
    <t>嘉 島 町</t>
  </si>
  <si>
    <t>益 城 町</t>
  </si>
  <si>
    <t>甲 佐 町</t>
  </si>
  <si>
    <t>山 都 町</t>
  </si>
  <si>
    <t>氷 川 町</t>
  </si>
  <si>
    <t>芦 北 町</t>
  </si>
  <si>
    <t>錦    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</si>
  <si>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</si>
  <si>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</si>
  <si>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</si>
  <si>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</si>
  <si>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</si>
  <si>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</si>
  <si>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</si>
  <si>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　　２１　</t>
  </si>
  <si>
    <t>　　２２　</t>
  </si>
  <si>
    <t>　　２３　</t>
  </si>
  <si>
    <t>平成２０年</t>
  </si>
  <si>
    <t>　　２４　</t>
  </si>
  <si>
    <t>１－１３　市町村別地目別土地面積（平成２０～平成２４年）</t>
  </si>
  <si>
    <t>１－１３　市町村別地目別土地面積（平成２０～平成２４年）（つづき）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</si>
</sst>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3"/>
      <name val="ＭＳ 明朝"/>
      <family val="1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178" fontId="0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>
      <alignment horizontal="centerContinuous" vertical="center"/>
    </xf>
    <xf numFmtId="178" fontId="10" fillId="0" borderId="0" xfId="0" applyFont="1" applyFill="1" applyAlignment="1" applyProtection="1">
      <alignment horizontal="centerContinuous" vertical="center"/>
      <protection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horizontal="center" vertical="center"/>
    </xf>
    <xf numFmtId="178" fontId="12" fillId="0" borderId="0" xfId="0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Border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Alignment="1" quotePrefix="1">
      <alignment horizontal="left"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vertical="center"/>
    </xf>
    <xf numFmtId="178" fontId="12" fillId="0" borderId="10" xfId="0" applyFont="1" applyFill="1" applyBorder="1" applyAlignment="1" applyProtection="1" quotePrefix="1">
      <alignment horizontal="center" vertical="center"/>
      <protection/>
    </xf>
    <xf numFmtId="178" fontId="12" fillId="0" borderId="11" xfId="0" applyFont="1" applyFill="1" applyBorder="1" applyAlignment="1" quotePrefix="1">
      <alignment horizontal="center" vertical="center"/>
    </xf>
    <xf numFmtId="178" fontId="12" fillId="0" borderId="10" xfId="0" applyFont="1" applyFill="1" applyBorder="1" applyAlignment="1" applyProtection="1">
      <alignment horizontal="center" vertical="center"/>
      <protection/>
    </xf>
    <xf numFmtId="178" fontId="12" fillId="0" borderId="12" xfId="0" applyFont="1" applyFill="1" applyBorder="1" applyAlignment="1" applyProtection="1">
      <alignment horizontal="center" vertical="center"/>
      <protection/>
    </xf>
    <xf numFmtId="178" fontId="12" fillId="0" borderId="13" xfId="0" applyFont="1" applyFill="1" applyBorder="1" applyAlignment="1">
      <alignment vertical="center"/>
    </xf>
    <xf numFmtId="178" fontId="12" fillId="0" borderId="11" xfId="0" applyFont="1" applyFill="1" applyBorder="1" applyAlignment="1">
      <alignment horizontal="center" vertical="center"/>
    </xf>
    <xf numFmtId="178" fontId="12" fillId="0" borderId="10" xfId="0" applyFont="1" applyFill="1" applyBorder="1" applyAlignment="1" applyProtection="1">
      <alignment horizontal="left" vertical="center"/>
      <protection/>
    </xf>
    <xf numFmtId="178" fontId="12" fillId="0" borderId="14" xfId="0" applyFont="1" applyFill="1" applyBorder="1" applyAlignment="1" applyProtection="1">
      <alignment horizontal="center" vertical="center"/>
      <protection/>
    </xf>
    <xf numFmtId="178" fontId="14" fillId="0" borderId="15" xfId="0" applyFont="1" applyFill="1" applyBorder="1" applyAlignment="1" applyProtection="1">
      <alignment horizontal="center" vertical="center"/>
      <protection/>
    </xf>
    <xf numFmtId="178" fontId="12" fillId="0" borderId="10" xfId="0" applyFont="1" applyFill="1" applyBorder="1" applyAlignment="1">
      <alignment vertical="center"/>
    </xf>
    <xf numFmtId="178" fontId="14" fillId="0" borderId="14" xfId="0" applyFont="1" applyFill="1" applyBorder="1" applyAlignment="1" applyProtection="1">
      <alignment horizontal="center" vertical="center"/>
      <protection/>
    </xf>
    <xf numFmtId="178" fontId="12" fillId="0" borderId="16" xfId="0" applyFont="1" applyFill="1" applyBorder="1" applyAlignment="1">
      <alignment vertical="center"/>
    </xf>
    <xf numFmtId="178" fontId="12" fillId="0" borderId="17" xfId="0" applyFont="1" applyFill="1" applyBorder="1" applyAlignment="1" applyProtection="1">
      <alignment horizontal="center" vertical="center"/>
      <protection/>
    </xf>
    <xf numFmtId="178" fontId="12" fillId="0" borderId="18" xfId="0" applyFont="1" applyFill="1" applyBorder="1" applyAlignment="1">
      <alignment vertical="center"/>
    </xf>
    <xf numFmtId="178" fontId="12" fillId="0" borderId="15" xfId="0" applyFont="1" applyFill="1" applyBorder="1" applyAlignment="1" applyProtection="1">
      <alignment horizontal="center" vertical="center"/>
      <protection/>
    </xf>
    <xf numFmtId="178" fontId="12" fillId="0" borderId="11" xfId="0" applyFont="1" applyFill="1" applyBorder="1" applyAlignment="1">
      <alignment vertical="center"/>
    </xf>
    <xf numFmtId="178" fontId="12" fillId="0" borderId="16" xfId="0" applyFont="1" applyFill="1" applyBorder="1" applyAlignment="1" applyProtection="1">
      <alignment horizontal="center" vertical="center"/>
      <protection/>
    </xf>
    <xf numFmtId="178" fontId="12" fillId="0" borderId="17" xfId="0" applyFont="1" applyFill="1" applyBorder="1" applyAlignment="1">
      <alignment vertical="center"/>
    </xf>
    <xf numFmtId="178" fontId="12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2" fillId="0" borderId="11" xfId="0" applyFont="1" applyFill="1" applyBorder="1" applyAlignment="1" applyProtection="1" quotePrefix="1">
      <alignment horizontal="center" vertical="center"/>
      <protection/>
    </xf>
    <xf numFmtId="178" fontId="12" fillId="0" borderId="0" xfId="0" applyFont="1" applyFill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11" xfId="0" applyNumberFormat="1" applyFont="1" applyFill="1" applyBorder="1" applyAlignment="1" applyProtection="1">
      <alignment horizontal="center" vertical="center"/>
      <protection/>
    </xf>
    <xf numFmtId="178" fontId="15" fillId="0" borderId="0" xfId="0" applyFont="1" applyFill="1" applyBorder="1" applyAlignment="1">
      <alignment vertical="center"/>
    </xf>
    <xf numFmtId="178" fontId="16" fillId="0" borderId="0" xfId="0" applyFont="1" applyFill="1" applyBorder="1" applyAlignment="1">
      <alignment vertical="center"/>
    </xf>
    <xf numFmtId="178" fontId="15" fillId="0" borderId="0" xfId="0" applyFont="1" applyFill="1" applyAlignment="1">
      <alignment vertical="center"/>
    </xf>
    <xf numFmtId="178" fontId="17" fillId="0" borderId="0" xfId="0" applyFont="1" applyFill="1" applyAlignment="1" quotePrefix="1">
      <alignment horizontal="left" vertical="center"/>
    </xf>
    <xf numFmtId="178" fontId="18" fillId="0" borderId="0" xfId="0" applyFont="1" applyFill="1" applyBorder="1" applyAlignment="1" applyProtection="1" quotePrefix="1">
      <alignment horizontal="center" vertical="center"/>
      <protection/>
    </xf>
    <xf numFmtId="178" fontId="55" fillId="0" borderId="0" xfId="0" applyFont="1" applyFill="1" applyBorder="1" applyAlignment="1" applyProtection="1" quotePrefix="1">
      <alignment horizontal="center" vertical="center"/>
      <protection/>
    </xf>
    <xf numFmtId="202" fontId="55" fillId="0" borderId="19" xfId="0" applyNumberFormat="1" applyFont="1" applyFill="1" applyBorder="1" applyAlignment="1" applyProtection="1">
      <alignment horizontal="right" vertical="center"/>
      <protection/>
    </xf>
    <xf numFmtId="202" fontId="55" fillId="0" borderId="0" xfId="0" applyNumberFormat="1" applyFont="1" applyFill="1" applyBorder="1" applyAlignment="1" applyProtection="1">
      <alignment horizontal="right" vertical="center"/>
      <protection/>
    </xf>
    <xf numFmtId="202" fontId="55" fillId="0" borderId="19" xfId="61" applyNumberFormat="1" applyFont="1" applyFill="1" applyBorder="1" applyAlignment="1" applyProtection="1">
      <alignment horizontal="right" vertical="center"/>
      <protection/>
    </xf>
    <xf numFmtId="202" fontId="55" fillId="0" borderId="0" xfId="61" applyNumberFormat="1" applyFont="1" applyFill="1" applyBorder="1" applyAlignment="1" applyProtection="1">
      <alignment horizontal="right" vertical="center"/>
      <protection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56" fillId="0" borderId="0" xfId="0" applyFont="1" applyFill="1" applyAlignment="1">
      <alignment horizontal="left" vertical="center"/>
    </xf>
    <xf numFmtId="202" fontId="57" fillId="0" borderId="19" xfId="61" applyNumberFormat="1" applyFont="1" applyFill="1" applyBorder="1" applyAlignment="1" applyProtection="1">
      <alignment horizontal="right" vertical="center"/>
      <protection/>
    </xf>
    <xf numFmtId="202" fontId="57" fillId="0" borderId="0" xfId="61" applyNumberFormat="1" applyFont="1" applyFill="1" applyBorder="1" applyAlignment="1" applyProtection="1">
      <alignment horizontal="right" vertical="center"/>
      <protection/>
    </xf>
    <xf numFmtId="202" fontId="57" fillId="0" borderId="19" xfId="0" applyNumberFormat="1" applyFont="1" applyFill="1" applyBorder="1" applyAlignment="1" applyProtection="1">
      <alignment horizontal="right" vertical="center"/>
      <protection/>
    </xf>
    <xf numFmtId="202" fontId="57" fillId="0" borderId="0" xfId="0" applyNumberFormat="1" applyFont="1" applyFill="1" applyBorder="1" applyAlignment="1" applyProtection="1">
      <alignment horizontal="right" vertical="center"/>
      <protection/>
    </xf>
    <xf numFmtId="202" fontId="55" fillId="0" borderId="17" xfId="0" applyNumberFormat="1" applyFont="1" applyFill="1" applyBorder="1" applyAlignment="1" applyProtection="1">
      <alignment horizontal="right" vertical="center"/>
      <protection/>
    </xf>
    <xf numFmtId="202" fontId="55" fillId="0" borderId="11" xfId="0" applyNumberFormat="1" applyFont="1" applyFill="1" applyBorder="1" applyAlignment="1" applyProtection="1">
      <alignment horizontal="right" vertical="center"/>
      <protection/>
    </xf>
    <xf numFmtId="178" fontId="56" fillId="0" borderId="0" xfId="0" applyFont="1" applyFill="1" applyAlignment="1" quotePrefix="1">
      <alignment horizontal="left" vertical="center"/>
    </xf>
    <xf numFmtId="202" fontId="57" fillId="0" borderId="16" xfId="0" applyNumberFormat="1" applyFont="1" applyFill="1" applyBorder="1" applyAlignment="1" applyProtection="1">
      <alignment horizontal="right" vertical="center"/>
      <protection/>
    </xf>
    <xf numFmtId="202" fontId="57" fillId="0" borderId="10" xfId="0" applyNumberFormat="1" applyFont="1" applyFill="1" applyBorder="1" applyAlignment="1" applyProtection="1">
      <alignment horizontal="right" vertical="center"/>
      <protection/>
    </xf>
    <xf numFmtId="202" fontId="55" fillId="0" borderId="17" xfId="61" applyNumberFormat="1" applyFont="1" applyFill="1" applyBorder="1" applyAlignment="1" applyProtection="1">
      <alignment horizontal="right" vertical="center"/>
      <protection/>
    </xf>
    <xf numFmtId="202" fontId="55" fillId="0" borderId="11" xfId="61" applyNumberFormat="1" applyFont="1" applyFill="1" applyBorder="1" applyAlignment="1" applyProtection="1">
      <alignment horizontal="right" vertical="center"/>
      <protection/>
    </xf>
    <xf numFmtId="202" fontId="55" fillId="0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3"/>
  <sheetViews>
    <sheetView showGridLines="0" tabSelected="1" zoomScale="140" zoomScaleNormal="140" zoomScaleSheetLayoutView="110" zoomScalePageLayoutView="0" workbookViewId="0" topLeftCell="A37">
      <selection activeCell="I48" sqref="I48"/>
    </sheetView>
  </sheetViews>
  <sheetFormatPr defaultColWidth="10.59765625" defaultRowHeight="15"/>
  <cols>
    <col min="1" max="1" width="10.59765625" style="1" customWidth="1"/>
    <col min="2" max="2" width="14.19921875" style="1" customWidth="1"/>
    <col min="3" max="4" width="12.5" style="1" customWidth="1"/>
    <col min="5" max="5" width="10.59765625" style="1" customWidth="1"/>
    <col min="6" max="6" width="12.59765625" style="1" customWidth="1"/>
    <col min="7" max="7" width="12.09765625" style="1" customWidth="1"/>
    <col min="8" max="8" width="10.59765625" style="1" customWidth="1"/>
    <col min="9" max="9" width="12" style="1" customWidth="1"/>
    <col min="10" max="10" width="6.59765625" style="1" customWidth="1"/>
    <col min="11" max="11" width="10.09765625" style="1" customWidth="1"/>
    <col min="12" max="12" width="14.09765625" style="1" customWidth="1"/>
    <col min="13" max="13" width="14.19921875" style="1" customWidth="1"/>
    <col min="14" max="15" width="10.19921875" style="1" customWidth="1"/>
    <col min="16" max="16" width="12" style="1" customWidth="1"/>
    <col min="17" max="17" width="12.19921875" style="1" customWidth="1"/>
    <col min="18" max="18" width="11" style="1" customWidth="1"/>
    <col min="19" max="19" width="11.5" style="1" customWidth="1"/>
    <col min="20" max="16384" width="10.59765625" style="1" customWidth="1"/>
  </cols>
  <sheetData>
    <row r="1" spans="1:8" ht="18" customHeight="1">
      <c r="A1" s="52" t="s">
        <v>85</v>
      </c>
      <c r="C1" s="2"/>
      <c r="D1" s="3"/>
      <c r="E1" s="2"/>
      <c r="F1" s="2"/>
      <c r="G1" s="2"/>
      <c r="H1" s="2"/>
    </row>
    <row r="2" ht="19.5" customHeight="1"/>
    <row r="3" spans="1:20" ht="19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 t="s">
        <v>40</v>
      </c>
      <c r="S3" s="7"/>
      <c r="T3" s="7"/>
    </row>
    <row r="4" spans="1:21" ht="19.5" customHeight="1">
      <c r="A4" s="16" t="s">
        <v>23</v>
      </c>
      <c r="B4" s="19" t="s">
        <v>7</v>
      </c>
      <c r="C4" s="18"/>
      <c r="D4" s="22" t="s">
        <v>8</v>
      </c>
      <c r="E4" s="25"/>
      <c r="F4" s="27"/>
      <c r="G4" s="22" t="s">
        <v>9</v>
      </c>
      <c r="H4" s="29"/>
      <c r="I4" s="18" t="s">
        <v>10</v>
      </c>
      <c r="J4" s="19" t="s">
        <v>11</v>
      </c>
      <c r="K4" s="19" t="s">
        <v>12</v>
      </c>
      <c r="L4" s="18"/>
      <c r="M4" s="22" t="s">
        <v>13</v>
      </c>
      <c r="N4" s="22" t="s">
        <v>14</v>
      </c>
      <c r="O4" s="19" t="s">
        <v>15</v>
      </c>
      <c r="P4" s="18" t="s">
        <v>16</v>
      </c>
      <c r="Q4" s="32" t="s">
        <v>17</v>
      </c>
      <c r="R4" s="7"/>
      <c r="S4" s="8"/>
      <c r="T4" s="7"/>
      <c r="U4" s="7"/>
    </row>
    <row r="5" spans="1:21" ht="19.5" customHeight="1">
      <c r="A5" s="17"/>
      <c r="B5" s="20"/>
      <c r="C5" s="21" t="s">
        <v>0</v>
      </c>
      <c r="D5" s="23" t="s">
        <v>18</v>
      </c>
      <c r="E5" s="26" t="s">
        <v>22</v>
      </c>
      <c r="F5" s="28" t="s">
        <v>0</v>
      </c>
      <c r="G5" s="30" t="s">
        <v>19</v>
      </c>
      <c r="H5" s="24" t="s">
        <v>26</v>
      </c>
      <c r="I5" s="31"/>
      <c r="J5" s="20"/>
      <c r="K5" s="20"/>
      <c r="L5" s="21" t="s">
        <v>0</v>
      </c>
      <c r="M5" s="30" t="s">
        <v>20</v>
      </c>
      <c r="N5" s="30" t="s">
        <v>21</v>
      </c>
      <c r="O5" s="20"/>
      <c r="P5" s="31"/>
      <c r="Q5" s="33"/>
      <c r="R5" s="7"/>
      <c r="S5" s="7"/>
      <c r="T5" s="7"/>
      <c r="U5" s="7"/>
    </row>
    <row r="6" spans="1:19" ht="19.5" customHeight="1">
      <c r="A6" s="46" t="s">
        <v>83</v>
      </c>
      <c r="B6" s="47">
        <v>3505474423</v>
      </c>
      <c r="C6" s="48">
        <v>713576650</v>
      </c>
      <c r="D6" s="48">
        <v>710731915</v>
      </c>
      <c r="E6" s="48">
        <v>2844735</v>
      </c>
      <c r="F6" s="48">
        <v>586879845</v>
      </c>
      <c r="G6" s="48">
        <v>580029557</v>
      </c>
      <c r="H6" s="64">
        <v>6850288</v>
      </c>
      <c r="I6" s="48">
        <v>314760747</v>
      </c>
      <c r="J6" s="48">
        <v>3545</v>
      </c>
      <c r="K6" s="48">
        <v>3433934</v>
      </c>
      <c r="L6" s="48">
        <v>1559475234</v>
      </c>
      <c r="M6" s="48">
        <v>1556588166</v>
      </c>
      <c r="N6" s="48">
        <v>2887068</v>
      </c>
      <c r="O6" s="48">
        <v>2234899</v>
      </c>
      <c r="P6" s="48">
        <v>231291070</v>
      </c>
      <c r="Q6" s="64">
        <v>93818499</v>
      </c>
      <c r="R6" s="7"/>
      <c r="S6" s="9"/>
    </row>
    <row r="7" spans="1:19" ht="19.5" customHeight="1">
      <c r="A7" s="46" t="s">
        <v>80</v>
      </c>
      <c r="B7" s="49">
        <v>3514030314</v>
      </c>
      <c r="C7" s="50">
        <v>711901616</v>
      </c>
      <c r="D7" s="50">
        <v>709449972</v>
      </c>
      <c r="E7" s="50">
        <v>2451644</v>
      </c>
      <c r="F7" s="50">
        <v>585494045</v>
      </c>
      <c r="G7" s="50">
        <v>578942000</v>
      </c>
      <c r="H7" s="50">
        <v>6552045</v>
      </c>
      <c r="I7" s="50">
        <v>317620268</v>
      </c>
      <c r="J7" s="50">
        <v>3581</v>
      </c>
      <c r="K7" s="50">
        <v>3390307</v>
      </c>
      <c r="L7" s="50">
        <v>1569451764</v>
      </c>
      <c r="M7" s="50">
        <v>1566619831</v>
      </c>
      <c r="N7" s="50">
        <v>2831933</v>
      </c>
      <c r="O7" s="50">
        <v>2281093</v>
      </c>
      <c r="P7" s="50">
        <v>229333484</v>
      </c>
      <c r="Q7" s="50">
        <v>94554156</v>
      </c>
      <c r="R7" s="7"/>
      <c r="S7" s="9"/>
    </row>
    <row r="8" spans="1:19" ht="19.5" customHeight="1">
      <c r="A8" s="46" t="s">
        <v>81</v>
      </c>
      <c r="B8" s="49">
        <v>3518737701</v>
      </c>
      <c r="C8" s="50">
        <v>708735410</v>
      </c>
      <c r="D8" s="50">
        <v>706182318</v>
      </c>
      <c r="E8" s="50">
        <v>2553092</v>
      </c>
      <c r="F8" s="50">
        <v>581327406</v>
      </c>
      <c r="G8" s="50">
        <v>574937420</v>
      </c>
      <c r="H8" s="50">
        <v>6389986</v>
      </c>
      <c r="I8" s="50">
        <v>318897163</v>
      </c>
      <c r="J8" s="50">
        <v>3662</v>
      </c>
      <c r="K8" s="50">
        <v>3440221</v>
      </c>
      <c r="L8" s="50">
        <v>1580744948</v>
      </c>
      <c r="M8" s="50">
        <v>1577956694</v>
      </c>
      <c r="N8" s="50">
        <v>2788254</v>
      </c>
      <c r="O8" s="50">
        <v>2306749</v>
      </c>
      <c r="P8" s="50">
        <v>226921980</v>
      </c>
      <c r="Q8" s="50">
        <v>96360162</v>
      </c>
      <c r="R8" s="7"/>
      <c r="S8" s="9"/>
    </row>
    <row r="9" spans="1:19" ht="19.5" customHeight="1">
      <c r="A9" s="46" t="s">
        <v>82</v>
      </c>
      <c r="B9" s="49">
        <v>3519014130</v>
      </c>
      <c r="C9" s="50">
        <v>706882196</v>
      </c>
      <c r="D9" s="50">
        <v>704398552</v>
      </c>
      <c r="E9" s="50">
        <v>2483644</v>
      </c>
      <c r="F9" s="50">
        <v>578521666</v>
      </c>
      <c r="G9" s="50">
        <v>572243557</v>
      </c>
      <c r="H9" s="50">
        <v>6278109</v>
      </c>
      <c r="I9" s="50">
        <v>320414883</v>
      </c>
      <c r="J9" s="50">
        <v>3666</v>
      </c>
      <c r="K9" s="50">
        <v>3399460</v>
      </c>
      <c r="L9" s="50">
        <v>1587047794</v>
      </c>
      <c r="M9" s="50">
        <v>1584296412</v>
      </c>
      <c r="N9" s="50">
        <v>2751382</v>
      </c>
      <c r="O9" s="50">
        <v>2306078</v>
      </c>
      <c r="P9" s="50">
        <v>224141428</v>
      </c>
      <c r="Q9" s="50">
        <v>96296959</v>
      </c>
      <c r="R9" s="7"/>
      <c r="S9" s="9"/>
    </row>
    <row r="10" spans="1:19" ht="19.5" customHeight="1">
      <c r="A10" s="45" t="s">
        <v>84</v>
      </c>
      <c r="B10" s="53">
        <f>SUM(B11:B12)</f>
        <v>3666601805</v>
      </c>
      <c r="C10" s="54">
        <f>SUM(C11:C12)</f>
        <v>706887939</v>
      </c>
      <c r="D10" s="54">
        <f>SUM(D11:D12)</f>
        <v>704500862</v>
      </c>
      <c r="E10" s="54">
        <f aca="true" t="shared" si="0" ref="E10:Q10">SUM(E11:E12)</f>
        <v>2387077</v>
      </c>
      <c r="F10" s="54">
        <f t="shared" si="0"/>
        <v>579415576</v>
      </c>
      <c r="G10" s="54">
        <f t="shared" si="0"/>
        <v>573331237</v>
      </c>
      <c r="H10" s="54">
        <f t="shared" si="0"/>
        <v>6084339</v>
      </c>
      <c r="I10" s="54">
        <f t="shared" si="0"/>
        <v>322877662</v>
      </c>
      <c r="J10" s="54">
        <f t="shared" si="0"/>
        <v>3744</v>
      </c>
      <c r="K10" s="54">
        <f t="shared" si="0"/>
        <v>3410988</v>
      </c>
      <c r="L10" s="54">
        <f t="shared" si="0"/>
        <v>1726950970</v>
      </c>
      <c r="M10" s="54">
        <f t="shared" si="0"/>
        <v>1724215549</v>
      </c>
      <c r="N10" s="54">
        <f t="shared" si="0"/>
        <v>2735421</v>
      </c>
      <c r="O10" s="54">
        <f t="shared" si="0"/>
        <v>4537112</v>
      </c>
      <c r="P10" s="54">
        <f t="shared" si="0"/>
        <v>224894774</v>
      </c>
      <c r="Q10" s="54">
        <f t="shared" si="0"/>
        <v>97623040</v>
      </c>
      <c r="R10" s="7"/>
      <c r="S10" s="9"/>
    </row>
    <row r="11" spans="1:20" ht="19.5" customHeight="1">
      <c r="A11" s="35" t="s">
        <v>28</v>
      </c>
      <c r="B11" s="55">
        <f>SUM(B13:B26)</f>
        <v>2105591931</v>
      </c>
      <c r="C11" s="56">
        <f aca="true" t="shared" si="1" ref="C11:Q11">SUM(C13:C26)</f>
        <v>444041695</v>
      </c>
      <c r="D11" s="56">
        <f t="shared" si="1"/>
        <v>441897381</v>
      </c>
      <c r="E11" s="56">
        <f t="shared" si="1"/>
        <v>2144314</v>
      </c>
      <c r="F11" s="56">
        <f t="shared" si="1"/>
        <v>346496166</v>
      </c>
      <c r="G11" s="56">
        <f t="shared" si="1"/>
        <v>341304416</v>
      </c>
      <c r="H11" s="56">
        <f t="shared" si="1"/>
        <v>5191750</v>
      </c>
      <c r="I11" s="56">
        <f t="shared" si="1"/>
        <v>231220443</v>
      </c>
      <c r="J11" s="56">
        <f t="shared" si="1"/>
        <v>2156</v>
      </c>
      <c r="K11" s="56">
        <f t="shared" si="1"/>
        <v>2872118</v>
      </c>
      <c r="L11" s="56">
        <f t="shared" si="1"/>
        <v>951485220</v>
      </c>
      <c r="M11" s="56">
        <f t="shared" si="1"/>
        <v>949187928</v>
      </c>
      <c r="N11" s="56">
        <f t="shared" si="1"/>
        <v>2297292</v>
      </c>
      <c r="O11" s="56">
        <f t="shared" si="1"/>
        <v>909827</v>
      </c>
      <c r="P11" s="56">
        <f t="shared" si="1"/>
        <v>66866161</v>
      </c>
      <c r="Q11" s="56">
        <f t="shared" si="1"/>
        <v>61698145</v>
      </c>
      <c r="R11" s="7"/>
      <c r="S11" s="9"/>
      <c r="T11" s="10"/>
    </row>
    <row r="12" spans="1:19" ht="19.5" customHeight="1">
      <c r="A12" s="35" t="s">
        <v>29</v>
      </c>
      <c r="B12" s="55">
        <f>SUM(B27,B29,B34,B43,B50,B56,B58,B61,B71)</f>
        <v>1561009874</v>
      </c>
      <c r="C12" s="56">
        <f aca="true" t="shared" si="2" ref="C12:Q12">SUM(C27,C29,C34,C43,C50,C56,C58,C61,C71)</f>
        <v>262846244</v>
      </c>
      <c r="D12" s="56">
        <f t="shared" si="2"/>
        <v>262603481</v>
      </c>
      <c r="E12" s="56">
        <f t="shared" si="2"/>
        <v>242763</v>
      </c>
      <c r="F12" s="56">
        <f t="shared" si="2"/>
        <v>232919410</v>
      </c>
      <c r="G12" s="56">
        <f t="shared" si="2"/>
        <v>232026821</v>
      </c>
      <c r="H12" s="56">
        <f t="shared" si="2"/>
        <v>892589</v>
      </c>
      <c r="I12" s="56">
        <f t="shared" si="2"/>
        <v>91657219</v>
      </c>
      <c r="J12" s="56">
        <f t="shared" si="2"/>
        <v>1588</v>
      </c>
      <c r="K12" s="56">
        <f t="shared" si="2"/>
        <v>538870</v>
      </c>
      <c r="L12" s="56">
        <f t="shared" si="2"/>
        <v>775465750</v>
      </c>
      <c r="M12" s="56">
        <f t="shared" si="2"/>
        <v>775027621</v>
      </c>
      <c r="N12" s="56">
        <f t="shared" si="2"/>
        <v>438129</v>
      </c>
      <c r="O12" s="56">
        <f t="shared" si="2"/>
        <v>3627285</v>
      </c>
      <c r="P12" s="56">
        <f t="shared" si="2"/>
        <v>158028613</v>
      </c>
      <c r="Q12" s="56">
        <f t="shared" si="2"/>
        <v>35924895</v>
      </c>
      <c r="R12" s="7"/>
      <c r="S12" s="9"/>
    </row>
    <row r="13" spans="1:19" ht="19.5" customHeight="1">
      <c r="A13" s="34" t="s">
        <v>42</v>
      </c>
      <c r="B13" s="47">
        <f>(C13+F13+I13+J13+K13+L13+O13+P13+Q13)</f>
        <v>259916010</v>
      </c>
      <c r="C13" s="48">
        <f>SUM(D13:E13)</f>
        <v>81319752</v>
      </c>
      <c r="D13" s="48">
        <v>79643684</v>
      </c>
      <c r="E13" s="48">
        <v>1676068</v>
      </c>
      <c r="F13" s="48">
        <f>SUM(G13:H13)</f>
        <v>50551127</v>
      </c>
      <c r="G13" s="48">
        <v>46276861</v>
      </c>
      <c r="H13" s="48">
        <v>4274266</v>
      </c>
      <c r="I13" s="48">
        <v>76813585</v>
      </c>
      <c r="J13" s="48">
        <v>465</v>
      </c>
      <c r="K13" s="48">
        <v>138041</v>
      </c>
      <c r="L13" s="48">
        <f>SUM(M13:N13)</f>
        <v>37266628</v>
      </c>
      <c r="M13" s="48">
        <v>35246278</v>
      </c>
      <c r="N13" s="48">
        <v>2020350</v>
      </c>
      <c r="O13" s="48">
        <v>6568</v>
      </c>
      <c r="P13" s="48">
        <v>343431</v>
      </c>
      <c r="Q13" s="48">
        <v>13476413</v>
      </c>
      <c r="R13" s="7"/>
      <c r="S13" s="9"/>
    </row>
    <row r="14" spans="1:19" ht="19.5" customHeight="1">
      <c r="A14" s="34" t="s">
        <v>43</v>
      </c>
      <c r="B14" s="47">
        <f aca="true" t="shared" si="3" ref="B14:B26">(C14+F14+I14+J14+K14+L14+O14+P14+Q14)</f>
        <v>258083868</v>
      </c>
      <c r="C14" s="48">
        <f aca="true" t="shared" si="4" ref="C14:C26">SUM(D14:E14)</f>
        <v>68735979</v>
      </c>
      <c r="D14" s="48">
        <v>68656599</v>
      </c>
      <c r="E14" s="48">
        <v>79380</v>
      </c>
      <c r="F14" s="48">
        <f aca="true" t="shared" si="5" ref="F14:F26">SUM(G14:H14)</f>
        <v>11996812</v>
      </c>
      <c r="G14" s="48">
        <v>11955113</v>
      </c>
      <c r="H14" s="48">
        <v>41699</v>
      </c>
      <c r="I14" s="48">
        <v>25000902</v>
      </c>
      <c r="J14" s="48">
        <v>19</v>
      </c>
      <c r="K14" s="48">
        <v>663574</v>
      </c>
      <c r="L14" s="48">
        <f aca="true" t="shared" si="6" ref="L14:L26">SUM(M14:N14)</f>
        <v>147502446</v>
      </c>
      <c r="M14" s="48">
        <v>147502446</v>
      </c>
      <c r="N14" s="48">
        <v>0</v>
      </c>
      <c r="O14" s="48">
        <v>0</v>
      </c>
      <c r="P14" s="48">
        <v>1066927</v>
      </c>
      <c r="Q14" s="48">
        <v>3117209</v>
      </c>
      <c r="R14" s="7"/>
      <c r="S14" s="9"/>
    </row>
    <row r="15" spans="1:19" ht="19.5" customHeight="1">
      <c r="A15" s="34" t="s">
        <v>44</v>
      </c>
      <c r="B15" s="47">
        <f t="shared" si="3"/>
        <v>94126380</v>
      </c>
      <c r="C15" s="48">
        <f t="shared" si="4"/>
        <v>11440609</v>
      </c>
      <c r="D15" s="48">
        <v>11414608</v>
      </c>
      <c r="E15" s="48">
        <v>26001</v>
      </c>
      <c r="F15" s="48">
        <f t="shared" si="5"/>
        <v>8624892</v>
      </c>
      <c r="G15" s="48">
        <v>8582008</v>
      </c>
      <c r="H15" s="48">
        <v>42884</v>
      </c>
      <c r="I15" s="48">
        <v>7576224</v>
      </c>
      <c r="J15" s="48">
        <v>309</v>
      </c>
      <c r="K15" s="48">
        <v>23313</v>
      </c>
      <c r="L15" s="48">
        <f t="shared" si="6"/>
        <v>61110056</v>
      </c>
      <c r="M15" s="48">
        <v>61109995</v>
      </c>
      <c r="N15" s="48">
        <v>61</v>
      </c>
      <c r="O15" s="48">
        <v>726716</v>
      </c>
      <c r="P15" s="48">
        <v>1957151</v>
      </c>
      <c r="Q15" s="48">
        <v>2667110</v>
      </c>
      <c r="R15" s="7"/>
      <c r="S15" s="9"/>
    </row>
    <row r="16" spans="1:19" ht="19.5" customHeight="1">
      <c r="A16" s="34" t="s">
        <v>45</v>
      </c>
      <c r="B16" s="47">
        <f t="shared" si="3"/>
        <v>44700217</v>
      </c>
      <c r="C16" s="48">
        <f t="shared" si="4"/>
        <v>7550695</v>
      </c>
      <c r="D16" s="48">
        <v>7536119</v>
      </c>
      <c r="E16" s="48">
        <v>14576</v>
      </c>
      <c r="F16" s="48">
        <f t="shared" si="5"/>
        <v>11604880</v>
      </c>
      <c r="G16" s="48">
        <v>11525233</v>
      </c>
      <c r="H16" s="48">
        <v>79647</v>
      </c>
      <c r="I16" s="48">
        <v>9755438</v>
      </c>
      <c r="J16" s="48">
        <v>3</v>
      </c>
      <c r="K16" s="48">
        <v>108180</v>
      </c>
      <c r="L16" s="48">
        <f t="shared" si="6"/>
        <v>8445271</v>
      </c>
      <c r="M16" s="48">
        <v>8445271</v>
      </c>
      <c r="N16" s="48">
        <v>0</v>
      </c>
      <c r="O16" s="48">
        <v>0</v>
      </c>
      <c r="P16" s="48">
        <v>1623129</v>
      </c>
      <c r="Q16" s="48">
        <v>5612621</v>
      </c>
      <c r="R16" s="7"/>
      <c r="S16" s="9"/>
    </row>
    <row r="17" spans="1:19" ht="19.5" customHeight="1">
      <c r="A17" s="34" t="s">
        <v>46</v>
      </c>
      <c r="B17" s="47">
        <f t="shared" si="3"/>
        <v>43341918</v>
      </c>
      <c r="C17" s="48">
        <f t="shared" si="4"/>
        <v>3637904</v>
      </c>
      <c r="D17" s="48">
        <v>3630748</v>
      </c>
      <c r="E17" s="48">
        <v>7156</v>
      </c>
      <c r="F17" s="48">
        <f t="shared" si="5"/>
        <v>8309709</v>
      </c>
      <c r="G17" s="48">
        <v>8290345</v>
      </c>
      <c r="H17" s="48">
        <v>19364</v>
      </c>
      <c r="I17" s="48">
        <v>4434002</v>
      </c>
      <c r="J17" s="48">
        <v>221</v>
      </c>
      <c r="K17" s="48">
        <v>11551</v>
      </c>
      <c r="L17" s="48">
        <f t="shared" si="6"/>
        <v>24613157</v>
      </c>
      <c r="M17" s="48">
        <v>24613157</v>
      </c>
      <c r="N17" s="48">
        <v>0</v>
      </c>
      <c r="O17" s="48">
        <v>3856</v>
      </c>
      <c r="P17" s="48">
        <v>813385</v>
      </c>
      <c r="Q17" s="48">
        <v>1518133</v>
      </c>
      <c r="R17" s="7"/>
      <c r="S17" s="9"/>
    </row>
    <row r="18" spans="1:19" ht="19.5" customHeight="1">
      <c r="A18" s="34" t="s">
        <v>47</v>
      </c>
      <c r="B18" s="47">
        <f t="shared" si="3"/>
        <v>115753625</v>
      </c>
      <c r="C18" s="48">
        <f t="shared" si="4"/>
        <v>44176590</v>
      </c>
      <c r="D18" s="48">
        <v>44025658</v>
      </c>
      <c r="E18" s="48">
        <v>150932</v>
      </c>
      <c r="F18" s="48">
        <f t="shared" si="5"/>
        <v>29103763</v>
      </c>
      <c r="G18" s="48">
        <v>28879821</v>
      </c>
      <c r="H18" s="48">
        <v>223942</v>
      </c>
      <c r="I18" s="48">
        <v>14955350</v>
      </c>
      <c r="J18" s="48">
        <v>60</v>
      </c>
      <c r="K18" s="48">
        <v>98440</v>
      </c>
      <c r="L18" s="48">
        <f t="shared" si="6"/>
        <v>22671099</v>
      </c>
      <c r="M18" s="48">
        <v>22671099</v>
      </c>
      <c r="N18" s="48">
        <v>0</v>
      </c>
      <c r="O18" s="48">
        <v>34969</v>
      </c>
      <c r="P18" s="48">
        <v>1108167</v>
      </c>
      <c r="Q18" s="48">
        <v>3605187</v>
      </c>
      <c r="R18" s="7"/>
      <c r="S18" s="9"/>
    </row>
    <row r="19" spans="1:19" ht="19.5" customHeight="1">
      <c r="A19" s="34" t="s">
        <v>48</v>
      </c>
      <c r="B19" s="47">
        <f t="shared" si="3"/>
        <v>181172810</v>
      </c>
      <c r="C19" s="48">
        <f t="shared" si="4"/>
        <v>42644477</v>
      </c>
      <c r="D19" s="48">
        <v>42584724</v>
      </c>
      <c r="E19" s="48">
        <v>59753</v>
      </c>
      <c r="F19" s="48">
        <f t="shared" si="5"/>
        <v>35848944</v>
      </c>
      <c r="G19" s="48">
        <v>35776884</v>
      </c>
      <c r="H19" s="48">
        <v>72060</v>
      </c>
      <c r="I19" s="48">
        <v>13972640</v>
      </c>
      <c r="J19" s="48">
        <v>665</v>
      </c>
      <c r="K19" s="48">
        <v>45235</v>
      </c>
      <c r="L19" s="48">
        <f t="shared" si="6"/>
        <v>82308955</v>
      </c>
      <c r="M19" s="48">
        <v>82304120</v>
      </c>
      <c r="N19" s="48">
        <v>4835</v>
      </c>
      <c r="O19" s="48">
        <v>12765</v>
      </c>
      <c r="P19" s="48">
        <v>2037017</v>
      </c>
      <c r="Q19" s="48">
        <v>4302112</v>
      </c>
      <c r="R19" s="7"/>
      <c r="S19" s="9"/>
    </row>
    <row r="20" spans="1:19" ht="19.5" customHeight="1">
      <c r="A20" s="34" t="s">
        <v>49</v>
      </c>
      <c r="B20" s="47">
        <f t="shared" si="3"/>
        <v>143555144</v>
      </c>
      <c r="C20" s="48">
        <f t="shared" si="4"/>
        <v>35323117</v>
      </c>
      <c r="D20" s="48">
        <v>35323117</v>
      </c>
      <c r="E20" s="48">
        <v>0</v>
      </c>
      <c r="F20" s="48">
        <f t="shared" si="5"/>
        <v>35187305</v>
      </c>
      <c r="G20" s="48">
        <v>35187305</v>
      </c>
      <c r="H20" s="48">
        <v>0</v>
      </c>
      <c r="I20" s="48">
        <v>16150347</v>
      </c>
      <c r="J20" s="48">
        <v>156</v>
      </c>
      <c r="K20" s="48">
        <v>1622</v>
      </c>
      <c r="L20" s="48">
        <f t="shared" si="6"/>
        <v>44665677</v>
      </c>
      <c r="M20" s="48">
        <v>44665677</v>
      </c>
      <c r="N20" s="48">
        <v>0</v>
      </c>
      <c r="O20" s="48">
        <v>87113</v>
      </c>
      <c r="P20" s="48">
        <v>7573575</v>
      </c>
      <c r="Q20" s="48">
        <v>4566232</v>
      </c>
      <c r="R20" s="7"/>
      <c r="S20" s="9"/>
    </row>
    <row r="21" spans="1:19" ht="19.5" customHeight="1">
      <c r="A21" s="34" t="s">
        <v>50</v>
      </c>
      <c r="B21" s="47">
        <f t="shared" si="3"/>
        <v>57041929</v>
      </c>
      <c r="C21" s="48">
        <f t="shared" si="4"/>
        <v>14038717</v>
      </c>
      <c r="D21" s="48">
        <v>14038717</v>
      </c>
      <c r="E21" s="48">
        <v>0</v>
      </c>
      <c r="F21" s="48">
        <f t="shared" si="5"/>
        <v>8938693</v>
      </c>
      <c r="G21" s="48">
        <v>8938693</v>
      </c>
      <c r="H21" s="48">
        <v>0</v>
      </c>
      <c r="I21" s="48">
        <v>7195050</v>
      </c>
      <c r="J21" s="48">
        <v>0</v>
      </c>
      <c r="K21" s="48">
        <v>59310</v>
      </c>
      <c r="L21" s="48">
        <f t="shared" si="6"/>
        <v>24593994</v>
      </c>
      <c r="M21" s="48">
        <v>24593994</v>
      </c>
      <c r="N21" s="48">
        <v>0</v>
      </c>
      <c r="O21" s="48">
        <v>0</v>
      </c>
      <c r="P21" s="48">
        <v>398598</v>
      </c>
      <c r="Q21" s="48">
        <v>1817567</v>
      </c>
      <c r="R21" s="7"/>
      <c r="S21" s="9"/>
    </row>
    <row r="22" spans="1:19" ht="19.5" customHeight="1">
      <c r="A22" s="34" t="s">
        <v>51</v>
      </c>
      <c r="B22" s="47">
        <f t="shared" si="3"/>
        <v>85977658</v>
      </c>
      <c r="C22" s="48">
        <f t="shared" si="4"/>
        <v>7573490</v>
      </c>
      <c r="D22" s="48">
        <v>7573490</v>
      </c>
      <c r="E22" s="48">
        <v>0</v>
      </c>
      <c r="F22" s="48">
        <f t="shared" si="5"/>
        <v>16857099</v>
      </c>
      <c r="G22" s="48">
        <v>16857099</v>
      </c>
      <c r="H22" s="48">
        <v>0</v>
      </c>
      <c r="I22" s="48">
        <v>5592553</v>
      </c>
      <c r="J22" s="48">
        <v>12</v>
      </c>
      <c r="K22" s="48">
        <v>1220055</v>
      </c>
      <c r="L22" s="48">
        <f t="shared" si="6"/>
        <v>51669548</v>
      </c>
      <c r="M22" s="48">
        <v>51669548</v>
      </c>
      <c r="N22" s="48">
        <v>0</v>
      </c>
      <c r="O22" s="48">
        <v>37840</v>
      </c>
      <c r="P22" s="48">
        <v>1270974</v>
      </c>
      <c r="Q22" s="48">
        <v>1756087</v>
      </c>
      <c r="R22" s="7"/>
      <c r="S22" s="9"/>
    </row>
    <row r="23" spans="1:19" ht="19.5" customHeight="1">
      <c r="A23" s="34" t="s">
        <v>52</v>
      </c>
      <c r="B23" s="47">
        <f t="shared" si="3"/>
        <v>135233068</v>
      </c>
      <c r="C23" s="48">
        <f t="shared" si="4"/>
        <v>34206972</v>
      </c>
      <c r="D23" s="48">
        <v>34172230</v>
      </c>
      <c r="E23" s="48">
        <v>34742</v>
      </c>
      <c r="F23" s="48">
        <f t="shared" si="5"/>
        <v>34860770</v>
      </c>
      <c r="G23" s="48">
        <v>34798745</v>
      </c>
      <c r="H23" s="48">
        <v>62025</v>
      </c>
      <c r="I23" s="48">
        <v>14021673</v>
      </c>
      <c r="J23" s="48">
        <v>1</v>
      </c>
      <c r="K23" s="48">
        <v>201503</v>
      </c>
      <c r="L23" s="48">
        <f t="shared" si="6"/>
        <v>44618528</v>
      </c>
      <c r="M23" s="48">
        <v>44618528</v>
      </c>
      <c r="N23" s="48">
        <v>0</v>
      </c>
      <c r="O23" s="48">
        <v>0</v>
      </c>
      <c r="P23" s="48">
        <v>1230509</v>
      </c>
      <c r="Q23" s="48">
        <v>6093112</v>
      </c>
      <c r="R23" s="7"/>
      <c r="S23" s="9"/>
    </row>
    <row r="24" spans="1:19" ht="19.5" customHeight="1">
      <c r="A24" s="34" t="s">
        <v>53</v>
      </c>
      <c r="B24" s="47">
        <f t="shared" si="3"/>
        <v>168989441</v>
      </c>
      <c r="C24" s="48">
        <f t="shared" si="4"/>
        <v>45287124</v>
      </c>
      <c r="D24" s="48">
        <v>45245589</v>
      </c>
      <c r="E24" s="48">
        <v>41535</v>
      </c>
      <c r="F24" s="48">
        <f t="shared" si="5"/>
        <v>16896001</v>
      </c>
      <c r="G24" s="48">
        <v>16857898</v>
      </c>
      <c r="H24" s="48">
        <v>38103</v>
      </c>
      <c r="I24" s="48">
        <v>9970594</v>
      </c>
      <c r="J24" s="48">
        <v>79</v>
      </c>
      <c r="K24" s="48">
        <v>79771</v>
      </c>
      <c r="L24" s="48">
        <f t="shared" si="6"/>
        <v>50279827</v>
      </c>
      <c r="M24" s="48">
        <v>50279827</v>
      </c>
      <c r="N24" s="48">
        <v>0</v>
      </c>
      <c r="O24" s="48">
        <v>0</v>
      </c>
      <c r="P24" s="48">
        <v>41393048</v>
      </c>
      <c r="Q24" s="48">
        <v>5082997</v>
      </c>
      <c r="R24" s="7"/>
      <c r="S24" s="9"/>
    </row>
    <row r="25" spans="1:19" ht="19.5" customHeight="1">
      <c r="A25" s="34" t="s">
        <v>54</v>
      </c>
      <c r="B25" s="47">
        <f t="shared" si="3"/>
        <v>478658475</v>
      </c>
      <c r="C25" s="48">
        <f t="shared" si="4"/>
        <v>40568415</v>
      </c>
      <c r="D25" s="48">
        <v>40564502</v>
      </c>
      <c r="E25" s="48">
        <v>3913</v>
      </c>
      <c r="F25" s="48">
        <f t="shared" si="5"/>
        <v>62534171</v>
      </c>
      <c r="G25" s="48">
        <v>62526755</v>
      </c>
      <c r="H25" s="48">
        <v>7416</v>
      </c>
      <c r="I25" s="48">
        <v>16634960</v>
      </c>
      <c r="J25" s="48">
        <v>7</v>
      </c>
      <c r="K25" s="48">
        <v>221523</v>
      </c>
      <c r="L25" s="48">
        <f t="shared" si="6"/>
        <v>346005716</v>
      </c>
      <c r="M25" s="48">
        <v>346005716</v>
      </c>
      <c r="N25" s="48">
        <v>0</v>
      </c>
      <c r="O25" s="48">
        <v>0</v>
      </c>
      <c r="P25" s="48">
        <v>6043510</v>
      </c>
      <c r="Q25" s="48">
        <v>6650173</v>
      </c>
      <c r="R25" s="7"/>
      <c r="S25" s="9"/>
    </row>
    <row r="26" spans="1:19" ht="19.5" customHeight="1">
      <c r="A26" s="34" t="s">
        <v>55</v>
      </c>
      <c r="B26" s="47">
        <f t="shared" si="3"/>
        <v>39041388</v>
      </c>
      <c r="C26" s="48">
        <f t="shared" si="4"/>
        <v>7537854</v>
      </c>
      <c r="D26" s="48">
        <v>7487596</v>
      </c>
      <c r="E26" s="48">
        <v>50258</v>
      </c>
      <c r="F26" s="48">
        <f t="shared" si="5"/>
        <v>15182000</v>
      </c>
      <c r="G26" s="48">
        <v>14851656</v>
      </c>
      <c r="H26" s="48">
        <v>330344</v>
      </c>
      <c r="I26" s="48">
        <v>9147125</v>
      </c>
      <c r="J26" s="48">
        <v>159</v>
      </c>
      <c r="K26" s="48">
        <v>0</v>
      </c>
      <c r="L26" s="48">
        <f t="shared" si="6"/>
        <v>5734318</v>
      </c>
      <c r="M26" s="48">
        <v>5462272</v>
      </c>
      <c r="N26" s="48">
        <v>272046</v>
      </c>
      <c r="O26" s="48">
        <v>0</v>
      </c>
      <c r="P26" s="48">
        <v>6740</v>
      </c>
      <c r="Q26" s="48">
        <v>1433192</v>
      </c>
      <c r="R26" s="7"/>
      <c r="S26" s="9"/>
    </row>
    <row r="27" spans="1:19" s="43" customFormat="1" ht="19.5" customHeight="1">
      <c r="A27" s="35" t="s">
        <v>27</v>
      </c>
      <c r="B27" s="55">
        <f>SUM(B28)</f>
        <v>96414160</v>
      </c>
      <c r="C27" s="56">
        <f aca="true" t="shared" si="7" ref="C27:Q27">SUM(C28)</f>
        <v>9954211</v>
      </c>
      <c r="D27" s="56">
        <f t="shared" si="7"/>
        <v>9954211</v>
      </c>
      <c r="E27" s="56">
        <f t="shared" si="7"/>
        <v>0</v>
      </c>
      <c r="F27" s="56">
        <f t="shared" si="7"/>
        <v>8369298</v>
      </c>
      <c r="G27" s="56">
        <f t="shared" si="7"/>
        <v>8369298</v>
      </c>
      <c r="H27" s="56">
        <f t="shared" si="7"/>
        <v>0</v>
      </c>
      <c r="I27" s="56">
        <f t="shared" si="7"/>
        <v>3000848</v>
      </c>
      <c r="J27" s="56">
        <f t="shared" si="7"/>
        <v>379</v>
      </c>
      <c r="K27" s="56">
        <f t="shared" si="7"/>
        <v>274</v>
      </c>
      <c r="L27" s="56">
        <f t="shared" si="7"/>
        <v>72613614</v>
      </c>
      <c r="M27" s="56">
        <f t="shared" si="7"/>
        <v>72613614</v>
      </c>
      <c r="N27" s="56">
        <f t="shared" si="7"/>
        <v>0</v>
      </c>
      <c r="O27" s="56">
        <f t="shared" si="7"/>
        <v>0</v>
      </c>
      <c r="P27" s="56">
        <f t="shared" si="7"/>
        <v>1459194</v>
      </c>
      <c r="Q27" s="56">
        <f t="shared" si="7"/>
        <v>1016342</v>
      </c>
      <c r="R27" s="41"/>
      <c r="S27" s="42"/>
    </row>
    <row r="28" spans="1:19" ht="19.5" customHeight="1">
      <c r="A28" s="34" t="s">
        <v>56</v>
      </c>
      <c r="B28" s="47">
        <f>(C28+F28+I28+J28+K28+L28+O28+P28+Q28)</f>
        <v>96414160</v>
      </c>
      <c r="C28" s="48">
        <f>SUM(D28:E28)</f>
        <v>9954211</v>
      </c>
      <c r="D28" s="48">
        <v>9954211</v>
      </c>
      <c r="E28" s="48">
        <v>0</v>
      </c>
      <c r="F28" s="48">
        <f>SUM(G28:H28)</f>
        <v>8369298</v>
      </c>
      <c r="G28" s="48">
        <v>8369298</v>
      </c>
      <c r="H28" s="48">
        <v>0</v>
      </c>
      <c r="I28" s="48">
        <v>3000848</v>
      </c>
      <c r="J28" s="48">
        <v>379</v>
      </c>
      <c r="K28" s="48">
        <v>274</v>
      </c>
      <c r="L28" s="48">
        <f>SUM(M28:N28)</f>
        <v>72613614</v>
      </c>
      <c r="M28" s="48">
        <v>72613614</v>
      </c>
      <c r="N28" s="48">
        <v>0</v>
      </c>
      <c r="O28" s="48">
        <v>0</v>
      </c>
      <c r="P28" s="48">
        <v>1459194</v>
      </c>
      <c r="Q28" s="48">
        <v>1016342</v>
      </c>
      <c r="R28" s="7"/>
      <c r="S28" s="9"/>
    </row>
    <row r="29" spans="1:19" s="43" customFormat="1" ht="19.5" customHeight="1">
      <c r="A29" s="35" t="s">
        <v>30</v>
      </c>
      <c r="B29" s="55">
        <f>SUM(B30:B33)</f>
        <v>173592230</v>
      </c>
      <c r="C29" s="56">
        <f aca="true" t="shared" si="8" ref="C29:Q29">SUM(C30:C33)</f>
        <v>27128418</v>
      </c>
      <c r="D29" s="56">
        <f t="shared" si="8"/>
        <v>27096443</v>
      </c>
      <c r="E29" s="56">
        <f t="shared" si="8"/>
        <v>31975</v>
      </c>
      <c r="F29" s="56">
        <f t="shared" si="8"/>
        <v>34158325</v>
      </c>
      <c r="G29" s="56">
        <f t="shared" si="8"/>
        <v>34140461</v>
      </c>
      <c r="H29" s="56">
        <f t="shared" si="8"/>
        <v>17864</v>
      </c>
      <c r="I29" s="56">
        <f t="shared" si="8"/>
        <v>15097252</v>
      </c>
      <c r="J29" s="56">
        <f t="shared" si="8"/>
        <v>5</v>
      </c>
      <c r="K29" s="56">
        <f t="shared" si="8"/>
        <v>100135</v>
      </c>
      <c r="L29" s="56">
        <f t="shared" si="8"/>
        <v>90686711</v>
      </c>
      <c r="M29" s="56">
        <f t="shared" si="8"/>
        <v>90686711</v>
      </c>
      <c r="N29" s="56">
        <f t="shared" si="8"/>
        <v>0</v>
      </c>
      <c r="O29" s="56">
        <f t="shared" si="8"/>
        <v>0</v>
      </c>
      <c r="P29" s="56">
        <f t="shared" si="8"/>
        <v>1036698</v>
      </c>
      <c r="Q29" s="56">
        <f t="shared" si="8"/>
        <v>5384686</v>
      </c>
      <c r="R29" s="41"/>
      <c r="S29" s="42"/>
    </row>
    <row r="30" spans="1:19" ht="19.5" customHeight="1">
      <c r="A30" s="34" t="s">
        <v>57</v>
      </c>
      <c r="B30" s="47">
        <f>(C30+F30+I30+J30+K30+L30+O30+P30+Q30)</f>
        <v>19573003</v>
      </c>
      <c r="C30" s="48">
        <f>SUM(D30:E30)</f>
        <v>2013280</v>
      </c>
      <c r="D30" s="48">
        <v>2011892</v>
      </c>
      <c r="E30" s="48">
        <v>1388</v>
      </c>
      <c r="F30" s="48">
        <f>SUM(G30:H30)</f>
        <v>8514723</v>
      </c>
      <c r="G30" s="48">
        <v>8510717</v>
      </c>
      <c r="H30" s="48">
        <v>4006</v>
      </c>
      <c r="I30" s="48">
        <v>1397698</v>
      </c>
      <c r="J30" s="48">
        <v>0</v>
      </c>
      <c r="K30" s="48">
        <v>1821</v>
      </c>
      <c r="L30" s="48">
        <f>SUM(M30:N30)</f>
        <v>7030593</v>
      </c>
      <c r="M30" s="48">
        <v>7030593</v>
      </c>
      <c r="N30" s="48">
        <v>0</v>
      </c>
      <c r="O30" s="48">
        <v>0</v>
      </c>
      <c r="P30" s="48">
        <v>49721</v>
      </c>
      <c r="Q30" s="48">
        <v>565167</v>
      </c>
      <c r="R30" s="7"/>
      <c r="S30" s="9"/>
    </row>
    <row r="31" spans="1:19" ht="19.5" customHeight="1">
      <c r="A31" s="34" t="s">
        <v>58</v>
      </c>
      <c r="B31" s="47">
        <f>(C31+F31+I31+J31+K31+L31+O31+P31+Q31)</f>
        <v>59525820</v>
      </c>
      <c r="C31" s="48">
        <f>SUM(D31:E31)</f>
        <v>9702316</v>
      </c>
      <c r="D31" s="48">
        <v>9694397</v>
      </c>
      <c r="E31" s="48">
        <v>7919</v>
      </c>
      <c r="F31" s="48">
        <f>SUM(G31:H31)</f>
        <v>10274330</v>
      </c>
      <c r="G31" s="48">
        <v>10271671</v>
      </c>
      <c r="H31" s="48">
        <v>2659</v>
      </c>
      <c r="I31" s="48">
        <v>4048811</v>
      </c>
      <c r="J31" s="48">
        <v>0</v>
      </c>
      <c r="K31" s="48">
        <v>0</v>
      </c>
      <c r="L31" s="48">
        <f>SUM(M31:N31)</f>
        <v>32672697</v>
      </c>
      <c r="M31" s="48">
        <v>32672697</v>
      </c>
      <c r="N31" s="48">
        <v>0</v>
      </c>
      <c r="O31" s="48">
        <v>0</v>
      </c>
      <c r="P31" s="48">
        <v>967453</v>
      </c>
      <c r="Q31" s="48">
        <v>1860213</v>
      </c>
      <c r="R31" s="7"/>
      <c r="S31" s="9"/>
    </row>
    <row r="32" spans="1:19" ht="19.5" customHeight="1">
      <c r="A32" s="34" t="s">
        <v>59</v>
      </c>
      <c r="B32" s="47">
        <f>(C32+F32+I32+J32+K32+L32+O32+P32+Q32)</f>
        <v>15069217</v>
      </c>
      <c r="C32" s="48">
        <f>SUM(D32:E32)</f>
        <v>5965434</v>
      </c>
      <c r="D32" s="48">
        <v>5942766</v>
      </c>
      <c r="E32" s="48">
        <v>22668</v>
      </c>
      <c r="F32" s="48">
        <f>SUM(G32:H32)</f>
        <v>2229008</v>
      </c>
      <c r="G32" s="48">
        <v>2217809</v>
      </c>
      <c r="H32" s="48">
        <v>11199</v>
      </c>
      <c r="I32" s="48">
        <v>5644604</v>
      </c>
      <c r="J32" s="48">
        <v>0</v>
      </c>
      <c r="K32" s="48">
        <v>98314</v>
      </c>
      <c r="L32" s="48">
        <f>SUM(M32:N32)</f>
        <v>660633</v>
      </c>
      <c r="M32" s="48">
        <v>660633</v>
      </c>
      <c r="N32" s="48">
        <v>0</v>
      </c>
      <c r="O32" s="48">
        <v>0</v>
      </c>
      <c r="P32" s="48">
        <v>19524</v>
      </c>
      <c r="Q32" s="48">
        <v>451700</v>
      </c>
      <c r="R32" s="7"/>
      <c r="S32" s="9"/>
    </row>
    <row r="33" spans="1:19" ht="19.5" customHeight="1">
      <c r="A33" s="34" t="s">
        <v>60</v>
      </c>
      <c r="B33" s="47">
        <f>(C33+F33+I33+J33+K33+L33+O33+P33+Q33)</f>
        <v>79424190</v>
      </c>
      <c r="C33" s="48">
        <f>SUM(D33:E33)</f>
        <v>9447388</v>
      </c>
      <c r="D33" s="48">
        <v>9447388</v>
      </c>
      <c r="E33" s="48">
        <v>0</v>
      </c>
      <c r="F33" s="48">
        <f>SUM(G33:H33)</f>
        <v>13140264</v>
      </c>
      <c r="G33" s="48">
        <v>13140264</v>
      </c>
      <c r="H33" s="48">
        <v>0</v>
      </c>
      <c r="I33" s="48">
        <v>4006139</v>
      </c>
      <c r="J33" s="48">
        <v>5</v>
      </c>
      <c r="K33" s="48">
        <v>0</v>
      </c>
      <c r="L33" s="48">
        <f>SUM(M33:N33)</f>
        <v>50322788</v>
      </c>
      <c r="M33" s="48">
        <v>50322788</v>
      </c>
      <c r="N33" s="48">
        <v>0</v>
      </c>
      <c r="O33" s="48">
        <v>0</v>
      </c>
      <c r="P33" s="48">
        <v>0</v>
      </c>
      <c r="Q33" s="48">
        <v>2507606</v>
      </c>
      <c r="R33" s="7"/>
      <c r="S33" s="9"/>
    </row>
    <row r="34" spans="1:19" s="43" customFormat="1" ht="19.5" customHeight="1">
      <c r="A34" s="35" t="s">
        <v>31</v>
      </c>
      <c r="B34" s="55">
        <f>SUM(B35:B36)</f>
        <v>93652767</v>
      </c>
      <c r="C34" s="56">
        <f aca="true" t="shared" si="9" ref="C34:Q34">SUM(C35:C36)</f>
        <v>17222582</v>
      </c>
      <c r="D34" s="56">
        <f t="shared" si="9"/>
        <v>17153204</v>
      </c>
      <c r="E34" s="56">
        <f t="shared" si="9"/>
        <v>69378</v>
      </c>
      <c r="F34" s="56">
        <f t="shared" si="9"/>
        <v>25505066</v>
      </c>
      <c r="G34" s="56">
        <f t="shared" si="9"/>
        <v>25017434</v>
      </c>
      <c r="H34" s="56">
        <f t="shared" si="9"/>
        <v>487632</v>
      </c>
      <c r="I34" s="56">
        <f t="shared" si="9"/>
        <v>14538090</v>
      </c>
      <c r="J34" s="56">
        <f t="shared" si="9"/>
        <v>0</v>
      </c>
      <c r="K34" s="56">
        <f t="shared" si="9"/>
        <v>14444</v>
      </c>
      <c r="L34" s="56">
        <f t="shared" si="9"/>
        <v>24264385</v>
      </c>
      <c r="M34" s="56">
        <f t="shared" si="9"/>
        <v>24025615</v>
      </c>
      <c r="N34" s="56">
        <f t="shared" si="9"/>
        <v>238770</v>
      </c>
      <c r="O34" s="56">
        <f t="shared" si="9"/>
        <v>230174</v>
      </c>
      <c r="P34" s="56">
        <f t="shared" si="9"/>
        <v>6685045</v>
      </c>
      <c r="Q34" s="56">
        <f t="shared" si="9"/>
        <v>5192981</v>
      </c>
      <c r="R34" s="41"/>
      <c r="S34" s="42"/>
    </row>
    <row r="35" spans="1:19" ht="19.5" customHeight="1">
      <c r="A35" s="34" t="s">
        <v>61</v>
      </c>
      <c r="B35" s="47">
        <f>(C35+F35+I35+J35+K35+L35+O35+P35+Q35)</f>
        <v>66422822</v>
      </c>
      <c r="C35" s="48">
        <f>SUM(D35:E35)</f>
        <v>9350683</v>
      </c>
      <c r="D35" s="48">
        <v>9350683</v>
      </c>
      <c r="E35" s="48">
        <v>0</v>
      </c>
      <c r="F35" s="48">
        <f>SUM(G35:H35)</f>
        <v>17245263</v>
      </c>
      <c r="G35" s="48">
        <v>17245263</v>
      </c>
      <c r="H35" s="48">
        <v>0</v>
      </c>
      <c r="I35" s="48">
        <v>8623488</v>
      </c>
      <c r="J35" s="48">
        <v>0</v>
      </c>
      <c r="K35" s="48">
        <v>14444</v>
      </c>
      <c r="L35" s="48">
        <f>SUM(M35:N35)</f>
        <v>20958975</v>
      </c>
      <c r="M35" s="48">
        <v>20958975</v>
      </c>
      <c r="N35" s="48">
        <v>0</v>
      </c>
      <c r="O35" s="48">
        <v>230174</v>
      </c>
      <c r="P35" s="48">
        <v>6648086</v>
      </c>
      <c r="Q35" s="48">
        <v>3351709</v>
      </c>
      <c r="R35" s="7"/>
      <c r="S35" s="9"/>
    </row>
    <row r="36" spans="1:19" ht="19.5" customHeight="1">
      <c r="A36" s="36" t="s">
        <v>62</v>
      </c>
      <c r="B36" s="57">
        <f>(C36+F36+I36+J36+K36+L36+O36+P36+Q36)</f>
        <v>27229945</v>
      </c>
      <c r="C36" s="58">
        <f>SUM(D36:E36)</f>
        <v>7871899</v>
      </c>
      <c r="D36" s="58">
        <v>7802521</v>
      </c>
      <c r="E36" s="58">
        <v>69378</v>
      </c>
      <c r="F36" s="58">
        <f>SUM(G36:H36)</f>
        <v>8259803</v>
      </c>
      <c r="G36" s="58">
        <v>7772171</v>
      </c>
      <c r="H36" s="58">
        <v>487632</v>
      </c>
      <c r="I36" s="58">
        <v>5914602</v>
      </c>
      <c r="J36" s="58">
        <v>0</v>
      </c>
      <c r="K36" s="58">
        <v>0</v>
      </c>
      <c r="L36" s="58">
        <f>SUM(M36:N36)</f>
        <v>3305410</v>
      </c>
      <c r="M36" s="58">
        <v>3066640</v>
      </c>
      <c r="N36" s="58">
        <v>238770</v>
      </c>
      <c r="O36" s="58">
        <v>0</v>
      </c>
      <c r="P36" s="58">
        <v>36959</v>
      </c>
      <c r="Q36" s="58">
        <v>1841272</v>
      </c>
      <c r="R36" s="7"/>
      <c r="S36" s="9"/>
    </row>
    <row r="37" spans="1:19" ht="19.5" customHeight="1">
      <c r="A37" s="51" t="s">
        <v>25</v>
      </c>
      <c r="B37" s="51"/>
      <c r="C37" s="51"/>
      <c r="D37" s="51"/>
      <c r="E37" s="51"/>
      <c r="F37" s="51"/>
      <c r="G37" s="51"/>
      <c r="H37" s="11"/>
      <c r="I37" s="11"/>
      <c r="J37" s="11"/>
      <c r="K37" s="11"/>
      <c r="L37" s="11"/>
      <c r="M37" s="11"/>
      <c r="N37" s="11"/>
      <c r="O37" s="11"/>
      <c r="P37" s="11"/>
      <c r="Q37" s="12"/>
      <c r="S37" s="9"/>
    </row>
    <row r="38" spans="1:19" ht="19.5" customHeight="1">
      <c r="A38" s="59" t="s">
        <v>86</v>
      </c>
      <c r="C38" s="13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S38" s="9"/>
    </row>
    <row r="39" spans="1:19" ht="19.5" customHeight="1">
      <c r="A39" s="44"/>
      <c r="C39" s="13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9"/>
    </row>
    <row r="40" spans="1:19" ht="19.5" customHeight="1">
      <c r="A40" s="4" t="s">
        <v>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"/>
      <c r="Q40" s="6" t="s">
        <v>41</v>
      </c>
      <c r="S40" s="9"/>
    </row>
    <row r="41" spans="1:21" ht="19.5" customHeight="1">
      <c r="A41" s="16" t="s">
        <v>24</v>
      </c>
      <c r="B41" s="19" t="s">
        <v>7</v>
      </c>
      <c r="C41" s="18"/>
      <c r="D41" s="22" t="s">
        <v>8</v>
      </c>
      <c r="E41" s="25"/>
      <c r="F41" s="27"/>
      <c r="G41" s="22" t="s">
        <v>9</v>
      </c>
      <c r="H41" s="29"/>
      <c r="I41" s="18" t="s">
        <v>10</v>
      </c>
      <c r="J41" s="19" t="s">
        <v>11</v>
      </c>
      <c r="K41" s="19" t="s">
        <v>12</v>
      </c>
      <c r="L41" s="18"/>
      <c r="M41" s="22" t="s">
        <v>13</v>
      </c>
      <c r="N41" s="22" t="s">
        <v>14</v>
      </c>
      <c r="O41" s="19" t="s">
        <v>15</v>
      </c>
      <c r="P41" s="18" t="s">
        <v>16</v>
      </c>
      <c r="Q41" s="32" t="s">
        <v>17</v>
      </c>
      <c r="R41" s="7"/>
      <c r="S41" s="8"/>
      <c r="T41" s="7"/>
      <c r="U41" s="7"/>
    </row>
    <row r="42" spans="1:21" ht="19.5" customHeight="1">
      <c r="A42" s="17"/>
      <c r="B42" s="20"/>
      <c r="C42" s="21" t="s">
        <v>0</v>
      </c>
      <c r="D42" s="23" t="s">
        <v>18</v>
      </c>
      <c r="E42" s="26" t="s">
        <v>22</v>
      </c>
      <c r="F42" s="28" t="s">
        <v>0</v>
      </c>
      <c r="G42" s="30" t="s">
        <v>19</v>
      </c>
      <c r="H42" s="24" t="s">
        <v>26</v>
      </c>
      <c r="I42" s="31"/>
      <c r="J42" s="20"/>
      <c r="K42" s="20"/>
      <c r="L42" s="21" t="s">
        <v>0</v>
      </c>
      <c r="M42" s="30" t="s">
        <v>20</v>
      </c>
      <c r="N42" s="30" t="s">
        <v>21</v>
      </c>
      <c r="O42" s="20"/>
      <c r="P42" s="31"/>
      <c r="Q42" s="33"/>
      <c r="R42" s="7"/>
      <c r="S42" s="7"/>
      <c r="T42" s="7"/>
      <c r="U42" s="7"/>
    </row>
    <row r="43" spans="1:19" s="43" customFormat="1" ht="19.5" customHeight="1">
      <c r="A43" s="35" t="s">
        <v>32</v>
      </c>
      <c r="B43" s="60">
        <f>SUM(B44:B49)</f>
        <v>275996462</v>
      </c>
      <c r="C43" s="61">
        <f aca="true" t="shared" si="10" ref="C43:Q43">SUM(C44:C49)</f>
        <v>44061401</v>
      </c>
      <c r="D43" s="61">
        <f t="shared" si="10"/>
        <v>44061401</v>
      </c>
      <c r="E43" s="61">
        <f t="shared" si="10"/>
        <v>0</v>
      </c>
      <c r="F43" s="61">
        <f t="shared" si="10"/>
        <v>37375465</v>
      </c>
      <c r="G43" s="61">
        <f t="shared" si="10"/>
        <v>37375465</v>
      </c>
      <c r="H43" s="61">
        <f t="shared" si="10"/>
        <v>0</v>
      </c>
      <c r="I43" s="61">
        <f t="shared" si="10"/>
        <v>12244841</v>
      </c>
      <c r="J43" s="61">
        <f t="shared" si="10"/>
        <v>1111</v>
      </c>
      <c r="K43" s="61">
        <f t="shared" si="10"/>
        <v>34676</v>
      </c>
      <c r="L43" s="61">
        <f t="shared" si="10"/>
        <v>113651367</v>
      </c>
      <c r="M43" s="61">
        <f t="shared" si="10"/>
        <v>113651367</v>
      </c>
      <c r="N43" s="61">
        <f t="shared" si="10"/>
        <v>0</v>
      </c>
      <c r="O43" s="61">
        <f t="shared" si="10"/>
        <v>482041</v>
      </c>
      <c r="P43" s="61">
        <f t="shared" si="10"/>
        <v>59432692</v>
      </c>
      <c r="Q43" s="61">
        <f t="shared" si="10"/>
        <v>8712868</v>
      </c>
      <c r="R43" s="41"/>
      <c r="S43" s="42"/>
    </row>
    <row r="44" spans="1:19" ht="19.5" customHeight="1">
      <c r="A44" s="34" t="s">
        <v>1</v>
      </c>
      <c r="B44" s="47">
        <f aca="true" t="shared" si="11" ref="B44:B49">(C44+F44+I44+J44+K44+L44+O44+P44+Q44)</f>
        <v>34504054</v>
      </c>
      <c r="C44" s="48">
        <f aca="true" t="shared" si="12" ref="C44:C49">SUM(D44:E44)</f>
        <v>4730596</v>
      </c>
      <c r="D44" s="48">
        <v>4730596</v>
      </c>
      <c r="E44" s="48">
        <v>0</v>
      </c>
      <c r="F44" s="48">
        <f aca="true" t="shared" si="13" ref="F44:F49">SUM(G44:H44)</f>
        <v>1296840</v>
      </c>
      <c r="G44" s="48">
        <v>1296840</v>
      </c>
      <c r="H44" s="48">
        <v>0</v>
      </c>
      <c r="I44" s="48">
        <v>1102403</v>
      </c>
      <c r="J44" s="48">
        <v>539</v>
      </c>
      <c r="K44" s="48">
        <v>2911</v>
      </c>
      <c r="L44" s="48">
        <f aca="true" t="shared" si="14" ref="L44:L49">SUM(M44:N44)</f>
        <v>19633702</v>
      </c>
      <c r="M44" s="48">
        <v>19633702</v>
      </c>
      <c r="N44" s="48">
        <v>0</v>
      </c>
      <c r="O44" s="48">
        <v>254753</v>
      </c>
      <c r="P44" s="48">
        <v>7093650</v>
      </c>
      <c r="Q44" s="48">
        <v>388660</v>
      </c>
      <c r="R44" s="7"/>
      <c r="S44" s="9"/>
    </row>
    <row r="45" spans="1:19" ht="19.5" customHeight="1">
      <c r="A45" s="34" t="s">
        <v>63</v>
      </c>
      <c r="B45" s="47">
        <f t="shared" si="11"/>
        <v>65331238</v>
      </c>
      <c r="C45" s="48">
        <f t="shared" si="12"/>
        <v>6770956</v>
      </c>
      <c r="D45" s="48">
        <v>6770956</v>
      </c>
      <c r="E45" s="48">
        <v>0</v>
      </c>
      <c r="F45" s="48">
        <f t="shared" si="13"/>
        <v>4045315</v>
      </c>
      <c r="G45" s="48">
        <v>4045315</v>
      </c>
      <c r="H45" s="48">
        <v>0</v>
      </c>
      <c r="I45" s="48">
        <v>1603786</v>
      </c>
      <c r="J45" s="48">
        <v>244</v>
      </c>
      <c r="K45" s="48">
        <v>8640</v>
      </c>
      <c r="L45" s="48">
        <f t="shared" si="14"/>
        <v>21259503</v>
      </c>
      <c r="M45" s="48">
        <v>21259503</v>
      </c>
      <c r="N45" s="48">
        <v>0</v>
      </c>
      <c r="O45" s="48">
        <v>0</v>
      </c>
      <c r="P45" s="48">
        <v>31123218</v>
      </c>
      <c r="Q45" s="48">
        <v>519576</v>
      </c>
      <c r="R45" s="7"/>
      <c r="S45" s="9"/>
    </row>
    <row r="46" spans="1:21" ht="19.5" customHeight="1">
      <c r="A46" s="37" t="s">
        <v>2</v>
      </c>
      <c r="B46" s="47">
        <f t="shared" si="11"/>
        <v>21323237</v>
      </c>
      <c r="C46" s="48">
        <f t="shared" si="12"/>
        <v>3621125</v>
      </c>
      <c r="D46" s="48">
        <v>3621125</v>
      </c>
      <c r="E46" s="48">
        <v>0</v>
      </c>
      <c r="F46" s="48">
        <f t="shared" si="13"/>
        <v>2006884</v>
      </c>
      <c r="G46" s="48">
        <v>2006884</v>
      </c>
      <c r="H46" s="48">
        <v>0</v>
      </c>
      <c r="I46" s="48">
        <v>367504</v>
      </c>
      <c r="J46" s="48">
        <v>0</v>
      </c>
      <c r="K46" s="48">
        <v>2603</v>
      </c>
      <c r="L46" s="48">
        <f t="shared" si="14"/>
        <v>6432507</v>
      </c>
      <c r="M46" s="48">
        <v>6432507</v>
      </c>
      <c r="N46" s="48">
        <v>0</v>
      </c>
      <c r="O46" s="48">
        <v>0</v>
      </c>
      <c r="P46" s="48">
        <v>8510860</v>
      </c>
      <c r="Q46" s="48">
        <v>381754</v>
      </c>
      <c r="R46" s="7"/>
      <c r="S46" s="7"/>
      <c r="T46" s="7"/>
      <c r="U46" s="7"/>
    </row>
    <row r="47" spans="1:21" ht="19.5" customHeight="1">
      <c r="A47" s="37" t="s">
        <v>3</v>
      </c>
      <c r="B47" s="47">
        <f t="shared" si="11"/>
        <v>62199951</v>
      </c>
      <c r="C47" s="48">
        <f t="shared" si="12"/>
        <v>3636704</v>
      </c>
      <c r="D47" s="48">
        <v>3636704</v>
      </c>
      <c r="E47" s="48">
        <v>0</v>
      </c>
      <c r="F47" s="48">
        <f t="shared" si="13"/>
        <v>15294238</v>
      </c>
      <c r="G47" s="48">
        <v>15294238</v>
      </c>
      <c r="H47" s="48">
        <v>0</v>
      </c>
      <c r="I47" s="48">
        <v>2337705</v>
      </c>
      <c r="J47" s="48">
        <v>0</v>
      </c>
      <c r="K47" s="48">
        <v>1368</v>
      </c>
      <c r="L47" s="48">
        <f t="shared" si="14"/>
        <v>32977809</v>
      </c>
      <c r="M47" s="48">
        <v>32977809</v>
      </c>
      <c r="N47" s="48">
        <v>0</v>
      </c>
      <c r="O47" s="48">
        <v>227288</v>
      </c>
      <c r="P47" s="48">
        <v>6435968</v>
      </c>
      <c r="Q47" s="48">
        <v>1288871</v>
      </c>
      <c r="R47" s="7"/>
      <c r="S47" s="7"/>
      <c r="T47" s="7"/>
      <c r="U47" s="7"/>
    </row>
    <row r="48" spans="1:19" ht="19.5" customHeight="1">
      <c r="A48" s="38" t="s">
        <v>64</v>
      </c>
      <c r="B48" s="49">
        <f t="shared" si="11"/>
        <v>29113341</v>
      </c>
      <c r="C48" s="50">
        <f t="shared" si="12"/>
        <v>3834843</v>
      </c>
      <c r="D48" s="50">
        <v>3834843</v>
      </c>
      <c r="E48" s="50">
        <v>0</v>
      </c>
      <c r="F48" s="50">
        <f t="shared" si="13"/>
        <v>7451587</v>
      </c>
      <c r="G48" s="50">
        <v>7451587</v>
      </c>
      <c r="H48" s="50">
        <v>0</v>
      </c>
      <c r="I48" s="50">
        <v>2163193</v>
      </c>
      <c r="J48" s="50">
        <v>21</v>
      </c>
      <c r="K48" s="50">
        <v>0</v>
      </c>
      <c r="L48" s="50">
        <f t="shared" si="14"/>
        <v>12581334</v>
      </c>
      <c r="M48" s="50">
        <v>12581334</v>
      </c>
      <c r="N48" s="50">
        <v>0</v>
      </c>
      <c r="O48" s="50">
        <v>0</v>
      </c>
      <c r="P48" s="50">
        <v>447660</v>
      </c>
      <c r="Q48" s="50">
        <v>2634703</v>
      </c>
      <c r="R48" s="7"/>
      <c r="S48" s="9"/>
    </row>
    <row r="49" spans="1:19" ht="19.5" customHeight="1">
      <c r="A49" s="38" t="s">
        <v>33</v>
      </c>
      <c r="B49" s="49">
        <f t="shared" si="11"/>
        <v>63524641</v>
      </c>
      <c r="C49" s="50">
        <f t="shared" si="12"/>
        <v>21467177</v>
      </c>
      <c r="D49" s="50">
        <v>21467177</v>
      </c>
      <c r="E49" s="50">
        <v>0</v>
      </c>
      <c r="F49" s="50">
        <f t="shared" si="13"/>
        <v>7280601</v>
      </c>
      <c r="G49" s="50">
        <v>7280601</v>
      </c>
      <c r="H49" s="50">
        <v>0</v>
      </c>
      <c r="I49" s="50">
        <v>4670250</v>
      </c>
      <c r="J49" s="50">
        <v>307</v>
      </c>
      <c r="K49" s="50">
        <v>19154</v>
      </c>
      <c r="L49" s="50">
        <f t="shared" si="14"/>
        <v>20766512</v>
      </c>
      <c r="M49" s="50">
        <v>20766512</v>
      </c>
      <c r="N49" s="50">
        <v>0</v>
      </c>
      <c r="O49" s="50">
        <v>0</v>
      </c>
      <c r="P49" s="50">
        <v>5821336</v>
      </c>
      <c r="Q49" s="50">
        <v>3499304</v>
      </c>
      <c r="R49" s="7"/>
      <c r="S49" s="9"/>
    </row>
    <row r="50" spans="1:19" ht="19.5" customHeight="1">
      <c r="A50" s="39" t="s">
        <v>34</v>
      </c>
      <c r="B50" s="53">
        <f>SUM(B51:B55)</f>
        <v>330589172</v>
      </c>
      <c r="C50" s="54">
        <f aca="true" t="shared" si="15" ref="C50:Q50">SUM(C51:C55)</f>
        <v>65662615</v>
      </c>
      <c r="D50" s="54">
        <f t="shared" si="15"/>
        <v>65522889</v>
      </c>
      <c r="E50" s="54">
        <f t="shared" si="15"/>
        <v>139726</v>
      </c>
      <c r="F50" s="54">
        <f t="shared" si="15"/>
        <v>61211992</v>
      </c>
      <c r="G50" s="54">
        <f t="shared" si="15"/>
        <v>60828959</v>
      </c>
      <c r="H50" s="54">
        <f t="shared" si="15"/>
        <v>383033</v>
      </c>
      <c r="I50" s="54">
        <f t="shared" si="15"/>
        <v>19215313</v>
      </c>
      <c r="J50" s="54">
        <f t="shared" si="15"/>
        <v>11</v>
      </c>
      <c r="K50" s="54">
        <f t="shared" si="15"/>
        <v>23757</v>
      </c>
      <c r="L50" s="54">
        <f t="shared" si="15"/>
        <v>103605094</v>
      </c>
      <c r="M50" s="54">
        <f t="shared" si="15"/>
        <v>103464906</v>
      </c>
      <c r="N50" s="54">
        <f t="shared" si="15"/>
        <v>140188</v>
      </c>
      <c r="O50" s="54">
        <f t="shared" si="15"/>
        <v>58800</v>
      </c>
      <c r="P50" s="54">
        <f t="shared" si="15"/>
        <v>73981562</v>
      </c>
      <c r="Q50" s="54">
        <f t="shared" si="15"/>
        <v>6830028</v>
      </c>
      <c r="R50" s="7"/>
      <c r="S50" s="9"/>
    </row>
    <row r="51" spans="1:19" ht="19.5" customHeight="1">
      <c r="A51" s="38" t="s">
        <v>65</v>
      </c>
      <c r="B51" s="49">
        <f>(C51+F51+I51+J51+K51+L51+O51+P51+Q51)</f>
        <v>41472722</v>
      </c>
      <c r="C51" s="50">
        <f>SUM(D51:E51)</f>
        <v>11514131</v>
      </c>
      <c r="D51" s="50">
        <v>11508232</v>
      </c>
      <c r="E51" s="50">
        <v>5899</v>
      </c>
      <c r="F51" s="50">
        <f>SUM(G51:H51)</f>
        <v>8959154</v>
      </c>
      <c r="G51" s="50">
        <v>8949131</v>
      </c>
      <c r="H51" s="50">
        <v>10023</v>
      </c>
      <c r="I51" s="50">
        <v>3438185</v>
      </c>
      <c r="J51" s="50">
        <v>1</v>
      </c>
      <c r="K51" s="50">
        <v>0</v>
      </c>
      <c r="L51" s="50">
        <f>SUM(M51:N51)</f>
        <v>10628114</v>
      </c>
      <c r="M51" s="50">
        <v>10628114</v>
      </c>
      <c r="N51" s="50">
        <v>0</v>
      </c>
      <c r="O51" s="50">
        <v>0</v>
      </c>
      <c r="P51" s="50">
        <v>5690768</v>
      </c>
      <c r="Q51" s="50">
        <v>1242369</v>
      </c>
      <c r="R51" s="7"/>
      <c r="S51" s="9"/>
    </row>
    <row r="52" spans="1:19" ht="19.5" customHeight="1">
      <c r="A52" s="38" t="s">
        <v>66</v>
      </c>
      <c r="B52" s="49">
        <f>(C52+F52+I52+J52+K52+L52+O52+P52+Q52)</f>
        <v>11676698</v>
      </c>
      <c r="C52" s="50">
        <f>SUM(D52:E52)</f>
        <v>7591274</v>
      </c>
      <c r="D52" s="50">
        <v>7550001</v>
      </c>
      <c r="E52" s="50">
        <v>41273</v>
      </c>
      <c r="F52" s="50">
        <f>SUM(G52:H52)</f>
        <v>1133975</v>
      </c>
      <c r="G52" s="50">
        <v>1105732</v>
      </c>
      <c r="H52" s="50">
        <v>28243</v>
      </c>
      <c r="I52" s="50">
        <v>2506100</v>
      </c>
      <c r="J52" s="50">
        <v>9</v>
      </c>
      <c r="K52" s="50">
        <v>6333</v>
      </c>
      <c r="L52" s="50">
        <f>SUM(M52:N52)</f>
        <v>149700</v>
      </c>
      <c r="M52" s="50">
        <v>136618</v>
      </c>
      <c r="N52" s="50">
        <v>13082</v>
      </c>
      <c r="O52" s="50">
        <v>0</v>
      </c>
      <c r="P52" s="50">
        <v>14627</v>
      </c>
      <c r="Q52" s="50">
        <v>274680</v>
      </c>
      <c r="R52" s="7"/>
      <c r="S52" s="9"/>
    </row>
    <row r="53" spans="1:19" ht="19.5" customHeight="1">
      <c r="A53" s="38" t="s">
        <v>67</v>
      </c>
      <c r="B53" s="49">
        <f>(C53+F53+I53+J53+K53+L53+O53+P53+Q53)</f>
        <v>41866436</v>
      </c>
      <c r="C53" s="50">
        <f>SUM(D53:E53)</f>
        <v>11447689</v>
      </c>
      <c r="D53" s="50">
        <v>11355135</v>
      </c>
      <c r="E53" s="50">
        <v>92554</v>
      </c>
      <c r="F53" s="50">
        <f>SUM(G53:H53)</f>
        <v>13151736</v>
      </c>
      <c r="G53" s="50">
        <v>12806969</v>
      </c>
      <c r="H53" s="50">
        <v>344767</v>
      </c>
      <c r="I53" s="50">
        <v>5777265</v>
      </c>
      <c r="J53" s="50">
        <v>1</v>
      </c>
      <c r="K53" s="50">
        <v>13605</v>
      </c>
      <c r="L53" s="50">
        <f>SUM(M53:N53)</f>
        <v>8744463</v>
      </c>
      <c r="M53" s="50">
        <v>8617357</v>
      </c>
      <c r="N53" s="50">
        <v>127106</v>
      </c>
      <c r="O53" s="50">
        <v>7156</v>
      </c>
      <c r="P53" s="50">
        <v>329447</v>
      </c>
      <c r="Q53" s="50">
        <v>2395074</v>
      </c>
      <c r="R53" s="7"/>
      <c r="S53" s="9"/>
    </row>
    <row r="54" spans="1:19" ht="19.5" customHeight="1">
      <c r="A54" s="38" t="s">
        <v>68</v>
      </c>
      <c r="B54" s="49">
        <f>(C54+F54+I54+J54+K54+L54+O54+P54+Q54)</f>
        <v>46762699</v>
      </c>
      <c r="C54" s="50">
        <f>SUM(D54:E54)</f>
        <v>8320793</v>
      </c>
      <c r="D54" s="50">
        <v>8320793</v>
      </c>
      <c r="E54" s="50">
        <v>0</v>
      </c>
      <c r="F54" s="50">
        <f>SUM(G54:H54)</f>
        <v>7770687</v>
      </c>
      <c r="G54" s="50">
        <v>7770687</v>
      </c>
      <c r="H54" s="50">
        <v>0</v>
      </c>
      <c r="I54" s="50">
        <v>2992549</v>
      </c>
      <c r="J54" s="50">
        <v>0</v>
      </c>
      <c r="K54" s="50">
        <v>3819</v>
      </c>
      <c r="L54" s="50">
        <f>SUM(M54:N54)</f>
        <v>25853743</v>
      </c>
      <c r="M54" s="50">
        <v>25853743</v>
      </c>
      <c r="N54" s="50">
        <v>0</v>
      </c>
      <c r="O54" s="50">
        <v>5206</v>
      </c>
      <c r="P54" s="50">
        <v>313065</v>
      </c>
      <c r="Q54" s="50">
        <v>1502837</v>
      </c>
      <c r="R54" s="7"/>
      <c r="S54" s="9"/>
    </row>
    <row r="55" spans="1:19" ht="19.5" customHeight="1">
      <c r="A55" s="38" t="s">
        <v>69</v>
      </c>
      <c r="B55" s="49">
        <f>(C55+F55+I55+J55+K55+L55+O55+P55+Q55)</f>
        <v>188810617</v>
      </c>
      <c r="C55" s="50">
        <f>SUM(D55:E55)</f>
        <v>26788728</v>
      </c>
      <c r="D55" s="50">
        <v>26788728</v>
      </c>
      <c r="E55" s="50">
        <v>0</v>
      </c>
      <c r="F55" s="50">
        <f>SUM(G55:H55)</f>
        <v>30196440</v>
      </c>
      <c r="G55" s="50">
        <v>30196440</v>
      </c>
      <c r="H55" s="50">
        <v>0</v>
      </c>
      <c r="I55" s="50">
        <v>4501214</v>
      </c>
      <c r="J55" s="50">
        <v>0</v>
      </c>
      <c r="K55" s="50">
        <v>0</v>
      </c>
      <c r="L55" s="50">
        <f>SUM(M55:N55)</f>
        <v>58229074</v>
      </c>
      <c r="M55" s="50">
        <v>58229074</v>
      </c>
      <c r="N55" s="50">
        <v>0</v>
      </c>
      <c r="O55" s="50">
        <v>46438</v>
      </c>
      <c r="P55" s="50">
        <v>67633655</v>
      </c>
      <c r="Q55" s="50">
        <v>1415068</v>
      </c>
      <c r="R55" s="7"/>
      <c r="S55" s="9"/>
    </row>
    <row r="56" spans="1:19" ht="19.5" customHeight="1">
      <c r="A56" s="39" t="s">
        <v>36</v>
      </c>
      <c r="B56" s="53">
        <f>SUM(B57)</f>
        <v>24335237</v>
      </c>
      <c r="C56" s="54">
        <f aca="true" t="shared" si="16" ref="C56:Q56">SUM(C57)</f>
        <v>14438055</v>
      </c>
      <c r="D56" s="54">
        <f t="shared" si="16"/>
        <v>14438055</v>
      </c>
      <c r="E56" s="54">
        <f t="shared" si="16"/>
        <v>0</v>
      </c>
      <c r="F56" s="54">
        <f t="shared" si="16"/>
        <v>4302920</v>
      </c>
      <c r="G56" s="54">
        <f t="shared" si="16"/>
        <v>4302920</v>
      </c>
      <c r="H56" s="54">
        <f t="shared" si="16"/>
        <v>0</v>
      </c>
      <c r="I56" s="54">
        <f t="shared" si="16"/>
        <v>2577145</v>
      </c>
      <c r="J56" s="54">
        <f t="shared" si="16"/>
        <v>0</v>
      </c>
      <c r="K56" s="54">
        <f t="shared" si="16"/>
        <v>285</v>
      </c>
      <c r="L56" s="54">
        <f t="shared" si="16"/>
        <v>2692249</v>
      </c>
      <c r="M56" s="54">
        <f t="shared" si="16"/>
        <v>2692249</v>
      </c>
      <c r="N56" s="54">
        <f t="shared" si="16"/>
        <v>0</v>
      </c>
      <c r="O56" s="54">
        <f t="shared" si="16"/>
        <v>2599</v>
      </c>
      <c r="P56" s="54">
        <f t="shared" si="16"/>
        <v>8513</v>
      </c>
      <c r="Q56" s="54">
        <f t="shared" si="16"/>
        <v>313471</v>
      </c>
      <c r="R56" s="7"/>
      <c r="S56" s="9"/>
    </row>
    <row r="57" spans="1:19" ht="19.5" customHeight="1">
      <c r="A57" s="38" t="s">
        <v>70</v>
      </c>
      <c r="B57" s="49">
        <f>(C57+F57+I57+J57+K57+L57+O57+P57+Q57)</f>
        <v>24335237</v>
      </c>
      <c r="C57" s="50">
        <f>SUM(D57:E57)</f>
        <v>14438055</v>
      </c>
      <c r="D57" s="50">
        <v>14438055</v>
      </c>
      <c r="E57" s="50">
        <v>0</v>
      </c>
      <c r="F57" s="50">
        <f>SUM(G57:H57)</f>
        <v>4302920</v>
      </c>
      <c r="G57" s="50">
        <v>4302920</v>
      </c>
      <c r="H57" s="50">
        <v>0</v>
      </c>
      <c r="I57" s="50">
        <v>2577145</v>
      </c>
      <c r="J57" s="50">
        <v>0</v>
      </c>
      <c r="K57" s="50">
        <v>285</v>
      </c>
      <c r="L57" s="50">
        <f>SUM(M57:N57)</f>
        <v>2692249</v>
      </c>
      <c r="M57" s="50">
        <v>2692249</v>
      </c>
      <c r="N57" s="50">
        <v>0</v>
      </c>
      <c r="O57" s="50">
        <v>2599</v>
      </c>
      <c r="P57" s="50">
        <v>8513</v>
      </c>
      <c r="Q57" s="50">
        <v>313471</v>
      </c>
      <c r="R57" s="7"/>
      <c r="S57" s="9"/>
    </row>
    <row r="58" spans="1:19" ht="19.5" customHeight="1">
      <c r="A58" s="39" t="s">
        <v>37</v>
      </c>
      <c r="B58" s="53">
        <f>SUM(B59:B60)</f>
        <v>114186885</v>
      </c>
      <c r="C58" s="54">
        <f aca="true" t="shared" si="17" ref="C58:Q58">SUM(C59:C60)</f>
        <v>9930593</v>
      </c>
      <c r="D58" s="54">
        <f t="shared" si="17"/>
        <v>9930593</v>
      </c>
      <c r="E58" s="54">
        <f t="shared" si="17"/>
        <v>0</v>
      </c>
      <c r="F58" s="54">
        <f t="shared" si="17"/>
        <v>17219384</v>
      </c>
      <c r="G58" s="54">
        <f t="shared" si="17"/>
        <v>17219384</v>
      </c>
      <c r="H58" s="54">
        <f t="shared" si="17"/>
        <v>0</v>
      </c>
      <c r="I58" s="54">
        <f t="shared" si="17"/>
        <v>4527567</v>
      </c>
      <c r="J58" s="54">
        <f t="shared" si="17"/>
        <v>75</v>
      </c>
      <c r="K58" s="54">
        <f t="shared" si="17"/>
        <v>92178</v>
      </c>
      <c r="L58" s="54">
        <f t="shared" si="17"/>
        <v>79919880</v>
      </c>
      <c r="M58" s="54">
        <f t="shared" si="17"/>
        <v>79919880</v>
      </c>
      <c r="N58" s="54">
        <f t="shared" si="17"/>
        <v>0</v>
      </c>
      <c r="O58" s="54">
        <f t="shared" si="17"/>
        <v>14475</v>
      </c>
      <c r="P58" s="54">
        <f t="shared" si="17"/>
        <v>380186</v>
      </c>
      <c r="Q58" s="54">
        <f t="shared" si="17"/>
        <v>2102547</v>
      </c>
      <c r="R58" s="7"/>
      <c r="S58" s="9"/>
    </row>
    <row r="59" spans="1:19" ht="19.5" customHeight="1">
      <c r="A59" s="38" t="s">
        <v>71</v>
      </c>
      <c r="B59" s="49">
        <f>(C59+F59+I59+J59+K59+L59+O59+P59+Q59)</f>
        <v>88160137</v>
      </c>
      <c r="C59" s="50">
        <f>SUM(D59:E59)</f>
        <v>8479850</v>
      </c>
      <c r="D59" s="50">
        <v>8479850</v>
      </c>
      <c r="E59" s="50">
        <v>0</v>
      </c>
      <c r="F59" s="50">
        <f>SUM(G59:H59)</f>
        <v>11977115</v>
      </c>
      <c r="G59" s="50">
        <v>11977115</v>
      </c>
      <c r="H59" s="50">
        <v>0</v>
      </c>
      <c r="I59" s="50">
        <v>3457733</v>
      </c>
      <c r="J59" s="50">
        <v>75</v>
      </c>
      <c r="K59" s="50">
        <v>75310</v>
      </c>
      <c r="L59" s="50">
        <f>SUM(M59:N59)</f>
        <v>62187259</v>
      </c>
      <c r="M59" s="50">
        <v>62187259</v>
      </c>
      <c r="N59" s="50">
        <v>0</v>
      </c>
      <c r="O59" s="50">
        <v>14475</v>
      </c>
      <c r="P59" s="50">
        <v>379290</v>
      </c>
      <c r="Q59" s="50">
        <v>1589030</v>
      </c>
      <c r="R59" s="7"/>
      <c r="S59" s="9"/>
    </row>
    <row r="60" spans="1:19" ht="19.5" customHeight="1">
      <c r="A60" s="38" t="s">
        <v>4</v>
      </c>
      <c r="B60" s="49">
        <f>(C60+F60+I60+J60+K60+L60+O60+P60+Q60)</f>
        <v>26026748</v>
      </c>
      <c r="C60" s="50">
        <f>SUM(D60:E60)</f>
        <v>1450743</v>
      </c>
      <c r="D60" s="50">
        <v>1450743</v>
      </c>
      <c r="E60" s="50">
        <v>0</v>
      </c>
      <c r="F60" s="50">
        <f>SUM(G60:H60)</f>
        <v>5242269</v>
      </c>
      <c r="G60" s="50">
        <v>5242269</v>
      </c>
      <c r="H60" s="50">
        <v>0</v>
      </c>
      <c r="I60" s="50">
        <v>1069834</v>
      </c>
      <c r="J60" s="50">
        <v>0</v>
      </c>
      <c r="K60" s="50">
        <v>16868</v>
      </c>
      <c r="L60" s="50">
        <f>SUM(M60:N60)</f>
        <v>17732621</v>
      </c>
      <c r="M60" s="50">
        <v>17732621</v>
      </c>
      <c r="N60" s="50">
        <v>0</v>
      </c>
      <c r="O60" s="50">
        <v>0</v>
      </c>
      <c r="P60" s="50">
        <v>896</v>
      </c>
      <c r="Q60" s="50">
        <v>513517</v>
      </c>
      <c r="R60" s="7"/>
      <c r="S60" s="9"/>
    </row>
    <row r="61" spans="1:19" ht="19.5" customHeight="1">
      <c r="A61" s="39" t="s">
        <v>38</v>
      </c>
      <c r="B61" s="53">
        <f>SUM(B62:B70)</f>
        <v>408152797</v>
      </c>
      <c r="C61" s="54">
        <f aca="true" t="shared" si="18" ref="C61:Q61">SUM(C62:C70)</f>
        <v>70650428</v>
      </c>
      <c r="D61" s="54">
        <f t="shared" si="18"/>
        <v>70648744</v>
      </c>
      <c r="E61" s="54">
        <f t="shared" si="18"/>
        <v>1684</v>
      </c>
      <c r="F61" s="54">
        <f t="shared" si="18"/>
        <v>36610054</v>
      </c>
      <c r="G61" s="54">
        <f t="shared" si="18"/>
        <v>36605994</v>
      </c>
      <c r="H61" s="54">
        <f t="shared" si="18"/>
        <v>4060</v>
      </c>
      <c r="I61" s="54">
        <f t="shared" si="18"/>
        <v>18138358</v>
      </c>
      <c r="J61" s="54">
        <f t="shared" si="18"/>
        <v>7</v>
      </c>
      <c r="K61" s="54">
        <f t="shared" si="18"/>
        <v>273121</v>
      </c>
      <c r="L61" s="54">
        <f t="shared" si="18"/>
        <v>260166164</v>
      </c>
      <c r="M61" s="54">
        <f t="shared" si="18"/>
        <v>260106993</v>
      </c>
      <c r="N61" s="54">
        <f t="shared" si="18"/>
        <v>59171</v>
      </c>
      <c r="O61" s="54">
        <f t="shared" si="18"/>
        <v>2839196</v>
      </c>
      <c r="P61" s="54">
        <f t="shared" si="18"/>
        <v>13806433</v>
      </c>
      <c r="Q61" s="54">
        <f t="shared" si="18"/>
        <v>5669036</v>
      </c>
      <c r="R61" s="7"/>
      <c r="S61" s="9"/>
    </row>
    <row r="62" spans="1:19" ht="19.5" customHeight="1">
      <c r="A62" s="38" t="s">
        <v>72</v>
      </c>
      <c r="B62" s="49">
        <f aca="true" t="shared" si="19" ref="B62:B70">(C62+F62+I62+J62+K62+L62+O62+P62+Q62)</f>
        <v>39051694</v>
      </c>
      <c r="C62" s="50">
        <f aca="true" t="shared" si="20" ref="C62:C70">SUM(D62:E62)</f>
        <v>12959691</v>
      </c>
      <c r="D62" s="50">
        <v>12958007</v>
      </c>
      <c r="E62" s="50">
        <v>1684</v>
      </c>
      <c r="F62" s="50">
        <f aca="true" t="shared" si="21" ref="F62:F70">SUM(G62:H62)</f>
        <v>6731182</v>
      </c>
      <c r="G62" s="50">
        <v>6727122</v>
      </c>
      <c r="H62" s="50">
        <v>4060</v>
      </c>
      <c r="I62" s="50">
        <v>4450217</v>
      </c>
      <c r="J62" s="50">
        <v>3</v>
      </c>
      <c r="K62" s="50">
        <v>9787</v>
      </c>
      <c r="L62" s="50">
        <f aca="true" t="shared" si="22" ref="L62:L70">SUM(M62:N62)</f>
        <v>12418249</v>
      </c>
      <c r="M62" s="50">
        <v>12418249</v>
      </c>
      <c r="N62" s="50">
        <v>0</v>
      </c>
      <c r="O62" s="50">
        <v>17151</v>
      </c>
      <c r="P62" s="50">
        <v>1482294</v>
      </c>
      <c r="Q62" s="50">
        <v>983120</v>
      </c>
      <c r="R62" s="7"/>
      <c r="S62" s="9"/>
    </row>
    <row r="63" spans="1:19" ht="19.5" customHeight="1">
      <c r="A63" s="38" t="s">
        <v>5</v>
      </c>
      <c r="B63" s="49">
        <f t="shared" si="19"/>
        <v>36125972</v>
      </c>
      <c r="C63" s="50">
        <f t="shared" si="20"/>
        <v>13625264</v>
      </c>
      <c r="D63" s="50">
        <v>13625264</v>
      </c>
      <c r="E63" s="50">
        <v>0</v>
      </c>
      <c r="F63" s="50">
        <f t="shared" si="21"/>
        <v>5027434</v>
      </c>
      <c r="G63" s="50">
        <v>5027434</v>
      </c>
      <c r="H63" s="50">
        <v>0</v>
      </c>
      <c r="I63" s="50">
        <v>2885139</v>
      </c>
      <c r="J63" s="50">
        <v>0</v>
      </c>
      <c r="K63" s="50">
        <v>1218</v>
      </c>
      <c r="L63" s="50">
        <f t="shared" si="22"/>
        <v>8787363</v>
      </c>
      <c r="M63" s="50">
        <v>8787363</v>
      </c>
      <c r="N63" s="50">
        <v>0</v>
      </c>
      <c r="O63" s="50">
        <v>0</v>
      </c>
      <c r="P63" s="50">
        <v>5733339</v>
      </c>
      <c r="Q63" s="50">
        <v>66215</v>
      </c>
      <c r="R63" s="7"/>
      <c r="S63" s="9"/>
    </row>
    <row r="64" spans="1:19" ht="19.5" customHeight="1">
      <c r="A64" s="38" t="s">
        <v>73</v>
      </c>
      <c r="B64" s="49">
        <f t="shared" si="19"/>
        <v>13556506</v>
      </c>
      <c r="C64" s="50">
        <f t="shared" si="20"/>
        <v>5667571</v>
      </c>
      <c r="D64" s="50">
        <v>5667571</v>
      </c>
      <c r="E64" s="50">
        <v>0</v>
      </c>
      <c r="F64" s="50">
        <f t="shared" si="21"/>
        <v>1169614</v>
      </c>
      <c r="G64" s="50">
        <v>1169614</v>
      </c>
      <c r="H64" s="50">
        <v>0</v>
      </c>
      <c r="I64" s="50">
        <v>1354206</v>
      </c>
      <c r="J64" s="50">
        <v>0</v>
      </c>
      <c r="K64" s="50">
        <v>2977</v>
      </c>
      <c r="L64" s="50">
        <f t="shared" si="22"/>
        <v>5023088</v>
      </c>
      <c r="M64" s="50">
        <v>5023088</v>
      </c>
      <c r="N64" s="50">
        <v>0</v>
      </c>
      <c r="O64" s="50">
        <v>0</v>
      </c>
      <c r="P64" s="50">
        <v>196357</v>
      </c>
      <c r="Q64" s="50">
        <v>142693</v>
      </c>
      <c r="R64" s="7"/>
      <c r="S64" s="9"/>
    </row>
    <row r="65" spans="1:19" ht="19.5" customHeight="1">
      <c r="A65" s="38" t="s">
        <v>74</v>
      </c>
      <c r="B65" s="49">
        <f t="shared" si="19"/>
        <v>18345800</v>
      </c>
      <c r="C65" s="50">
        <f t="shared" si="20"/>
        <v>2474330</v>
      </c>
      <c r="D65" s="50">
        <v>2474330</v>
      </c>
      <c r="E65" s="50">
        <v>0</v>
      </c>
      <c r="F65" s="50">
        <f t="shared" si="21"/>
        <v>1934298</v>
      </c>
      <c r="G65" s="50">
        <v>1934298</v>
      </c>
      <c r="H65" s="50">
        <v>0</v>
      </c>
      <c r="I65" s="50">
        <v>515763</v>
      </c>
      <c r="J65" s="50">
        <v>0</v>
      </c>
      <c r="K65" s="50">
        <v>0</v>
      </c>
      <c r="L65" s="50">
        <f t="shared" si="22"/>
        <v>13026062</v>
      </c>
      <c r="M65" s="50">
        <v>13026062</v>
      </c>
      <c r="N65" s="50">
        <v>0</v>
      </c>
      <c r="O65" s="50">
        <v>0</v>
      </c>
      <c r="P65" s="50">
        <v>222470</v>
      </c>
      <c r="Q65" s="50">
        <v>172877</v>
      </c>
      <c r="R65" s="7"/>
      <c r="S65" s="9"/>
    </row>
    <row r="66" spans="1:19" ht="19.5" customHeight="1">
      <c r="A66" s="38" t="s">
        <v>75</v>
      </c>
      <c r="B66" s="49">
        <f t="shared" si="19"/>
        <v>34491075</v>
      </c>
      <c r="C66" s="50">
        <f t="shared" si="20"/>
        <v>4810514</v>
      </c>
      <c r="D66" s="50">
        <v>4810514</v>
      </c>
      <c r="E66" s="50">
        <v>0</v>
      </c>
      <c r="F66" s="50">
        <f t="shared" si="21"/>
        <v>7130587</v>
      </c>
      <c r="G66" s="50">
        <v>7130587</v>
      </c>
      <c r="H66" s="50">
        <v>0</v>
      </c>
      <c r="I66" s="50">
        <v>1706533</v>
      </c>
      <c r="J66" s="50">
        <v>4</v>
      </c>
      <c r="K66" s="50">
        <v>47306</v>
      </c>
      <c r="L66" s="50">
        <f t="shared" si="22"/>
        <v>18681029</v>
      </c>
      <c r="M66" s="50">
        <v>18681029</v>
      </c>
      <c r="N66" s="50">
        <v>0</v>
      </c>
      <c r="O66" s="50">
        <v>63386</v>
      </c>
      <c r="P66" s="50">
        <v>1061402</v>
      </c>
      <c r="Q66" s="50">
        <v>990314</v>
      </c>
      <c r="R66" s="7"/>
      <c r="S66" s="9"/>
    </row>
    <row r="67" spans="1:19" ht="19.5" customHeight="1">
      <c r="A67" s="38" t="s">
        <v>76</v>
      </c>
      <c r="B67" s="49">
        <f t="shared" si="19"/>
        <v>26738960</v>
      </c>
      <c r="C67" s="50">
        <f t="shared" si="20"/>
        <v>261961</v>
      </c>
      <c r="D67" s="50">
        <v>261961</v>
      </c>
      <c r="E67" s="50">
        <v>0</v>
      </c>
      <c r="F67" s="50">
        <f t="shared" si="21"/>
        <v>751271</v>
      </c>
      <c r="G67" s="50">
        <v>751271</v>
      </c>
      <c r="H67" s="50">
        <v>0</v>
      </c>
      <c r="I67" s="50">
        <v>250012</v>
      </c>
      <c r="J67" s="50">
        <v>0</v>
      </c>
      <c r="K67" s="50">
        <v>152721</v>
      </c>
      <c r="L67" s="50">
        <f t="shared" si="22"/>
        <v>24226303</v>
      </c>
      <c r="M67" s="50">
        <v>24226303</v>
      </c>
      <c r="N67" s="50">
        <v>0</v>
      </c>
      <c r="O67" s="50">
        <v>0</v>
      </c>
      <c r="P67" s="50">
        <v>898866</v>
      </c>
      <c r="Q67" s="50">
        <v>197826</v>
      </c>
      <c r="R67" s="7"/>
      <c r="S67" s="9"/>
    </row>
    <row r="68" spans="1:19" ht="19.5" customHeight="1">
      <c r="A68" s="38" t="s">
        <v>77</v>
      </c>
      <c r="B68" s="49">
        <f t="shared" si="19"/>
        <v>51426774</v>
      </c>
      <c r="C68" s="50">
        <f t="shared" si="20"/>
        <v>2210353</v>
      </c>
      <c r="D68" s="50">
        <v>2210353</v>
      </c>
      <c r="E68" s="50">
        <v>0</v>
      </c>
      <c r="F68" s="50">
        <f t="shared" si="21"/>
        <v>4038154</v>
      </c>
      <c r="G68" s="50">
        <v>4038154</v>
      </c>
      <c r="H68" s="50">
        <v>0</v>
      </c>
      <c r="I68" s="50">
        <v>809395</v>
      </c>
      <c r="J68" s="50">
        <v>0</v>
      </c>
      <c r="K68" s="50">
        <v>0</v>
      </c>
      <c r="L68" s="50">
        <f t="shared" si="22"/>
        <v>42231395</v>
      </c>
      <c r="M68" s="50">
        <v>42231395</v>
      </c>
      <c r="N68" s="50">
        <v>0</v>
      </c>
      <c r="O68" s="50">
        <v>0</v>
      </c>
      <c r="P68" s="50">
        <v>1879668</v>
      </c>
      <c r="Q68" s="50">
        <v>257809</v>
      </c>
      <c r="R68" s="7"/>
      <c r="S68" s="9"/>
    </row>
    <row r="69" spans="1:19" ht="19.5" customHeight="1">
      <c r="A69" s="38" t="s">
        <v>78</v>
      </c>
      <c r="B69" s="49">
        <f t="shared" si="19"/>
        <v>125846281</v>
      </c>
      <c r="C69" s="50">
        <f t="shared" si="20"/>
        <v>2897882</v>
      </c>
      <c r="D69" s="50">
        <v>2897882</v>
      </c>
      <c r="E69" s="50">
        <v>0</v>
      </c>
      <c r="F69" s="50">
        <f t="shared" si="21"/>
        <v>3343633</v>
      </c>
      <c r="G69" s="50">
        <v>3343633</v>
      </c>
      <c r="H69" s="50">
        <v>0</v>
      </c>
      <c r="I69" s="50">
        <v>925750</v>
      </c>
      <c r="J69" s="50">
        <v>0</v>
      </c>
      <c r="K69" s="50">
        <v>59112</v>
      </c>
      <c r="L69" s="50">
        <f t="shared" si="22"/>
        <v>114688118</v>
      </c>
      <c r="M69" s="50">
        <v>114688118</v>
      </c>
      <c r="N69" s="50">
        <v>0</v>
      </c>
      <c r="O69" s="50">
        <v>2747039</v>
      </c>
      <c r="P69" s="50">
        <v>303898</v>
      </c>
      <c r="Q69" s="50">
        <v>880849</v>
      </c>
      <c r="R69" s="7"/>
      <c r="S69" s="9"/>
    </row>
    <row r="70" spans="1:19" ht="19.5" customHeight="1">
      <c r="A70" s="38" t="s">
        <v>35</v>
      </c>
      <c r="B70" s="49">
        <f t="shared" si="19"/>
        <v>62569735</v>
      </c>
      <c r="C70" s="50">
        <f t="shared" si="20"/>
        <v>25742862</v>
      </c>
      <c r="D70" s="50">
        <v>25742862</v>
      </c>
      <c r="E70" s="50">
        <v>0</v>
      </c>
      <c r="F70" s="50">
        <f t="shared" si="21"/>
        <v>6483881</v>
      </c>
      <c r="G70" s="50">
        <v>6483881</v>
      </c>
      <c r="H70" s="50">
        <v>0</v>
      </c>
      <c r="I70" s="50">
        <v>5241343</v>
      </c>
      <c r="J70" s="50">
        <v>0</v>
      </c>
      <c r="K70" s="50">
        <v>0</v>
      </c>
      <c r="L70" s="50">
        <f t="shared" si="22"/>
        <v>21084557</v>
      </c>
      <c r="M70" s="50">
        <v>21025386</v>
      </c>
      <c r="N70" s="50">
        <v>59171</v>
      </c>
      <c r="O70" s="50">
        <v>11620</v>
      </c>
      <c r="P70" s="50">
        <v>2028139</v>
      </c>
      <c r="Q70" s="50">
        <v>1977333</v>
      </c>
      <c r="R70" s="7"/>
      <c r="S70" s="9"/>
    </row>
    <row r="71" spans="1:19" ht="19.5" customHeight="1">
      <c r="A71" s="39" t="s">
        <v>39</v>
      </c>
      <c r="B71" s="53">
        <f>SUM(B72)</f>
        <v>44090164</v>
      </c>
      <c r="C71" s="54">
        <f aca="true" t="shared" si="23" ref="C71:Q71">SUM(C72)</f>
        <v>3797941</v>
      </c>
      <c r="D71" s="54">
        <f t="shared" si="23"/>
        <v>3797941</v>
      </c>
      <c r="E71" s="54">
        <f t="shared" si="23"/>
        <v>0</v>
      </c>
      <c r="F71" s="54">
        <f t="shared" si="23"/>
        <v>8166906</v>
      </c>
      <c r="G71" s="54">
        <f t="shared" si="23"/>
        <v>8166906</v>
      </c>
      <c r="H71" s="54">
        <f t="shared" si="23"/>
        <v>0</v>
      </c>
      <c r="I71" s="54">
        <f t="shared" si="23"/>
        <v>2317805</v>
      </c>
      <c r="J71" s="54">
        <f t="shared" si="23"/>
        <v>0</v>
      </c>
      <c r="K71" s="54">
        <f t="shared" si="23"/>
        <v>0</v>
      </c>
      <c r="L71" s="54">
        <f t="shared" si="23"/>
        <v>27866286</v>
      </c>
      <c r="M71" s="54">
        <f t="shared" si="23"/>
        <v>27866286</v>
      </c>
      <c r="N71" s="54">
        <f t="shared" si="23"/>
        <v>0</v>
      </c>
      <c r="O71" s="54">
        <f t="shared" si="23"/>
        <v>0</v>
      </c>
      <c r="P71" s="54">
        <f t="shared" si="23"/>
        <v>1238290</v>
      </c>
      <c r="Q71" s="54">
        <f t="shared" si="23"/>
        <v>702936</v>
      </c>
      <c r="R71" s="7"/>
      <c r="S71" s="9"/>
    </row>
    <row r="72" spans="1:19" ht="19.5" customHeight="1">
      <c r="A72" s="40" t="s">
        <v>79</v>
      </c>
      <c r="B72" s="62">
        <f>(C72+F72+I72+J72+K72+L72+O72+P72+Q72)</f>
        <v>44090164</v>
      </c>
      <c r="C72" s="63">
        <f>SUM(D72:E72)</f>
        <v>3797941</v>
      </c>
      <c r="D72" s="63">
        <v>3797941</v>
      </c>
      <c r="E72" s="63">
        <v>0</v>
      </c>
      <c r="F72" s="63">
        <f>SUM(G72:H72)</f>
        <v>8166906</v>
      </c>
      <c r="G72" s="63">
        <v>8166906</v>
      </c>
      <c r="H72" s="63">
        <v>0</v>
      </c>
      <c r="I72" s="63">
        <v>2317805</v>
      </c>
      <c r="J72" s="63">
        <v>0</v>
      </c>
      <c r="K72" s="63">
        <v>0</v>
      </c>
      <c r="L72" s="63">
        <f>SUM(M72:N72)</f>
        <v>27866286</v>
      </c>
      <c r="M72" s="63">
        <v>27866286</v>
      </c>
      <c r="N72" s="63">
        <v>0</v>
      </c>
      <c r="O72" s="63">
        <v>0</v>
      </c>
      <c r="P72" s="63">
        <v>1238290</v>
      </c>
      <c r="Q72" s="63">
        <v>702936</v>
      </c>
      <c r="R72" s="7"/>
      <c r="S72" s="9"/>
    </row>
    <row r="73" spans="1:1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</sheetData>
  <sheetProtection/>
  <mergeCells count="1">
    <mergeCell ref="A37:G37"/>
  </mergeCells>
  <printOptions horizontalCentered="1"/>
  <pageMargins left="0.1968503937007874" right="0.1968503937007874" top="0.5905511811023623" bottom="0.3937007874015748" header="0.2362204724409449" footer="0.15748031496062992"/>
  <pageSetup fitToHeight="2" horizontalDpi="600" verticalDpi="600" orientation="portrait" pageOrder="overThenDown" paperSize="9" scale="92" r:id="rId1"/>
  <rowBreaks count="1" manualBreakCount="1">
    <brk id="37" max="16" man="1"/>
  </rowBreaks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2014-12-04T00:41:43Z</cp:lastPrinted>
  <dcterms:created xsi:type="dcterms:W3CDTF">1998-01-28T01:13:55Z</dcterms:created>
  <dcterms:modified xsi:type="dcterms:W3CDTF">2014-12-04T00:41:54Z</dcterms:modified>
  <cp:category/>
  <cp:version/>
  <cp:contentType/>
  <cp:contentStatus/>
</cp:coreProperties>
</file>