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Sheet1" sheetId="1" r:id="rId1"/>
  </sheets>
  <definedNames/>
  <calcPr fullCalcOnLoad="1"/>
</workbook>
</file>

<file path=xl/sharedStrings.xml><?xml version="1.0" encoding="utf-8"?>
<sst xmlns="http://schemas.openxmlformats.org/spreadsheetml/2006/main" count="61" uniqueCount="39">
  <si>
    <t>（3）市郡別事業所数、従業者数、製造品出荷額等及び付加価値額の対前年比較表（従業者４人以上の事業所）</t>
  </si>
  <si>
    <t>製造品出荷額等（万円）</t>
  </si>
  <si>
    <t>付加価値額（万円）（２９人以下の事業所は粗付加価値額）</t>
  </si>
  <si>
    <t>総数</t>
  </si>
  <si>
    <t>市計</t>
  </si>
  <si>
    <t>熊本市</t>
  </si>
  <si>
    <t>八代市</t>
  </si>
  <si>
    <t>人吉市</t>
  </si>
  <si>
    <t>荒尾市</t>
  </si>
  <si>
    <t>水俣市</t>
  </si>
  <si>
    <t>玉名市</t>
  </si>
  <si>
    <t>本渡市</t>
  </si>
  <si>
    <t>山鹿市</t>
  </si>
  <si>
    <t>牛深市</t>
  </si>
  <si>
    <t>菊池市</t>
  </si>
  <si>
    <t>宇土市</t>
  </si>
  <si>
    <t>郡計</t>
  </si>
  <si>
    <t>宇土郡</t>
  </si>
  <si>
    <t>下益城郡</t>
  </si>
  <si>
    <t>玉名郡</t>
  </si>
  <si>
    <t>鹿本郡</t>
  </si>
  <si>
    <t>菊池郡</t>
  </si>
  <si>
    <t>阿蘇郡</t>
  </si>
  <si>
    <t>上益城郡</t>
  </si>
  <si>
    <t>八代郡</t>
  </si>
  <si>
    <t>芦北郡</t>
  </si>
  <si>
    <t>球磨郡</t>
  </si>
  <si>
    <t>天草郡</t>
  </si>
  <si>
    <t>事業所数</t>
  </si>
  <si>
    <t>従業者数（人）</t>
  </si>
  <si>
    <t>12年</t>
  </si>
  <si>
    <t>13年</t>
  </si>
  <si>
    <t>構成比</t>
  </si>
  <si>
    <t>（％）</t>
  </si>
  <si>
    <t>※寄与率は、全体の変化に対して各項目がどれだけ寄与したかを百分率で示すものであり、下記の式で算定しています。</t>
  </si>
  <si>
    <t>そのため「全体（県計）の増減額」が負の場合は、負に対する寄与を示し、伸び率とは逆符号になります。</t>
  </si>
  <si>
    <t>寄与率（％）＝各項目の増減額÷全体（県計）の増減額×１００</t>
  </si>
  <si>
    <t>対前年
増減率</t>
  </si>
  <si>
    <t>増加
寄与率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</si>
</sst>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s>
  <fonts count="6">
    <font>
      <sz val="11"/>
      <name val="ＭＳ Ｐゴシック"/>
      <family val="3"/>
    </font>
    <font>
      <b/>
      <sz val="9"/>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quotePrefix="1">
      <alignment horizontal="center"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15" xfId="0" applyFont="1" applyBorder="1" applyAlignment="1">
      <alignment horizontal="distributed" vertical="center"/>
    </xf>
    <xf numFmtId="38" fontId="1" fillId="0" borderId="5" xfId="17" applyFont="1" applyBorder="1" applyAlignment="1">
      <alignment vertical="center"/>
    </xf>
    <xf numFmtId="176" fontId="1" fillId="0" borderId="9" xfId="17" applyNumberFormat="1" applyFont="1" applyBorder="1" applyAlignment="1">
      <alignment vertical="center"/>
    </xf>
    <xf numFmtId="177" fontId="1" fillId="0" borderId="5" xfId="17" applyNumberFormat="1" applyFont="1" applyBorder="1" applyAlignment="1">
      <alignment vertical="center"/>
    </xf>
    <xf numFmtId="177" fontId="1" fillId="0" borderId="16" xfId="17" applyNumberFormat="1" applyFont="1" applyBorder="1" applyAlignment="1">
      <alignment vertical="center"/>
    </xf>
    <xf numFmtId="38" fontId="1" fillId="0" borderId="15" xfId="17" applyFont="1" applyBorder="1" applyAlignment="1">
      <alignment vertical="center"/>
    </xf>
    <xf numFmtId="177" fontId="1" fillId="0" borderId="16" xfId="17" applyNumberFormat="1" applyFont="1" applyFill="1" applyBorder="1" applyAlignment="1">
      <alignment vertical="center"/>
    </xf>
    <xf numFmtId="177" fontId="1" fillId="0" borderId="9" xfId="17" applyNumberFormat="1" applyFont="1" applyBorder="1" applyAlignment="1">
      <alignment vertical="center"/>
    </xf>
    <xf numFmtId="177" fontId="1" fillId="0" borderId="5" xfId="17" applyNumberFormat="1" applyFont="1" applyFill="1" applyBorder="1" applyAlignment="1">
      <alignment vertical="center"/>
    </xf>
    <xf numFmtId="0" fontId="3" fillId="0" borderId="0" xfId="0" applyFont="1" applyAlignment="1">
      <alignment horizontal="distributed" vertical="center"/>
    </xf>
    <xf numFmtId="38" fontId="1" fillId="0" borderId="9" xfId="17" applyFont="1" applyBorder="1" applyAlignment="1">
      <alignment vertical="center"/>
    </xf>
    <xf numFmtId="177" fontId="1" fillId="0" borderId="10" xfId="17" applyNumberFormat="1" applyFont="1" applyBorder="1" applyAlignment="1">
      <alignment vertical="center"/>
    </xf>
    <xf numFmtId="38" fontId="1" fillId="0" borderId="0" xfId="17" applyFont="1" applyBorder="1" applyAlignment="1">
      <alignment vertical="center"/>
    </xf>
    <xf numFmtId="177" fontId="1" fillId="0" borderId="10" xfId="17" applyNumberFormat="1" applyFont="1" applyFill="1" applyBorder="1" applyAlignment="1">
      <alignment vertical="center"/>
    </xf>
    <xf numFmtId="177" fontId="1" fillId="0" borderId="9" xfId="17" applyNumberFormat="1" applyFont="1" applyFill="1" applyBorder="1" applyAlignment="1">
      <alignment vertical="center"/>
    </xf>
    <xf numFmtId="0" fontId="1" fillId="0" borderId="0" xfId="0" applyFont="1" applyAlignment="1">
      <alignment horizontal="distributed" vertical="center"/>
    </xf>
    <xf numFmtId="38" fontId="3" fillId="0" borderId="9" xfId="17" applyFont="1" applyBorder="1" applyAlignment="1">
      <alignment vertical="center"/>
    </xf>
    <xf numFmtId="177" fontId="3" fillId="0" borderId="9" xfId="17" applyNumberFormat="1" applyFont="1" applyBorder="1" applyAlignment="1">
      <alignment vertical="center"/>
    </xf>
    <xf numFmtId="177" fontId="3" fillId="0" borderId="10" xfId="17" applyNumberFormat="1" applyFont="1" applyBorder="1" applyAlignment="1">
      <alignment vertical="center"/>
    </xf>
    <xf numFmtId="38" fontId="3" fillId="0" borderId="0" xfId="17" applyFont="1" applyBorder="1" applyAlignment="1">
      <alignment vertical="center"/>
    </xf>
    <xf numFmtId="177" fontId="3" fillId="0" borderId="10" xfId="17" applyNumberFormat="1" applyFont="1" applyFill="1" applyBorder="1" applyAlignment="1">
      <alignment vertical="center"/>
    </xf>
    <xf numFmtId="177" fontId="3" fillId="0" borderId="9" xfId="17" applyNumberFormat="1" applyFont="1" applyFill="1" applyBorder="1" applyAlignment="1">
      <alignment vertical="center"/>
    </xf>
    <xf numFmtId="176" fontId="3" fillId="0" borderId="9" xfId="17" applyNumberFormat="1" applyFont="1" applyBorder="1" applyAlignment="1">
      <alignment vertical="center"/>
    </xf>
    <xf numFmtId="38" fontId="3" fillId="0" borderId="17" xfId="17" applyFont="1" applyBorder="1" applyAlignment="1">
      <alignment vertical="center"/>
    </xf>
    <xf numFmtId="38" fontId="3" fillId="0" borderId="10" xfId="17" applyFont="1" applyBorder="1" applyAlignment="1">
      <alignment vertical="center"/>
    </xf>
    <xf numFmtId="0" fontId="3" fillId="0" borderId="11" xfId="0" applyFont="1" applyBorder="1" applyAlignment="1">
      <alignment horizontal="distributed" vertical="center"/>
    </xf>
    <xf numFmtId="38" fontId="3" fillId="0" borderId="12" xfId="17" applyFont="1" applyBorder="1" applyAlignment="1">
      <alignment vertical="center"/>
    </xf>
    <xf numFmtId="176" fontId="3" fillId="0" borderId="12" xfId="17" applyNumberFormat="1" applyFont="1" applyBorder="1" applyAlignment="1">
      <alignment vertical="center"/>
    </xf>
    <xf numFmtId="177" fontId="3" fillId="0" borderId="12" xfId="17" applyNumberFormat="1" applyFont="1" applyBorder="1" applyAlignment="1">
      <alignment vertical="center"/>
    </xf>
    <xf numFmtId="177" fontId="3" fillId="0" borderId="14" xfId="17" applyNumberFormat="1" applyFont="1" applyBorder="1" applyAlignment="1">
      <alignment vertical="center"/>
    </xf>
    <xf numFmtId="38" fontId="3" fillId="0" borderId="11" xfId="17" applyFont="1" applyBorder="1" applyAlignment="1">
      <alignment vertical="center"/>
    </xf>
    <xf numFmtId="176" fontId="3" fillId="0" borderId="14" xfId="17" applyNumberFormat="1" applyFont="1" applyBorder="1" applyAlignment="1">
      <alignment vertical="center"/>
    </xf>
    <xf numFmtId="177" fontId="3" fillId="0" borderId="14" xfId="17" applyNumberFormat="1" applyFont="1" applyFill="1" applyBorder="1" applyAlignment="1">
      <alignment vertical="center"/>
    </xf>
    <xf numFmtId="177" fontId="3" fillId="0" borderId="12" xfId="17" applyNumberFormat="1" applyFont="1" applyFill="1" applyBorder="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showGridLines="0" tabSelected="1" workbookViewId="0" topLeftCell="A1">
      <pane xSplit="1" ySplit="5" topLeftCell="B6"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0" max="11" width="10.375" style="0" bestFit="1" customWidth="1"/>
    <col min="15" max="15" width="10.375" style="0" bestFit="1" customWidth="1"/>
  </cols>
  <sheetData>
    <row r="1" spans="1:19" ht="14.25" thickBot="1">
      <c r="A1" s="1" t="s">
        <v>0</v>
      </c>
      <c r="B1" s="1"/>
      <c r="C1" s="1"/>
      <c r="D1" s="1"/>
      <c r="E1" s="1"/>
      <c r="F1" s="1"/>
      <c r="G1" s="1"/>
      <c r="H1" s="1"/>
      <c r="I1" s="2"/>
      <c r="J1" s="2"/>
      <c r="K1" s="2"/>
      <c r="L1" s="2"/>
      <c r="M1" s="2"/>
      <c r="N1" s="3"/>
      <c r="O1" s="2"/>
      <c r="P1" s="2"/>
      <c r="Q1" s="2"/>
      <c r="R1" s="2"/>
      <c r="S1" s="4"/>
    </row>
    <row r="2" spans="1:19" ht="13.5">
      <c r="A2" s="5"/>
      <c r="B2" s="6" t="s">
        <v>28</v>
      </c>
      <c r="C2" s="7"/>
      <c r="D2" s="7"/>
      <c r="E2" s="7"/>
      <c r="F2" s="6" t="s">
        <v>29</v>
      </c>
      <c r="G2" s="8"/>
      <c r="H2" s="7"/>
      <c r="I2" s="8"/>
      <c r="J2" s="7" t="s">
        <v>1</v>
      </c>
      <c r="K2" s="7"/>
      <c r="L2" s="7"/>
      <c r="M2" s="8"/>
      <c r="N2" s="9"/>
      <c r="O2" s="6" t="s">
        <v>2</v>
      </c>
      <c r="P2" s="7"/>
      <c r="Q2" s="7"/>
      <c r="R2" s="7"/>
      <c r="S2" s="10"/>
    </row>
    <row r="3" spans="1:19" ht="13.5">
      <c r="A3" s="2"/>
      <c r="B3" s="11"/>
      <c r="C3" s="11"/>
      <c r="D3" s="11"/>
      <c r="E3" s="12"/>
      <c r="F3" s="11"/>
      <c r="G3" s="11"/>
      <c r="H3" s="11"/>
      <c r="I3" s="12"/>
      <c r="J3" s="13"/>
      <c r="K3" s="11"/>
      <c r="L3" s="11"/>
      <c r="M3" s="14"/>
      <c r="N3" s="15"/>
      <c r="O3" s="11"/>
      <c r="P3" s="11"/>
      <c r="Q3" s="11"/>
      <c r="R3" s="14"/>
      <c r="S3" s="16"/>
    </row>
    <row r="4" spans="1:19" ht="22.5">
      <c r="A4" s="2"/>
      <c r="B4" s="21" t="s">
        <v>30</v>
      </c>
      <c r="C4" s="21" t="s">
        <v>31</v>
      </c>
      <c r="D4" s="17" t="s">
        <v>32</v>
      </c>
      <c r="E4" s="63" t="s">
        <v>37</v>
      </c>
      <c r="F4" s="21" t="s">
        <v>30</v>
      </c>
      <c r="G4" s="21" t="s">
        <v>31</v>
      </c>
      <c r="H4" s="17" t="s">
        <v>32</v>
      </c>
      <c r="I4" s="63" t="s">
        <v>37</v>
      </c>
      <c r="J4" s="65" t="s">
        <v>30</v>
      </c>
      <c r="K4" s="21" t="s">
        <v>31</v>
      </c>
      <c r="L4" s="17" t="s">
        <v>32</v>
      </c>
      <c r="M4" s="63" t="s">
        <v>37</v>
      </c>
      <c r="N4" s="64" t="s">
        <v>38</v>
      </c>
      <c r="O4" s="21" t="s">
        <v>30</v>
      </c>
      <c r="P4" s="21" t="s">
        <v>31</v>
      </c>
      <c r="Q4" s="17" t="s">
        <v>32</v>
      </c>
      <c r="R4" s="63" t="s">
        <v>37</v>
      </c>
      <c r="S4" s="64" t="s">
        <v>38</v>
      </c>
    </row>
    <row r="5" spans="1:19" ht="13.5">
      <c r="A5" s="22"/>
      <c r="B5" s="17"/>
      <c r="C5" s="17"/>
      <c r="D5" s="23" t="s">
        <v>33</v>
      </c>
      <c r="E5" s="17" t="s">
        <v>33</v>
      </c>
      <c r="F5" s="17"/>
      <c r="G5" s="17"/>
      <c r="H5" s="23" t="s">
        <v>33</v>
      </c>
      <c r="I5" s="18" t="s">
        <v>33</v>
      </c>
      <c r="J5" s="24"/>
      <c r="K5" s="17"/>
      <c r="L5" s="23" t="s">
        <v>33</v>
      </c>
      <c r="M5" s="18" t="s">
        <v>33</v>
      </c>
      <c r="N5" s="19" t="s">
        <v>33</v>
      </c>
      <c r="O5" s="17"/>
      <c r="P5" s="17"/>
      <c r="Q5" s="23" t="s">
        <v>33</v>
      </c>
      <c r="R5" s="25" t="s">
        <v>33</v>
      </c>
      <c r="S5" s="20" t="s">
        <v>33</v>
      </c>
    </row>
    <row r="6" spans="1:19" ht="13.5">
      <c r="A6" s="26" t="s">
        <v>3</v>
      </c>
      <c r="B6" s="27">
        <f>+B8+B22</f>
        <v>3118</v>
      </c>
      <c r="C6" s="27">
        <f>+C8+C22</f>
        <v>2903</v>
      </c>
      <c r="D6" s="28">
        <f>+C6/C$6*100</f>
        <v>100</v>
      </c>
      <c r="E6" s="29">
        <f>(C6-B6)/ABS(B6)*100</f>
        <v>-6.89544579858884</v>
      </c>
      <c r="F6" s="27">
        <f>+F8+F22</f>
        <v>101477</v>
      </c>
      <c r="G6" s="27">
        <f>+G8+G22</f>
        <v>97576</v>
      </c>
      <c r="H6" s="28">
        <f>+G6/G$6*100</f>
        <v>100</v>
      </c>
      <c r="I6" s="30">
        <f>(G6-F6)/ABS(F6)*100</f>
        <v>-3.844220857928397</v>
      </c>
      <c r="J6" s="31">
        <f>+J8+J22</f>
        <v>281696460</v>
      </c>
      <c r="K6" s="27">
        <f>+K8+K22</f>
        <v>262751724</v>
      </c>
      <c r="L6" s="28">
        <f>+K6/K$6*100</f>
        <v>100</v>
      </c>
      <c r="M6" s="30">
        <f>(K6-J6)/ABS(J6)*100</f>
        <v>-6.725230412906146</v>
      </c>
      <c r="N6" s="32">
        <f>(K6-J6)/(K$6-J$6)*100</f>
        <v>100</v>
      </c>
      <c r="O6" s="27">
        <f>+O8+O22</f>
        <v>103913268</v>
      </c>
      <c r="P6" s="27">
        <f>+P8+P22</f>
        <v>93347421</v>
      </c>
      <c r="Q6" s="28">
        <f>+P6/P$6*100</f>
        <v>100</v>
      </c>
      <c r="R6" s="33">
        <f>(P6-O6)/ABS(O6)*100</f>
        <v>-10.167947946743432</v>
      </c>
      <c r="S6" s="34">
        <f>(P6-O6)/(P$6-O$6)*100</f>
        <v>100</v>
      </c>
    </row>
    <row r="7" spans="1:19" ht="13.5">
      <c r="A7" s="35"/>
      <c r="B7" s="36"/>
      <c r="C7" s="36"/>
      <c r="D7" s="28"/>
      <c r="E7" s="33"/>
      <c r="F7" s="36"/>
      <c r="G7" s="36"/>
      <c r="H7" s="28"/>
      <c r="I7" s="37"/>
      <c r="J7" s="38"/>
      <c r="K7" s="36"/>
      <c r="L7" s="36"/>
      <c r="M7" s="37"/>
      <c r="N7" s="39"/>
      <c r="O7" s="36"/>
      <c r="P7" s="36"/>
      <c r="Q7" s="36"/>
      <c r="R7" s="33"/>
      <c r="S7" s="40"/>
    </row>
    <row r="8" spans="1:19" ht="13.5">
      <c r="A8" s="41" t="s">
        <v>4</v>
      </c>
      <c r="B8" s="36">
        <v>1463</v>
      </c>
      <c r="C8" s="36">
        <f>SUM(C10:C20)</f>
        <v>1343</v>
      </c>
      <c r="D8" s="28">
        <f>+C8/C$6*100</f>
        <v>46.262487082328626</v>
      </c>
      <c r="E8" s="33">
        <f>(C8-B8)/ABS(B8)*100</f>
        <v>-8.202323991797677</v>
      </c>
      <c r="F8" s="36">
        <v>43907</v>
      </c>
      <c r="G8" s="36">
        <f>SUM(G10:G20)</f>
        <v>41453</v>
      </c>
      <c r="H8" s="28">
        <f>+G8/G$6*100</f>
        <v>42.48278265147167</v>
      </c>
      <c r="I8" s="37">
        <f>(G8-F8)/ABS(F8)*100</f>
        <v>-5.589086022729861</v>
      </c>
      <c r="J8" s="38">
        <v>100775819</v>
      </c>
      <c r="K8" s="36">
        <f>SUM(K10:K20)</f>
        <v>94151693</v>
      </c>
      <c r="L8" s="28">
        <f>+K8/K$6*100</f>
        <v>35.83294966315806</v>
      </c>
      <c r="M8" s="37">
        <f>(K8-J8)/ABS(J8)*100</f>
        <v>-6.573130405419975</v>
      </c>
      <c r="N8" s="39">
        <f>(K8-J8)/(K$6-J$6)*100</f>
        <v>34.965522876645</v>
      </c>
      <c r="O8" s="36">
        <v>38700720</v>
      </c>
      <c r="P8" s="36">
        <v>36357326</v>
      </c>
      <c r="Q8" s="28">
        <f>+P8/P$6*100</f>
        <v>38.948399013616026</v>
      </c>
      <c r="R8" s="33">
        <f>(P8-O8)/ABS(O8)*100</f>
        <v>-6.055168999439804</v>
      </c>
      <c r="S8" s="40">
        <f>(P8-O8)/(P$6-O$6)*100</f>
        <v>22.178950726808747</v>
      </c>
    </row>
    <row r="9" spans="1:19" ht="13.5">
      <c r="A9" s="35"/>
      <c r="B9" s="42"/>
      <c r="C9" s="42"/>
      <c r="D9" s="42"/>
      <c r="E9" s="43"/>
      <c r="F9" s="42"/>
      <c r="G9" s="42"/>
      <c r="H9" s="42"/>
      <c r="I9" s="44"/>
      <c r="J9" s="45"/>
      <c r="K9" s="42"/>
      <c r="L9" s="42"/>
      <c r="M9" s="44"/>
      <c r="N9" s="46"/>
      <c r="O9" s="42"/>
      <c r="P9" s="42"/>
      <c r="Q9" s="42"/>
      <c r="R9" s="43"/>
      <c r="S9" s="47"/>
    </row>
    <row r="10" spans="1:19" ht="13.5">
      <c r="A10" s="35" t="s">
        <v>5</v>
      </c>
      <c r="B10" s="42">
        <v>609</v>
      </c>
      <c r="C10" s="42">
        <v>562</v>
      </c>
      <c r="D10" s="48">
        <f aca="true" t="shared" si="0" ref="D10:D20">+C10/C$6*100</f>
        <v>19.359283499827765</v>
      </c>
      <c r="E10" s="43">
        <f aca="true" t="shared" si="1" ref="E10:E20">(C10-B10)/ABS(B10)*100</f>
        <v>-7.717569786535304</v>
      </c>
      <c r="F10" s="42">
        <v>18371</v>
      </c>
      <c r="G10" s="42">
        <v>17712</v>
      </c>
      <c r="H10" s="48">
        <f aca="true" t="shared" si="2" ref="H10:H20">+G10/G$6*100</f>
        <v>18.152004591292943</v>
      </c>
      <c r="I10" s="44">
        <f aca="true" t="shared" si="3" ref="I10:I20">(G10-F10)/ABS(F10)*100</f>
        <v>-3.587175439551467</v>
      </c>
      <c r="J10" s="45">
        <v>44860520</v>
      </c>
      <c r="K10" s="42">
        <v>41649270</v>
      </c>
      <c r="L10" s="48">
        <f aca="true" t="shared" si="4" ref="L10:L20">+K10/K$6*100</f>
        <v>15.85118809724727</v>
      </c>
      <c r="M10" s="44">
        <f aca="true" t="shared" si="5" ref="M10:M20">(K10-J10)/ABS(J10)*100</f>
        <v>-7.1582986554770205</v>
      </c>
      <c r="N10" s="46">
        <f aca="true" t="shared" si="6" ref="N10:N20">(K10-J10)/(K$6-J$411)*100</f>
        <v>-1.2221613434589682</v>
      </c>
      <c r="O10" s="42">
        <v>16197155</v>
      </c>
      <c r="P10" s="42">
        <v>15080443</v>
      </c>
      <c r="Q10" s="48">
        <f aca="true" t="shared" si="7" ref="Q10:Q20">+P10/P$6*100</f>
        <v>16.155179048813785</v>
      </c>
      <c r="R10" s="43">
        <f aca="true" t="shared" si="8" ref="R10:R20">(P10-O10)/ABS(O10)*100</f>
        <v>-6.894494743058272</v>
      </c>
      <c r="S10" s="47">
        <f aca="true" t="shared" si="9" ref="S10:S20">(P10-O10)/(P$6-O$6)*100</f>
        <v>10.569072219198327</v>
      </c>
    </row>
    <row r="11" spans="1:19" ht="13.5">
      <c r="A11" s="35" t="s">
        <v>6</v>
      </c>
      <c r="B11" s="42">
        <v>211</v>
      </c>
      <c r="C11" s="42">
        <v>196</v>
      </c>
      <c r="D11" s="48">
        <f t="shared" si="0"/>
        <v>6.751636238374095</v>
      </c>
      <c r="E11" s="43">
        <f t="shared" si="1"/>
        <v>-7.109004739336493</v>
      </c>
      <c r="F11" s="42">
        <v>6768</v>
      </c>
      <c r="G11" s="42">
        <v>6374</v>
      </c>
      <c r="H11" s="48">
        <f t="shared" si="2"/>
        <v>6.53234401902107</v>
      </c>
      <c r="I11" s="44">
        <f t="shared" si="3"/>
        <v>-5.821513002364067</v>
      </c>
      <c r="J11" s="45">
        <v>18635145</v>
      </c>
      <c r="K11" s="42">
        <v>19546228</v>
      </c>
      <c r="L11" s="48">
        <f t="shared" si="4"/>
        <v>7.439048430373001</v>
      </c>
      <c r="M11" s="44">
        <f t="shared" si="5"/>
        <v>4.889057745458916</v>
      </c>
      <c r="N11" s="46">
        <f t="shared" si="6"/>
        <v>0.34674672581786753</v>
      </c>
      <c r="O11" s="42">
        <v>8044065</v>
      </c>
      <c r="P11" s="42">
        <v>8297543</v>
      </c>
      <c r="Q11" s="48">
        <f t="shared" si="7"/>
        <v>8.88888296121218</v>
      </c>
      <c r="R11" s="43">
        <f t="shared" si="8"/>
        <v>3.151118246806807</v>
      </c>
      <c r="S11" s="47">
        <f t="shared" si="9"/>
        <v>-2.399031521088655</v>
      </c>
    </row>
    <row r="12" spans="1:19" ht="13.5">
      <c r="A12" s="35" t="s">
        <v>7</v>
      </c>
      <c r="B12" s="42">
        <v>104</v>
      </c>
      <c r="C12" s="42">
        <v>90</v>
      </c>
      <c r="D12" s="48">
        <f t="shared" si="0"/>
        <v>3.100241129865656</v>
      </c>
      <c r="E12" s="43">
        <f t="shared" si="1"/>
        <v>-13.461538461538462</v>
      </c>
      <c r="F12" s="42">
        <v>2130</v>
      </c>
      <c r="G12" s="42">
        <v>1900</v>
      </c>
      <c r="H12" s="48">
        <f t="shared" si="2"/>
        <v>1.9472001311797982</v>
      </c>
      <c r="I12" s="44">
        <f t="shared" si="3"/>
        <v>-10.7981220657277</v>
      </c>
      <c r="J12" s="45">
        <v>2284098</v>
      </c>
      <c r="K12" s="42">
        <v>1955647</v>
      </c>
      <c r="L12" s="48">
        <f t="shared" si="4"/>
        <v>0.7442946406699885</v>
      </c>
      <c r="M12" s="44">
        <f t="shared" si="5"/>
        <v>-14.379899636530483</v>
      </c>
      <c r="N12" s="46">
        <f t="shared" si="6"/>
        <v>-0.12500431776424806</v>
      </c>
      <c r="O12" s="42">
        <v>1299130</v>
      </c>
      <c r="P12" s="42">
        <v>847272</v>
      </c>
      <c r="Q12" s="48">
        <f t="shared" si="7"/>
        <v>0.907654427860412</v>
      </c>
      <c r="R12" s="43">
        <f t="shared" si="8"/>
        <v>-34.78158459892389</v>
      </c>
      <c r="S12" s="47">
        <f t="shared" si="9"/>
        <v>4.276590414379462</v>
      </c>
    </row>
    <row r="13" spans="1:19" ht="13.5">
      <c r="A13" s="35" t="s">
        <v>8</v>
      </c>
      <c r="B13" s="42">
        <v>72</v>
      </c>
      <c r="C13" s="42">
        <v>65</v>
      </c>
      <c r="D13" s="48">
        <f t="shared" si="0"/>
        <v>2.2390630382363073</v>
      </c>
      <c r="E13" s="43">
        <f t="shared" si="1"/>
        <v>-9.722222222222223</v>
      </c>
      <c r="F13" s="42">
        <v>2318</v>
      </c>
      <c r="G13" s="42">
        <v>2138</v>
      </c>
      <c r="H13" s="48">
        <f t="shared" si="2"/>
        <v>2.1911125686644257</v>
      </c>
      <c r="I13" s="44">
        <f t="shared" si="3"/>
        <v>-7.765314926660914</v>
      </c>
      <c r="J13" s="49">
        <v>2521800</v>
      </c>
      <c r="K13" s="50">
        <v>2371597</v>
      </c>
      <c r="L13" s="48">
        <f t="shared" si="4"/>
        <v>0.9025999768511509</v>
      </c>
      <c r="M13" s="44">
        <f t="shared" si="5"/>
        <v>-5.956182092156396</v>
      </c>
      <c r="N13" s="46">
        <f t="shared" si="6"/>
        <v>-0.05716537182454415</v>
      </c>
      <c r="O13" s="42">
        <v>1288950</v>
      </c>
      <c r="P13" s="42">
        <v>1197101</v>
      </c>
      <c r="Q13" s="48">
        <f t="shared" si="7"/>
        <v>1.282414647534826</v>
      </c>
      <c r="R13" s="43">
        <f t="shared" si="8"/>
        <v>-7.12587765235269</v>
      </c>
      <c r="S13" s="47">
        <f t="shared" si="9"/>
        <v>0.8693008710044732</v>
      </c>
    </row>
    <row r="14" spans="1:19" ht="13.5">
      <c r="A14" s="35" t="s">
        <v>9</v>
      </c>
      <c r="B14" s="42">
        <v>59</v>
      </c>
      <c r="C14" s="42">
        <v>54</v>
      </c>
      <c r="D14" s="48">
        <f t="shared" si="0"/>
        <v>1.8601446779193935</v>
      </c>
      <c r="E14" s="43">
        <f t="shared" si="1"/>
        <v>-8.47457627118644</v>
      </c>
      <c r="F14" s="42">
        <v>2441</v>
      </c>
      <c r="G14" s="42">
        <v>2087</v>
      </c>
      <c r="H14" s="48">
        <f t="shared" si="2"/>
        <v>2.1388456177748627</v>
      </c>
      <c r="I14" s="44">
        <f t="shared" si="3"/>
        <v>-14.50225317492831</v>
      </c>
      <c r="J14" s="45">
        <v>9575986</v>
      </c>
      <c r="K14" s="42">
        <v>7259444</v>
      </c>
      <c r="L14" s="48">
        <f t="shared" si="4"/>
        <v>2.7628530422125794</v>
      </c>
      <c r="M14" s="44">
        <f t="shared" si="5"/>
        <v>-24.191159009630965</v>
      </c>
      <c r="N14" s="46">
        <f t="shared" si="6"/>
        <v>-0.8816467365976256</v>
      </c>
      <c r="O14" s="42">
        <v>2550300</v>
      </c>
      <c r="P14" s="42">
        <v>2264291</v>
      </c>
      <c r="Q14" s="48">
        <f t="shared" si="7"/>
        <v>2.425659944049231</v>
      </c>
      <c r="R14" s="43">
        <f>(P14-O14)/ABS(O14)*100</f>
        <v>-11.214719836881935</v>
      </c>
      <c r="S14" s="47">
        <f t="shared" si="9"/>
        <v>2.7069197575925528</v>
      </c>
    </row>
    <row r="15" spans="1:19" ht="13.5">
      <c r="A15" s="35" t="s">
        <v>10</v>
      </c>
      <c r="B15" s="42">
        <v>78</v>
      </c>
      <c r="C15" s="42">
        <v>62</v>
      </c>
      <c r="D15" s="48">
        <f t="shared" si="0"/>
        <v>2.1357216672407855</v>
      </c>
      <c r="E15" s="43">
        <f t="shared" si="1"/>
        <v>-20.51282051282051</v>
      </c>
      <c r="F15" s="42">
        <v>3232</v>
      </c>
      <c r="G15" s="42">
        <v>2915</v>
      </c>
      <c r="H15" s="48">
        <f t="shared" si="2"/>
        <v>2.987414938099533</v>
      </c>
      <c r="I15" s="44">
        <f t="shared" si="3"/>
        <v>-9.808168316831683</v>
      </c>
      <c r="J15" s="45">
        <v>7926719</v>
      </c>
      <c r="K15" s="42">
        <v>7103420</v>
      </c>
      <c r="L15" s="48">
        <f t="shared" si="4"/>
        <v>2.7034722710325583</v>
      </c>
      <c r="M15" s="44">
        <f t="shared" si="5"/>
        <v>-10.386378020969332</v>
      </c>
      <c r="N15" s="46">
        <f t="shared" si="6"/>
        <v>-0.3133372399870533</v>
      </c>
      <c r="O15" s="42">
        <v>3487297</v>
      </c>
      <c r="P15" s="42">
        <v>2857301</v>
      </c>
      <c r="Q15" s="48">
        <f t="shared" si="7"/>
        <v>3.0609319136947555</v>
      </c>
      <c r="R15" s="43">
        <f t="shared" si="8"/>
        <v>-18.065452985507115</v>
      </c>
      <c r="S15" s="47">
        <f t="shared" si="9"/>
        <v>5.96256977788908</v>
      </c>
    </row>
    <row r="16" spans="1:19" ht="13.5">
      <c r="A16" s="35" t="s">
        <v>11</v>
      </c>
      <c r="B16" s="42">
        <v>68</v>
      </c>
      <c r="C16" s="42">
        <v>65</v>
      </c>
      <c r="D16" s="48">
        <f t="shared" si="0"/>
        <v>2.2390630382363073</v>
      </c>
      <c r="E16" s="43">
        <f t="shared" si="1"/>
        <v>-4.411764705882353</v>
      </c>
      <c r="F16" s="42">
        <v>1256</v>
      </c>
      <c r="G16" s="42">
        <v>1186</v>
      </c>
      <c r="H16" s="48">
        <f t="shared" si="2"/>
        <v>1.2154628187259162</v>
      </c>
      <c r="I16" s="44">
        <f t="shared" si="3"/>
        <v>-5.573248407643312</v>
      </c>
      <c r="J16" s="45">
        <v>1275577</v>
      </c>
      <c r="K16" s="42">
        <v>1225129</v>
      </c>
      <c r="L16" s="48">
        <f t="shared" si="4"/>
        <v>0.4662686818374596</v>
      </c>
      <c r="M16" s="44">
        <f t="shared" si="5"/>
        <v>-3.9549160889542536</v>
      </c>
      <c r="N16" s="46">
        <f t="shared" si="6"/>
        <v>-0.01919987402252021</v>
      </c>
      <c r="O16" s="42">
        <v>514337</v>
      </c>
      <c r="P16" s="42">
        <v>503324</v>
      </c>
      <c r="Q16" s="48">
        <f t="shared" si="7"/>
        <v>0.5391943286788823</v>
      </c>
      <c r="R16" s="43">
        <f t="shared" si="8"/>
        <v>-2.1412031411312036</v>
      </c>
      <c r="S16" s="47">
        <f t="shared" si="9"/>
        <v>0.1042320601462429</v>
      </c>
    </row>
    <row r="17" spans="1:19" ht="13.5">
      <c r="A17" s="35" t="s">
        <v>12</v>
      </c>
      <c r="B17" s="42">
        <v>50</v>
      </c>
      <c r="C17" s="42">
        <v>49</v>
      </c>
      <c r="D17" s="48">
        <f t="shared" si="0"/>
        <v>1.6879090595935238</v>
      </c>
      <c r="E17" s="43">
        <f t="shared" si="1"/>
        <v>-2</v>
      </c>
      <c r="F17" s="42">
        <v>1697</v>
      </c>
      <c r="G17" s="42">
        <v>1679</v>
      </c>
      <c r="H17" s="48">
        <f t="shared" si="2"/>
        <v>1.7207100106583586</v>
      </c>
      <c r="I17" s="44">
        <f t="shared" si="3"/>
        <v>-1.060695344725987</v>
      </c>
      <c r="J17" s="45">
        <v>3078300</v>
      </c>
      <c r="K17" s="42">
        <v>3359915</v>
      </c>
      <c r="L17" s="48">
        <f t="shared" si="4"/>
        <v>1.2787413718358704</v>
      </c>
      <c r="M17" s="44">
        <f t="shared" si="5"/>
        <v>9.148393593866745</v>
      </c>
      <c r="N17" s="46">
        <f t="shared" si="6"/>
        <v>0.10717912549262663</v>
      </c>
      <c r="O17" s="42">
        <v>1135135</v>
      </c>
      <c r="P17" s="42">
        <v>1402340</v>
      </c>
      <c r="Q17" s="48">
        <f t="shared" si="7"/>
        <v>1.5022803897281747</v>
      </c>
      <c r="R17" s="43">
        <f t="shared" si="8"/>
        <v>23.53949089755844</v>
      </c>
      <c r="S17" s="47">
        <f t="shared" si="9"/>
        <v>-2.528950116351297</v>
      </c>
    </row>
    <row r="18" spans="1:19" ht="13.5">
      <c r="A18" s="35" t="s">
        <v>13</v>
      </c>
      <c r="B18" s="42">
        <v>79</v>
      </c>
      <c r="C18" s="42">
        <v>77</v>
      </c>
      <c r="D18" s="48">
        <f t="shared" si="0"/>
        <v>2.6524285222183948</v>
      </c>
      <c r="E18" s="43">
        <f t="shared" si="1"/>
        <v>-2.5316455696202533</v>
      </c>
      <c r="F18" s="42">
        <v>850</v>
      </c>
      <c r="G18" s="42">
        <v>863</v>
      </c>
      <c r="H18" s="48">
        <f t="shared" si="2"/>
        <v>0.8844387964253506</v>
      </c>
      <c r="I18" s="44">
        <f t="shared" si="3"/>
        <v>1.5294117647058825</v>
      </c>
      <c r="J18" s="45">
        <v>1031732</v>
      </c>
      <c r="K18" s="42">
        <v>1020238</v>
      </c>
      <c r="L18" s="48">
        <f t="shared" si="4"/>
        <v>0.3882897453414996</v>
      </c>
      <c r="M18" s="44">
        <f t="shared" si="5"/>
        <v>-1.1140489972202083</v>
      </c>
      <c r="N18" s="46">
        <f t="shared" si="6"/>
        <v>-0.004374471773208994</v>
      </c>
      <c r="O18" s="42">
        <v>363883</v>
      </c>
      <c r="P18" s="42">
        <v>381534</v>
      </c>
      <c r="Q18" s="48">
        <f t="shared" si="7"/>
        <v>0.40872473595173026</v>
      </c>
      <c r="R18" s="43">
        <f t="shared" si="8"/>
        <v>4.850734988993715</v>
      </c>
      <c r="S18" s="47">
        <f t="shared" si="9"/>
        <v>-0.16705712282224036</v>
      </c>
    </row>
    <row r="19" spans="1:19" ht="13.5">
      <c r="A19" s="35" t="s">
        <v>14</v>
      </c>
      <c r="B19" s="42">
        <v>58</v>
      </c>
      <c r="C19" s="42">
        <v>54</v>
      </c>
      <c r="D19" s="48">
        <f t="shared" si="0"/>
        <v>1.8601446779193935</v>
      </c>
      <c r="E19" s="43">
        <f t="shared" si="1"/>
        <v>-6.896551724137931</v>
      </c>
      <c r="F19" s="42">
        <v>2291</v>
      </c>
      <c r="G19" s="42">
        <v>2074</v>
      </c>
      <c r="H19" s="48">
        <f t="shared" si="2"/>
        <v>2.1255226695088956</v>
      </c>
      <c r="I19" s="44">
        <f t="shared" si="3"/>
        <v>-9.471846355303361</v>
      </c>
      <c r="J19" s="45">
        <v>3533548</v>
      </c>
      <c r="K19" s="42">
        <v>3294430</v>
      </c>
      <c r="L19" s="48">
        <f t="shared" si="4"/>
        <v>1.2538186048210287</v>
      </c>
      <c r="M19" s="44">
        <f t="shared" si="5"/>
        <v>-6.767079434041932</v>
      </c>
      <c r="N19" s="46">
        <f t="shared" si="6"/>
        <v>-0.0910053020242029</v>
      </c>
      <c r="O19" s="42">
        <v>1350472</v>
      </c>
      <c r="P19" s="42">
        <v>1398686</v>
      </c>
      <c r="Q19" s="48">
        <f t="shared" si="7"/>
        <v>1.4983659805662974</v>
      </c>
      <c r="R19" s="43">
        <f t="shared" si="8"/>
        <v>3.5701591739776903</v>
      </c>
      <c r="S19" s="47">
        <f t="shared" si="9"/>
        <v>-0.45631930880695126</v>
      </c>
    </row>
    <row r="20" spans="1:19" ht="13.5">
      <c r="A20" s="35" t="s">
        <v>15</v>
      </c>
      <c r="B20" s="42">
        <v>75</v>
      </c>
      <c r="C20" s="42">
        <v>69</v>
      </c>
      <c r="D20" s="48">
        <f t="shared" si="0"/>
        <v>2.3768515328970032</v>
      </c>
      <c r="E20" s="43">
        <f t="shared" si="1"/>
        <v>-8</v>
      </c>
      <c r="F20" s="42">
        <v>2553</v>
      </c>
      <c r="G20" s="42">
        <v>2525</v>
      </c>
      <c r="H20" s="48">
        <f t="shared" si="2"/>
        <v>2.5877264901205215</v>
      </c>
      <c r="I20" s="44">
        <f t="shared" si="3"/>
        <v>-1.0967489228358793</v>
      </c>
      <c r="J20" s="45">
        <v>6052394</v>
      </c>
      <c r="K20" s="42">
        <v>5366375</v>
      </c>
      <c r="L20" s="48">
        <f t="shared" si="4"/>
        <v>2.0423748009356544</v>
      </c>
      <c r="M20" s="44">
        <f t="shared" si="5"/>
        <v>-11.33467186703311</v>
      </c>
      <c r="N20" s="46">
        <f t="shared" si="6"/>
        <v>-0.26109019935488603</v>
      </c>
      <c r="O20" s="42">
        <v>2469996</v>
      </c>
      <c r="P20" s="42">
        <v>2127491</v>
      </c>
      <c r="Q20" s="48">
        <f t="shared" si="7"/>
        <v>2.2791106355257527</v>
      </c>
      <c r="R20" s="43">
        <f t="shared" si="8"/>
        <v>-13.866621646350843</v>
      </c>
      <c r="S20" s="47">
        <f t="shared" si="9"/>
        <v>3.241623695667749</v>
      </c>
    </row>
    <row r="21" spans="1:19" ht="13.5">
      <c r="A21" s="35"/>
      <c r="B21" s="42"/>
      <c r="C21" s="42"/>
      <c r="D21" s="42"/>
      <c r="E21" s="43"/>
      <c r="F21" s="42"/>
      <c r="G21" s="42"/>
      <c r="H21" s="42"/>
      <c r="I21" s="44"/>
      <c r="J21" s="45"/>
      <c r="K21" s="42"/>
      <c r="L21" s="42"/>
      <c r="M21" s="44"/>
      <c r="N21" s="46"/>
      <c r="O21" s="42"/>
      <c r="P21" s="42"/>
      <c r="Q21" s="42"/>
      <c r="R21" s="43"/>
      <c r="S21" s="47"/>
    </row>
    <row r="22" spans="1:19" ht="13.5">
      <c r="A22" s="41" t="s">
        <v>16</v>
      </c>
      <c r="B22" s="36">
        <v>1655</v>
      </c>
      <c r="C22" s="36">
        <f>SUM(C24:C34)</f>
        <v>1560</v>
      </c>
      <c r="D22" s="28">
        <f>+C22/C$6*100</f>
        <v>53.73751291767137</v>
      </c>
      <c r="E22" s="33">
        <f>(C22-B22)/ABS(B22)*100</f>
        <v>-5.740181268882175</v>
      </c>
      <c r="F22" s="36">
        <v>57570</v>
      </c>
      <c r="G22" s="36">
        <f>SUM(G24:G34)</f>
        <v>56123</v>
      </c>
      <c r="H22" s="28">
        <f>+G22/G$6*100</f>
        <v>57.51721734852833</v>
      </c>
      <c r="I22" s="37">
        <f>(G22-F22)/ABS(F22)*100</f>
        <v>-2.51346187250304</v>
      </c>
      <c r="J22" s="38">
        <v>180920641</v>
      </c>
      <c r="K22" s="36">
        <f>SUM(K24:K34)</f>
        <v>168600031</v>
      </c>
      <c r="L22" s="28">
        <f>+K22/K$6*100</f>
        <v>64.16705033684194</v>
      </c>
      <c r="M22" s="37">
        <f>(K22-J22)/ABS(J22)*100</f>
        <v>-6.80995265764065</v>
      </c>
      <c r="N22" s="39">
        <f>(K22-J22)/(K$6-J$6)*100</f>
        <v>65.034477123355</v>
      </c>
      <c r="O22" s="36">
        <v>65212548</v>
      </c>
      <c r="P22" s="36">
        <v>56990095</v>
      </c>
      <c r="Q22" s="48">
        <f>+P22/P$6*100</f>
        <v>61.05160098638397</v>
      </c>
      <c r="R22" s="43">
        <f>(P22-O22)/ABS(O22)*100</f>
        <v>-12.608697638988128</v>
      </c>
      <c r="S22" s="40">
        <f>(P22-O22)/(P$6-O$6)*100</f>
        <v>77.82104927319125</v>
      </c>
    </row>
    <row r="23" spans="1:19" ht="13.5">
      <c r="A23" s="35"/>
      <c r="B23" s="42"/>
      <c r="C23" s="42"/>
      <c r="D23" s="42"/>
      <c r="E23" s="43"/>
      <c r="F23" s="42"/>
      <c r="G23" s="42"/>
      <c r="H23" s="42"/>
      <c r="I23" s="44"/>
      <c r="J23" s="45"/>
      <c r="K23" s="42"/>
      <c r="L23" s="42"/>
      <c r="M23" s="44"/>
      <c r="N23" s="46"/>
      <c r="O23" s="42"/>
      <c r="P23" s="42"/>
      <c r="Q23" s="42"/>
      <c r="R23" s="43"/>
      <c r="S23" s="47"/>
    </row>
    <row r="24" spans="1:19" ht="13.5">
      <c r="A24" s="35" t="s">
        <v>17</v>
      </c>
      <c r="B24" s="42">
        <v>26</v>
      </c>
      <c r="C24" s="42">
        <v>24</v>
      </c>
      <c r="D24" s="48">
        <f aca="true" t="shared" si="10" ref="D24:D34">+C24/C$6*100</f>
        <v>0.826730967964175</v>
      </c>
      <c r="E24" s="43">
        <f aca="true" t="shared" si="11" ref="E24:E34">(C24-B24)/ABS(B24)*100</f>
        <v>-7.6923076923076925</v>
      </c>
      <c r="F24" s="42">
        <v>1183</v>
      </c>
      <c r="G24" s="42">
        <v>1040</v>
      </c>
      <c r="H24" s="48">
        <f aca="true" t="shared" si="12" ref="H24:H34">+G24/G$6*100</f>
        <v>1.0658358612773633</v>
      </c>
      <c r="I24" s="44">
        <f aca="true" t="shared" si="13" ref="I24:I34">(G24-F24)/ABS(F24)*100</f>
        <v>-12.087912087912088</v>
      </c>
      <c r="J24" s="45">
        <v>2969892</v>
      </c>
      <c r="K24" s="42">
        <v>3242223</v>
      </c>
      <c r="L24" s="48">
        <f aca="true" t="shared" si="14" ref="L24:L34">+K24/K$6*100</f>
        <v>1.2339492775316672</v>
      </c>
      <c r="M24" s="44">
        <f aca="true" t="shared" si="15" ref="M24:M34">(K24-J24)/ABS(J24)*100</f>
        <v>9.169727384026086</v>
      </c>
      <c r="N24" s="46">
        <f>(K24-J24)/(K$6-J$6)*100</f>
        <v>-1.4375022169746783</v>
      </c>
      <c r="O24" s="42">
        <v>948746</v>
      </c>
      <c r="P24" s="42">
        <v>993915</v>
      </c>
      <c r="Q24" s="48">
        <f aca="true" t="shared" si="16" ref="Q24:Q34">+P24/P$6*100</f>
        <v>1.0647482162362043</v>
      </c>
      <c r="R24" s="43">
        <f aca="true" t="shared" si="17" ref="R24:R34">(P24-O24)/ABS(O24)*100</f>
        <v>4.760915988051597</v>
      </c>
      <c r="S24" s="47">
        <f aca="true" t="shared" si="18" ref="S24:S34">(P24-O24)/(P$6-O$6)*100</f>
        <v>-0.42750003856766056</v>
      </c>
    </row>
    <row r="25" spans="1:19" ht="13.5">
      <c r="A25" s="35" t="s">
        <v>18</v>
      </c>
      <c r="B25" s="42">
        <v>174</v>
      </c>
      <c r="C25" s="42">
        <v>173</v>
      </c>
      <c r="D25" s="48">
        <f t="shared" si="10"/>
        <v>5.959352394075094</v>
      </c>
      <c r="E25" s="43">
        <f t="shared" si="11"/>
        <v>-0.5747126436781609</v>
      </c>
      <c r="F25" s="42">
        <v>5490</v>
      </c>
      <c r="G25" s="42">
        <v>5358</v>
      </c>
      <c r="H25" s="48">
        <f t="shared" si="12"/>
        <v>5.491104369927031</v>
      </c>
      <c r="I25" s="44">
        <f t="shared" si="13"/>
        <v>-2.4043715846994536</v>
      </c>
      <c r="J25" s="45">
        <v>10875237</v>
      </c>
      <c r="K25" s="42">
        <v>11538221</v>
      </c>
      <c r="L25" s="48">
        <f t="shared" si="14"/>
        <v>4.391301729384656</v>
      </c>
      <c r="M25" s="44">
        <f t="shared" si="15"/>
        <v>6.096271741020449</v>
      </c>
      <c r="N25" s="46">
        <f aca="true" t="shared" si="19" ref="N25:N34">(K25-J25)/(K$6-J$6)*100</f>
        <v>-3.499568428929282</v>
      </c>
      <c r="O25" s="42">
        <v>3502341</v>
      </c>
      <c r="P25" s="42">
        <v>3582007</v>
      </c>
      <c r="Q25" s="48">
        <f t="shared" si="16"/>
        <v>3.8372854457328818</v>
      </c>
      <c r="R25" s="43">
        <f t="shared" si="17"/>
        <v>2.274650012662959</v>
      </c>
      <c r="S25" s="47">
        <f t="shared" si="18"/>
        <v>-0.7539953966776161</v>
      </c>
    </row>
    <row r="26" spans="1:19" ht="13.5">
      <c r="A26" s="35" t="s">
        <v>19</v>
      </c>
      <c r="B26" s="42">
        <v>167</v>
      </c>
      <c r="C26" s="42">
        <v>150</v>
      </c>
      <c r="D26" s="48">
        <f t="shared" si="10"/>
        <v>5.1670685497760935</v>
      </c>
      <c r="E26" s="43">
        <f t="shared" si="11"/>
        <v>-10.179640718562874</v>
      </c>
      <c r="F26" s="42">
        <v>8561</v>
      </c>
      <c r="G26" s="42">
        <v>8135</v>
      </c>
      <c r="H26" s="48">
        <f t="shared" si="12"/>
        <v>8.337091087972452</v>
      </c>
      <c r="I26" s="44">
        <f t="shared" si="13"/>
        <v>-4.976054199275786</v>
      </c>
      <c r="J26" s="45">
        <v>27322626</v>
      </c>
      <c r="K26" s="42">
        <v>28065061</v>
      </c>
      <c r="L26" s="48">
        <f t="shared" si="14"/>
        <v>10.68120907933605</v>
      </c>
      <c r="M26" s="44">
        <f t="shared" si="15"/>
        <v>2.717290058429962</v>
      </c>
      <c r="N26" s="46">
        <f t="shared" si="19"/>
        <v>-3.918951417428039</v>
      </c>
      <c r="O26" s="42">
        <v>6122417</v>
      </c>
      <c r="P26" s="42">
        <v>10113401</v>
      </c>
      <c r="Q26" s="48">
        <f t="shared" si="16"/>
        <v>10.834151486627572</v>
      </c>
      <c r="R26" s="43">
        <f t="shared" si="17"/>
        <v>65.18641249036125</v>
      </c>
      <c r="S26" s="47">
        <f t="shared" si="18"/>
        <v>-37.7724947181234</v>
      </c>
    </row>
    <row r="27" spans="1:19" ht="13.5">
      <c r="A27" s="35" t="s">
        <v>20</v>
      </c>
      <c r="B27" s="42">
        <v>138</v>
      </c>
      <c r="C27" s="42">
        <v>126</v>
      </c>
      <c r="D27" s="48">
        <f t="shared" si="10"/>
        <v>4.3403375818119185</v>
      </c>
      <c r="E27" s="43">
        <f t="shared" si="11"/>
        <v>-8.695652173913043</v>
      </c>
      <c r="F27" s="42">
        <v>4688</v>
      </c>
      <c r="G27" s="42">
        <v>4412</v>
      </c>
      <c r="H27" s="48">
        <f t="shared" si="12"/>
        <v>4.521603673034353</v>
      </c>
      <c r="I27" s="44">
        <f t="shared" si="13"/>
        <v>-5.887372013651877</v>
      </c>
      <c r="J27" s="45">
        <v>8657350</v>
      </c>
      <c r="K27" s="42">
        <v>9046913</v>
      </c>
      <c r="L27" s="48">
        <f t="shared" si="14"/>
        <v>3.443141252233991</v>
      </c>
      <c r="M27" s="44">
        <f t="shared" si="15"/>
        <v>4.499794971902488</v>
      </c>
      <c r="N27" s="46">
        <f t="shared" si="19"/>
        <v>-2.056312634813174</v>
      </c>
      <c r="O27" s="42">
        <v>3380167</v>
      </c>
      <c r="P27" s="42">
        <v>3706623</v>
      </c>
      <c r="Q27" s="48">
        <f t="shared" si="16"/>
        <v>3.9707824386492696</v>
      </c>
      <c r="R27" s="43">
        <f t="shared" si="17"/>
        <v>9.657984354027478</v>
      </c>
      <c r="S27" s="47">
        <f t="shared" si="18"/>
        <v>-3.089728632262042</v>
      </c>
    </row>
    <row r="28" spans="1:19" ht="13.5">
      <c r="A28" s="35" t="s">
        <v>21</v>
      </c>
      <c r="B28" s="42">
        <v>258</v>
      </c>
      <c r="C28" s="42">
        <v>255</v>
      </c>
      <c r="D28" s="48">
        <f t="shared" si="10"/>
        <v>8.78401653461936</v>
      </c>
      <c r="E28" s="43">
        <f t="shared" si="11"/>
        <v>-1.1627906976744187</v>
      </c>
      <c r="F28" s="42">
        <v>15905</v>
      </c>
      <c r="G28" s="42">
        <v>16837</v>
      </c>
      <c r="H28" s="48">
        <f t="shared" si="12"/>
        <v>17.25526768877593</v>
      </c>
      <c r="I28" s="44">
        <f t="shared" si="13"/>
        <v>5.859792518076077</v>
      </c>
      <c r="J28" s="45">
        <v>91798398</v>
      </c>
      <c r="K28" s="42">
        <v>82252921</v>
      </c>
      <c r="L28" s="48">
        <f t="shared" si="14"/>
        <v>31.30442675991728</v>
      </c>
      <c r="M28" s="44">
        <f t="shared" si="15"/>
        <v>-10.398304554290807</v>
      </c>
      <c r="N28" s="46">
        <f t="shared" si="19"/>
        <v>50.3859066708557</v>
      </c>
      <c r="O28" s="42">
        <v>34894581</v>
      </c>
      <c r="P28" s="42">
        <v>23499012</v>
      </c>
      <c r="Q28" s="48">
        <f t="shared" si="16"/>
        <v>25.17371315486049</v>
      </c>
      <c r="R28" s="43">
        <f t="shared" si="17"/>
        <v>-32.65713091668875</v>
      </c>
      <c r="S28" s="47">
        <f t="shared" si="18"/>
        <v>107.85286782971588</v>
      </c>
    </row>
    <row r="29" spans="1:19" ht="13.5">
      <c r="A29" s="35" t="s">
        <v>22</v>
      </c>
      <c r="B29" s="42">
        <v>182</v>
      </c>
      <c r="C29" s="42">
        <v>167</v>
      </c>
      <c r="D29" s="48">
        <f t="shared" si="10"/>
        <v>5.752669652084051</v>
      </c>
      <c r="E29" s="43">
        <f t="shared" si="11"/>
        <v>-8.241758241758241</v>
      </c>
      <c r="F29" s="42">
        <v>4243</v>
      </c>
      <c r="G29" s="42">
        <v>3926</v>
      </c>
      <c r="H29" s="48">
        <f t="shared" si="12"/>
        <v>4.0235303763220465</v>
      </c>
      <c r="I29" s="44">
        <f t="shared" si="13"/>
        <v>-7.471128918218242</v>
      </c>
      <c r="J29" s="45">
        <v>10871915</v>
      </c>
      <c r="K29" s="42">
        <v>8479591</v>
      </c>
      <c r="L29" s="48">
        <f t="shared" si="14"/>
        <v>3.227225637537587</v>
      </c>
      <c r="M29" s="44">
        <f t="shared" si="15"/>
        <v>-22.004623840418176</v>
      </c>
      <c r="N29" s="46">
        <f t="shared" si="19"/>
        <v>12.62790888191844</v>
      </c>
      <c r="O29" s="42">
        <v>5566087</v>
      </c>
      <c r="P29" s="42">
        <v>3802823</v>
      </c>
      <c r="Q29" s="48">
        <f t="shared" si="16"/>
        <v>4.073838312040779</v>
      </c>
      <c r="R29" s="43">
        <f t="shared" si="17"/>
        <v>-31.678699955642088</v>
      </c>
      <c r="S29" s="47">
        <f t="shared" si="18"/>
        <v>16.68833553997138</v>
      </c>
    </row>
    <row r="30" spans="1:19" ht="13.5">
      <c r="A30" s="35" t="s">
        <v>23</v>
      </c>
      <c r="B30" s="42">
        <v>175</v>
      </c>
      <c r="C30" s="42">
        <v>161</v>
      </c>
      <c r="D30" s="48">
        <f t="shared" si="10"/>
        <v>5.545986910093007</v>
      </c>
      <c r="E30" s="43">
        <f t="shared" si="11"/>
        <v>-8</v>
      </c>
      <c r="F30" s="42">
        <v>5349</v>
      </c>
      <c r="G30" s="42">
        <v>5212</v>
      </c>
      <c r="H30" s="48">
        <f t="shared" si="12"/>
        <v>5.341477412478478</v>
      </c>
      <c r="I30" s="44">
        <f t="shared" si="13"/>
        <v>-2.5612263974574687</v>
      </c>
      <c r="J30" s="45">
        <v>8849015</v>
      </c>
      <c r="K30" s="42">
        <v>9869809</v>
      </c>
      <c r="L30" s="48">
        <f t="shared" si="14"/>
        <v>3.756325115491916</v>
      </c>
      <c r="M30" s="44">
        <f t="shared" si="15"/>
        <v>11.5356793948253</v>
      </c>
      <c r="N30" s="46">
        <f t="shared" si="19"/>
        <v>-5.388272499548159</v>
      </c>
      <c r="O30" s="42">
        <v>3947101</v>
      </c>
      <c r="P30" s="42">
        <v>5352974</v>
      </c>
      <c r="Q30" s="48">
        <f t="shared" si="16"/>
        <v>5.734463729854947</v>
      </c>
      <c r="R30" s="43">
        <f t="shared" si="17"/>
        <v>35.61786232477963</v>
      </c>
      <c r="S30" s="47">
        <f t="shared" si="18"/>
        <v>-13.305823943882586</v>
      </c>
    </row>
    <row r="31" spans="1:19" ht="13.5">
      <c r="A31" s="35" t="s">
        <v>24</v>
      </c>
      <c r="B31" s="42">
        <v>78</v>
      </c>
      <c r="C31" s="42">
        <v>72</v>
      </c>
      <c r="D31" s="48">
        <f t="shared" si="10"/>
        <v>2.480192903892525</v>
      </c>
      <c r="E31" s="43">
        <f t="shared" si="11"/>
        <v>-7.6923076923076925</v>
      </c>
      <c r="F31" s="42">
        <v>1611</v>
      </c>
      <c r="G31" s="42">
        <v>1532</v>
      </c>
      <c r="H31" s="48">
        <f t="shared" si="12"/>
        <v>1.5700582110355004</v>
      </c>
      <c r="I31" s="44">
        <f t="shared" si="13"/>
        <v>-4.903786468032278</v>
      </c>
      <c r="J31" s="45">
        <v>3680991</v>
      </c>
      <c r="K31" s="42">
        <v>2762412</v>
      </c>
      <c r="L31" s="48">
        <f t="shared" si="14"/>
        <v>1.0513392483011834</v>
      </c>
      <c r="M31" s="44">
        <f t="shared" si="15"/>
        <v>-24.954665740829032</v>
      </c>
      <c r="N31" s="46">
        <f t="shared" si="19"/>
        <v>4.848729483482906</v>
      </c>
      <c r="O31" s="42">
        <v>899638</v>
      </c>
      <c r="P31" s="42">
        <v>672070</v>
      </c>
      <c r="Q31" s="48">
        <f t="shared" si="16"/>
        <v>0.7199663287965931</v>
      </c>
      <c r="R31" s="43">
        <f t="shared" si="17"/>
        <v>-25.295507748672243</v>
      </c>
      <c r="S31" s="47">
        <f t="shared" si="18"/>
        <v>2.153807451499156</v>
      </c>
    </row>
    <row r="32" spans="1:19" ht="13.5">
      <c r="A32" s="35" t="s">
        <v>25</v>
      </c>
      <c r="B32" s="42">
        <v>64</v>
      </c>
      <c r="C32" s="42">
        <v>60</v>
      </c>
      <c r="D32" s="48">
        <f t="shared" si="10"/>
        <v>2.0668274199104375</v>
      </c>
      <c r="E32" s="43">
        <f t="shared" si="11"/>
        <v>-6.25</v>
      </c>
      <c r="F32" s="42">
        <v>1595</v>
      </c>
      <c r="G32" s="42">
        <v>1454</v>
      </c>
      <c r="H32" s="48">
        <f t="shared" si="12"/>
        <v>1.4901205214396984</v>
      </c>
      <c r="I32" s="44">
        <f t="shared" si="13"/>
        <v>-8.84012539184953</v>
      </c>
      <c r="J32" s="45">
        <v>2592077</v>
      </c>
      <c r="K32" s="42">
        <v>2376802</v>
      </c>
      <c r="L32" s="48">
        <f t="shared" si="14"/>
        <v>0.9045809343576372</v>
      </c>
      <c r="M32" s="44">
        <f t="shared" si="15"/>
        <v>-8.305115935984926</v>
      </c>
      <c r="N32" s="46">
        <f t="shared" si="19"/>
        <v>1.1363314854321538</v>
      </c>
      <c r="O32" s="42">
        <v>1397922</v>
      </c>
      <c r="P32" s="42">
        <v>1306785</v>
      </c>
      <c r="Q32" s="48">
        <f t="shared" si="16"/>
        <v>1.3999154834711502</v>
      </c>
      <c r="R32" s="43">
        <f t="shared" si="17"/>
        <v>-6.519462459278843</v>
      </c>
      <c r="S32" s="47">
        <f t="shared" si="18"/>
        <v>0.8625621779304584</v>
      </c>
    </row>
    <row r="33" spans="1:19" ht="13.5">
      <c r="A33" s="35" t="s">
        <v>26</v>
      </c>
      <c r="B33" s="42">
        <v>197</v>
      </c>
      <c r="C33" s="42">
        <v>188</v>
      </c>
      <c r="D33" s="48">
        <f t="shared" si="10"/>
        <v>6.476059249052704</v>
      </c>
      <c r="E33" s="43">
        <f t="shared" si="11"/>
        <v>-4.568527918781726</v>
      </c>
      <c r="F33" s="42">
        <v>5291</v>
      </c>
      <c r="G33" s="42">
        <v>4929</v>
      </c>
      <c r="H33" s="48">
        <f t="shared" si="12"/>
        <v>5.051447077150119</v>
      </c>
      <c r="I33" s="44">
        <f t="shared" si="13"/>
        <v>-6.841806841806841</v>
      </c>
      <c r="J33" s="45">
        <v>10258496</v>
      </c>
      <c r="K33" s="42">
        <v>8442407</v>
      </c>
      <c r="L33" s="48">
        <f t="shared" si="14"/>
        <v>3.213073875016706</v>
      </c>
      <c r="M33" s="44">
        <f t="shared" si="15"/>
        <v>-17.70326761349812</v>
      </c>
      <c r="N33" s="46">
        <f t="shared" si="19"/>
        <v>9.586246015779793</v>
      </c>
      <c r="O33" s="42">
        <v>3203431</v>
      </c>
      <c r="P33" s="42">
        <v>2784319</v>
      </c>
      <c r="Q33" s="48">
        <f t="shared" si="16"/>
        <v>2.98274871461098</v>
      </c>
      <c r="R33" s="43">
        <f t="shared" si="17"/>
        <v>-13.083222332555314</v>
      </c>
      <c r="S33" s="47">
        <f t="shared" si="18"/>
        <v>3.96666731971417</v>
      </c>
    </row>
    <row r="34" spans="1:19" ht="13.5">
      <c r="A34" s="51" t="s">
        <v>27</v>
      </c>
      <c r="B34" s="52">
        <v>196</v>
      </c>
      <c r="C34" s="52">
        <v>184</v>
      </c>
      <c r="D34" s="53">
        <f t="shared" si="10"/>
        <v>6.338270754392009</v>
      </c>
      <c r="E34" s="54">
        <f t="shared" si="11"/>
        <v>-6.122448979591836</v>
      </c>
      <c r="F34" s="52">
        <v>3654</v>
      </c>
      <c r="G34" s="52">
        <v>3288</v>
      </c>
      <c r="H34" s="53">
        <f t="shared" si="12"/>
        <v>3.3696810691153565</v>
      </c>
      <c r="I34" s="55">
        <f t="shared" si="13"/>
        <v>-10.016420361247947</v>
      </c>
      <c r="J34" s="56">
        <v>3044644</v>
      </c>
      <c r="K34" s="52">
        <v>2523671</v>
      </c>
      <c r="L34" s="57">
        <f t="shared" si="14"/>
        <v>0.9604774277332621</v>
      </c>
      <c r="M34" s="55">
        <f t="shared" si="15"/>
        <v>-17.11113023394525</v>
      </c>
      <c r="N34" s="58">
        <f t="shared" si="19"/>
        <v>2.749961783579354</v>
      </c>
      <c r="O34" s="52">
        <v>1350117</v>
      </c>
      <c r="P34" s="52">
        <v>1176166</v>
      </c>
      <c r="Q34" s="53">
        <f t="shared" si="16"/>
        <v>1.2599876755031079</v>
      </c>
      <c r="R34" s="54">
        <f t="shared" si="17"/>
        <v>-12.88414263356435</v>
      </c>
      <c r="S34" s="59">
        <f t="shared" si="18"/>
        <v>1.6463516838735217</v>
      </c>
    </row>
    <row r="35" spans="1:19" ht="13.5">
      <c r="A35" s="60"/>
      <c r="B35" s="60" t="s">
        <v>34</v>
      </c>
      <c r="C35" s="60"/>
      <c r="D35" s="61"/>
      <c r="E35" s="60"/>
      <c r="F35" s="60"/>
      <c r="G35" s="60"/>
      <c r="H35" s="61"/>
      <c r="I35" s="60"/>
      <c r="J35" s="60"/>
      <c r="K35" s="60"/>
      <c r="L35" s="60"/>
      <c r="M35" s="60"/>
      <c r="N35" s="4"/>
      <c r="O35" s="45"/>
      <c r="P35" s="45"/>
      <c r="Q35" s="45"/>
      <c r="R35" s="60"/>
      <c r="S35" s="4"/>
    </row>
    <row r="36" spans="1:19" ht="13.5">
      <c r="A36" s="2"/>
      <c r="B36" s="2" t="s">
        <v>35</v>
      </c>
      <c r="C36" s="2"/>
      <c r="D36" s="2"/>
      <c r="E36" s="2"/>
      <c r="F36" s="2"/>
      <c r="G36" s="2"/>
      <c r="H36" s="2"/>
      <c r="I36" s="2"/>
      <c r="J36" s="2"/>
      <c r="K36" s="2"/>
      <c r="L36" s="2"/>
      <c r="M36" s="2"/>
      <c r="N36" s="3"/>
      <c r="O36" s="2"/>
      <c r="P36" s="2"/>
      <c r="Q36" s="2"/>
      <c r="R36" s="2"/>
      <c r="S36" s="4"/>
    </row>
    <row r="37" spans="1:19" ht="13.5">
      <c r="A37" s="2"/>
      <c r="B37" s="62" t="s">
        <v>36</v>
      </c>
      <c r="C37" s="2"/>
      <c r="D37" s="2"/>
      <c r="E37" s="2"/>
      <c r="F37" s="2"/>
      <c r="G37" s="2"/>
      <c r="H37" s="2"/>
      <c r="I37" s="2"/>
      <c r="J37" s="62"/>
      <c r="K37" s="2"/>
      <c r="L37" s="2"/>
      <c r="M37" s="2"/>
      <c r="N37" s="3"/>
      <c r="O37" s="2"/>
      <c r="P37" s="2"/>
      <c r="Q37" s="2"/>
      <c r="R37" s="2"/>
      <c r="S37" s="4"/>
    </row>
  </sheetData>
  <printOptions/>
  <pageMargins left="0.54" right="0.34" top="1" bottom="1" header="0.512" footer="0.51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熊本県統計調査課</cp:lastModifiedBy>
  <cp:lastPrinted>2003-02-03T07:47:44Z</cp:lastPrinted>
  <dcterms:created xsi:type="dcterms:W3CDTF">2002-12-09T05:17:10Z</dcterms:created>
  <dcterms:modified xsi:type="dcterms:W3CDTF">2003-02-03T07:48:28Z</dcterms:modified>
  <cp:category/>
  <cp:version/>
  <cp:contentType/>
  <cp:contentStatus/>
</cp:coreProperties>
</file>