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<sst xmlns="http://schemas.openxmlformats.org/spreadsheetml/2006/main" count="96" uniqueCount="46">
  <si>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</si>
  <si>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</si>
  <si>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</si>
  <si>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</si>
  <si>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</si>
  <si>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</si>
  <si>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</si>
  <si>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</si>
  <si>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</si>
  <si>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</si>
  <si>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</si>
  <si>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</si>
  <si>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</si>
  <si>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</si>
  <si>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</si>
  <si>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</si>
  <si>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</si>
  <si>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</si>
  <si>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</si>
  <si>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</si>
  <si>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</si>
  <si>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</si>
  <si>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</si>
  <si>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</si>
  <si>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</si>
  <si>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</si>
  <si>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</si>
  <si>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</si>
  <si>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</si>
  <si>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</si>
  <si>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</si>
  <si>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</si>
  <si>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</si>
  <si>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</si>
  <si>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</si>
  <si>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</si>
  <si>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</si>
  <si>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</si>
  <si>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</si>
  <si>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</si>
  <si>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</si>
  <si>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</si>
  <si>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</si>
  <si>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</si>
  <si>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</si>
  <si>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平成25年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</si>
</sst>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52</xdr:row>
      <xdr:rowOff>171450</xdr:rowOff>
    </xdr:from>
    <xdr:to>
      <xdr:col>23</xdr:col>
      <xdr:colOff>361950</xdr:colOff>
      <xdr:row>53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163300" y="153352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75" zoomScaleNormal="75" zoomScaleSheetLayoutView="75" zoomScalePageLayoutView="0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5" width="8.625" style="1" hidden="1" customWidth="1"/>
    <col min="6" max="24" width="8.625" style="1" bestFit="1" customWidth="1"/>
    <col min="25" max="25" width="11.00390625" style="1" bestFit="1" customWidth="1"/>
    <col min="26" max="16384" width="9.00390625" style="1" customWidth="1"/>
  </cols>
  <sheetData>
    <row r="1" spans="2:24" ht="27" customHeight="1" thickBot="1">
      <c r="B1" s="6" t="s">
        <v>39</v>
      </c>
      <c r="T1" s="91"/>
      <c r="U1" s="91"/>
      <c r="V1" s="92"/>
      <c r="W1" s="91"/>
      <c r="X1" s="91" t="s">
        <v>45</v>
      </c>
    </row>
    <row r="2" spans="2:24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9" t="s">
        <v>44</v>
      </c>
      <c r="G2" s="19">
        <v>55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84">
        <v>24</v>
      </c>
      <c r="X2" s="77">
        <v>25</v>
      </c>
    </row>
    <row r="3" spans="2:24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78">
        <v>20237</v>
      </c>
    </row>
    <row r="4" spans="2:24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79">
        <v>41</v>
      </c>
    </row>
    <row r="5" spans="2:24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80">
        <v>13</v>
      </c>
    </row>
    <row r="6" spans="2:24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81">
        <v>54</v>
      </c>
    </row>
    <row r="7" spans="2:24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79">
        <v>7</v>
      </c>
    </row>
    <row r="8" spans="2:24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79">
        <v>7</v>
      </c>
    </row>
    <row r="9" spans="2:24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79">
        <v>18</v>
      </c>
    </row>
    <row r="10" spans="2:24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79">
        <v>26</v>
      </c>
    </row>
    <row r="11" spans="2:24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79">
        <v>40</v>
      </c>
    </row>
    <row r="12" spans="2:24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79">
        <v>50</v>
      </c>
    </row>
    <row r="13" spans="2:24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79">
        <v>73</v>
      </c>
    </row>
    <row r="14" spans="2:24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79">
        <v>106</v>
      </c>
    </row>
    <row r="15" spans="2:24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79">
        <v>172</v>
      </c>
    </row>
    <row r="16" spans="2:24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79">
        <v>277</v>
      </c>
    </row>
    <row r="17" spans="2:24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79">
        <v>478</v>
      </c>
    </row>
    <row r="18" spans="2:24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79">
        <v>849</v>
      </c>
    </row>
    <row r="19" spans="2:24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79">
        <v>951</v>
      </c>
    </row>
    <row r="20" spans="2:27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79">
        <v>1326</v>
      </c>
      <c r="Z20" s="28"/>
      <c r="AA20" s="28"/>
    </row>
    <row r="21" spans="2:27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79">
        <v>2297</v>
      </c>
      <c r="AA21" s="28"/>
    </row>
    <row r="22" spans="2:24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79">
        <v>3537</v>
      </c>
    </row>
    <row r="23" spans="2:24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79">
        <v>9969</v>
      </c>
    </row>
    <row r="24" spans="2:26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82">
        <v>4328</v>
      </c>
      <c r="Z24" s="28"/>
    </row>
    <row r="25" spans="2:24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79">
        <v>3403</v>
      </c>
    </row>
    <row r="26" spans="2:24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79">
        <v>1740</v>
      </c>
    </row>
    <row r="27" spans="2:24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83">
        <v>498</v>
      </c>
    </row>
    <row r="28" spans="2:24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93">
        <f>(W3*1000)/1807201</f>
        <v>11.379475774969137</v>
      </c>
      <c r="X28" s="85">
        <f>(X3*1000)/1801495</f>
        <v>11.233447775319943</v>
      </c>
    </row>
    <row r="29" spans="2:24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94">
        <f>(W4*1000)/15999</f>
        <v>2.4376523532720795</v>
      </c>
      <c r="X29" s="86">
        <f>(X4*1000)/16223</f>
        <v>2.527276089502558</v>
      </c>
    </row>
    <row r="30" spans="2:24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95">
        <f>(W5*1000)/64858</f>
        <v>0.18501958123901446</v>
      </c>
      <c r="X30" s="87">
        <f>(X5*1000)/64529</f>
        <v>0.20145980876815076</v>
      </c>
    </row>
    <row r="31" spans="2:24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96">
        <f>(W6*1000)/80857</f>
        <v>0.63074316385718</v>
      </c>
      <c r="X31" s="88">
        <f>(X6*1000)/80752</f>
        <v>0.6687140875767783</v>
      </c>
    </row>
    <row r="32" spans="2:24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96">
        <f>(W7*1000)/80604</f>
        <v>0.0868443253436554</v>
      </c>
      <c r="X32" s="88">
        <f>(X7*1000)/80529</f>
        <v>0.08692520706826112</v>
      </c>
    </row>
    <row r="33" spans="2:24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96">
        <f>(W8*1000)/87021</f>
        <v>0.11491479068270877</v>
      </c>
      <c r="X33" s="88">
        <f>(X8*1000)/85924</f>
        <v>0.08146734323355523</v>
      </c>
    </row>
    <row r="34" spans="2:24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96">
        <f>(W9*1000)/90969</f>
        <v>0.16489133660917454</v>
      </c>
      <c r="X34" s="88">
        <f>(X9*1000)/89612</f>
        <v>0.20086595545239477</v>
      </c>
    </row>
    <row r="35" spans="2:24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96">
        <f>(W10*1000)/79750</f>
        <v>0.4263322884012539</v>
      </c>
      <c r="X35" s="88">
        <f>(X10*1000)/79253</f>
        <v>0.3280632909795213</v>
      </c>
    </row>
    <row r="36" spans="2:24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96">
        <f>(W11*1000)/91806</f>
        <v>0.4901640415659107</v>
      </c>
      <c r="X36" s="88">
        <f>(X11*1000)/88737</f>
        <v>0.45077025367096024</v>
      </c>
    </row>
    <row r="37" spans="2:24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96">
        <f>(W12*1000)/101289</f>
        <v>0.5528734610865939</v>
      </c>
      <c r="X37" s="88">
        <f>(X12*1000)/99342</f>
        <v>0.5033117915886534</v>
      </c>
    </row>
    <row r="38" spans="2:24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96">
        <f>(W13*1000)/113594</f>
        <v>0.7130658309417751</v>
      </c>
      <c r="X38" s="88">
        <f>(X13*1000)/111613</f>
        <v>0.6540456756829401</v>
      </c>
    </row>
    <row r="39" spans="2:24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96">
        <f>(W14*1000)/107864</f>
        <v>1.1403248535192465</v>
      </c>
      <c r="X39" s="88">
        <f>(X14*1000)/109978</f>
        <v>0.9638291294622561</v>
      </c>
    </row>
    <row r="40" spans="2:24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96">
        <f>(W15*1000)/106108</f>
        <v>1.7152335356429298</v>
      </c>
      <c r="X40" s="88">
        <f>(X15*1000)/105843</f>
        <v>1.6250484207741656</v>
      </c>
    </row>
    <row r="41" spans="2:24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96">
        <f>(W16*1000)/114295</f>
        <v>2.7035303381600246</v>
      </c>
      <c r="X41" s="88">
        <f>(X16*1000)/111985</f>
        <v>2.473545564138054</v>
      </c>
    </row>
    <row r="42" spans="2:24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96">
        <f>(W17*1000)/126859</f>
        <v>4.106921858125951</v>
      </c>
      <c r="X42" s="88">
        <f>(X17*1000)/123337</f>
        <v>3.875560456310758</v>
      </c>
    </row>
    <row r="43" spans="2:24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96">
        <f>(W18*1000)/149147</f>
        <v>6.329326101094893</v>
      </c>
      <c r="X43" s="88">
        <f>(X18*1000)/145235</f>
        <v>5.845698350948463</v>
      </c>
    </row>
    <row r="44" spans="2:24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96">
        <f>(W19*1000)/108305</f>
        <v>9.233184063524307</v>
      </c>
      <c r="X44" s="88">
        <f>(X19*1000)/116970</f>
        <v>8.130289817902026</v>
      </c>
    </row>
    <row r="45" spans="2:24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96">
        <f>(W20*1000)/102273</f>
        <v>13.747518895505168</v>
      </c>
      <c r="X45" s="88">
        <f>(X20*1000)/102223</f>
        <v>12.971640433170617</v>
      </c>
    </row>
    <row r="46" spans="2:24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96">
        <f>(W21*1000)/100157</f>
        <v>24.072206635582138</v>
      </c>
      <c r="X46" s="88">
        <f>(X21*1000)/98542</f>
        <v>23.30985772563983</v>
      </c>
    </row>
    <row r="47" spans="2:24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96">
        <f>(W22*1000)/82163</f>
        <v>44.582111169261104</v>
      </c>
      <c r="X47" s="88">
        <f>(X22*1000)/83449</f>
        <v>42.385169384893764</v>
      </c>
    </row>
    <row r="48" spans="2:24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89">
        <f>(X23*1000)/88171</f>
        <v>113.0643862494471</v>
      </c>
    </row>
    <row r="49" spans="2:24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96">
        <f>(W24*1000)/53238</f>
        <v>80.86329313648146</v>
      </c>
      <c r="X49" s="88">
        <f>(X24*1000)/55466</f>
        <v>78.02978401182706</v>
      </c>
    </row>
    <row r="50" spans="2:24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96">
        <f>(W25*1000)/23000</f>
        <v>143.2608695652174</v>
      </c>
      <c r="X50" s="88">
        <f>(X25*1000)/24467</f>
        <v>139.08529856541463</v>
      </c>
    </row>
    <row r="51" spans="2:24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96">
        <f>(W26*1000)/6847</f>
        <v>247.2615744121513</v>
      </c>
      <c r="X51" s="88">
        <f>(X26*1000)/7133</f>
        <v>243.93663255292304</v>
      </c>
    </row>
    <row r="52" spans="2:24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8">
        <f>(W27*1000)/1055</f>
        <v>392.41706161137444</v>
      </c>
      <c r="X52" s="90">
        <f>(X27*1000)/1105</f>
        <v>450.6787330316742</v>
      </c>
    </row>
    <row r="53" ht="21.75" customHeight="1">
      <c r="B53" s="1" t="s">
        <v>38</v>
      </c>
    </row>
    <row r="54" ht="21.7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2014-11-14T01:12:49Z</cp:lastPrinted>
  <dcterms:created xsi:type="dcterms:W3CDTF">1997-01-17T02:23:04Z</dcterms:created>
  <dcterms:modified xsi:type="dcterms:W3CDTF">2014-11-14T01:40:25Z</dcterms:modified>
  <cp:category/>
  <cp:version/>
  <cp:contentType/>
  <cp:contentStatus/>
</cp:coreProperties>
</file>