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51.166\地下水企画班\●000_地下水企画班【総記】\●♪地下水企画班データ♪●\115　改正条例の運用に関すること\12　合理化涵養\合理化涵養_R7\07_決裁用（HP掲載用）\"/>
    </mc:Choice>
  </mc:AlternateContent>
  <xr:revisionPtr revIDLastSave="0" documentId="13_ncr:1_{F2A7E880-4EA0-45BE-A2ED-2B91025629F4}" xr6:coauthVersionLast="47" xr6:coauthVersionMax="47" xr10:uidLastSave="{00000000-0000-0000-0000-000000000000}"/>
  <bookViews>
    <workbookView xWindow="28680" yWindow="-120" windowWidth="29040" windowHeight="15720" tabRatio="726" xr2:uid="{00000000-000D-0000-FFFF-FFFF00000000}"/>
  </bookViews>
  <sheets>
    <sheet name="集計（涵養）" sheetId="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8" i="6" l="1"/>
  <c r="J101" i="6"/>
  <c r="K111" i="6"/>
  <c r="K116" i="6"/>
  <c r="K115" i="6"/>
  <c r="K114" i="6"/>
  <c r="K113" i="6"/>
  <c r="K109" i="6"/>
  <c r="K108" i="6"/>
  <c r="K107" i="6"/>
  <c r="K106" i="6"/>
  <c r="K105" i="6"/>
  <c r="K104" i="6"/>
  <c r="K103" i="6"/>
  <c r="K102" i="6"/>
  <c r="K100" i="6"/>
  <c r="K99" i="6"/>
  <c r="K98" i="6"/>
  <c r="K97" i="6"/>
  <c r="K96" i="6"/>
  <c r="K95" i="6"/>
  <c r="K94" i="6"/>
  <c r="K93" i="6"/>
  <c r="K92" i="6"/>
  <c r="K91" i="6"/>
  <c r="K90" i="6"/>
  <c r="K89" i="6"/>
  <c r="K88" i="6"/>
  <c r="K87" i="6"/>
  <c r="K86" i="6"/>
  <c r="K84" i="6"/>
  <c r="J63" i="6"/>
  <c r="J73" i="6" s="1"/>
  <c r="F63" i="6"/>
  <c r="F73" i="6" s="1"/>
  <c r="G63" i="6" l="1"/>
  <c r="N41" i="6"/>
  <c r="G73" i="6" l="1"/>
  <c r="N34" i="6" l="1"/>
  <c r="F41" i="6"/>
  <c r="E41" i="6"/>
  <c r="G41" i="6" l="1"/>
  <c r="O20" i="6"/>
  <c r="O17" i="6" l="1"/>
  <c r="I25" i="6" l="1"/>
  <c r="O10" i="6"/>
  <c r="O11" i="6"/>
  <c r="O8" i="6"/>
  <c r="K74" i="6" l="1"/>
  <c r="D34" i="6" l="1"/>
  <c r="D110" i="6" l="1"/>
  <c r="I63" i="6" l="1"/>
  <c r="I73" i="6" s="1"/>
  <c r="O13" i="6" l="1"/>
  <c r="O23" i="6"/>
  <c r="O28" i="6"/>
  <c r="O35" i="6"/>
  <c r="H63" i="6" l="1"/>
  <c r="H73" i="6" s="1"/>
  <c r="E63" i="6"/>
  <c r="E73" i="6" s="1"/>
  <c r="O15" i="6"/>
  <c r="O26" i="6"/>
  <c r="O32" i="6"/>
  <c r="O19" i="6"/>
  <c r="O37" i="6"/>
  <c r="O30" i="6"/>
  <c r="O39" i="6"/>
  <c r="O21" i="6"/>
  <c r="D63" i="6"/>
  <c r="D68" i="6"/>
  <c r="O14" i="6"/>
  <c r="O16" i="6"/>
  <c r="O18" i="6"/>
  <c r="O22" i="6"/>
  <c r="O24" i="6"/>
  <c r="O27" i="6"/>
  <c r="O29" i="6"/>
  <c r="O31" i="6"/>
  <c r="O33" i="6"/>
  <c r="O38" i="6"/>
  <c r="O40" i="6"/>
  <c r="O43" i="6"/>
  <c r="O12" i="6"/>
  <c r="H117" i="6"/>
  <c r="G117" i="6"/>
  <c r="F117" i="6"/>
  <c r="E117" i="6"/>
  <c r="D117" i="6"/>
  <c r="I110" i="6"/>
  <c r="H110" i="6"/>
  <c r="G110" i="6"/>
  <c r="F110" i="6"/>
  <c r="E110" i="6"/>
  <c r="I101" i="6"/>
  <c r="H101" i="6"/>
  <c r="G101" i="6"/>
  <c r="F101" i="6"/>
  <c r="E101" i="6"/>
  <c r="D101" i="6"/>
  <c r="M41" i="6"/>
  <c r="L41" i="6"/>
  <c r="K41" i="6"/>
  <c r="J41" i="6"/>
  <c r="I41" i="6"/>
  <c r="H41" i="6"/>
  <c r="S39" i="6"/>
  <c r="S38" i="6"/>
  <c r="S37" i="6"/>
  <c r="S35" i="6"/>
  <c r="M34" i="6"/>
  <c r="L34" i="6"/>
  <c r="K34" i="6"/>
  <c r="J34" i="6"/>
  <c r="I34" i="6"/>
  <c r="H34" i="6"/>
  <c r="G34" i="6"/>
  <c r="F34" i="6"/>
  <c r="E34" i="6"/>
  <c r="S33" i="6"/>
  <c r="S32" i="6"/>
  <c r="S30" i="6"/>
  <c r="S28" i="6"/>
  <c r="S26" i="6"/>
  <c r="N25" i="6"/>
  <c r="M25" i="6"/>
  <c r="L25" i="6"/>
  <c r="K25" i="6"/>
  <c r="J25" i="6"/>
  <c r="H25" i="6"/>
  <c r="G25" i="6"/>
  <c r="F25" i="6"/>
  <c r="E25" i="6"/>
  <c r="S23" i="6"/>
  <c r="S21" i="6"/>
  <c r="S20" i="6"/>
  <c r="S19" i="6"/>
  <c r="S18" i="6"/>
  <c r="S17" i="6"/>
  <c r="S15" i="6"/>
  <c r="S13" i="6"/>
  <c r="S12" i="6"/>
  <c r="S11" i="6"/>
  <c r="S10" i="6"/>
  <c r="K117" i="6" l="1"/>
  <c r="K110" i="6"/>
  <c r="K101" i="6"/>
  <c r="F42" i="6"/>
  <c r="M42" i="6"/>
  <c r="D118" i="6"/>
  <c r="F118" i="6"/>
  <c r="S22" i="6"/>
  <c r="S40" i="6"/>
  <c r="S43" i="6"/>
  <c r="S31" i="6"/>
  <c r="S14" i="6"/>
  <c r="D41" i="6"/>
  <c r="S41" i="6" s="1"/>
  <c r="E42" i="6"/>
  <c r="G42" i="6"/>
  <c r="I42" i="6"/>
  <c r="K42" i="6"/>
  <c r="S16" i="6"/>
  <c r="S24" i="6"/>
  <c r="O34" i="6"/>
  <c r="D73" i="6"/>
  <c r="D25" i="6"/>
  <c r="O25" i="6" s="1"/>
  <c r="H42" i="6"/>
  <c r="S27" i="6"/>
  <c r="E118" i="6"/>
  <c r="I118" i="6"/>
  <c r="J42" i="6"/>
  <c r="N42" i="6"/>
  <c r="S29" i="6"/>
  <c r="G118" i="6"/>
  <c r="H118" i="6"/>
  <c r="L42" i="6"/>
  <c r="K118" i="6" l="1"/>
  <c r="O41" i="6"/>
  <c r="S34" i="6"/>
  <c r="D42" i="6"/>
  <c r="O42" i="6" s="1"/>
  <c r="O44" i="6" s="1"/>
  <c r="O45" i="6" s="1"/>
  <c r="S25" i="6"/>
  <c r="S44" i="6" l="1"/>
  <c r="S45" i="6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02_涵養計画書2" type="6" refreshedVersion="4" background="1" saveData="1">
    <textPr prompt="0" codePage="932" sourceFile="D:\WA_地下水保全\データコンバート\WAF1010_涵養計画書\02_涵養計画書.csv" tab="0" comma="1">
      <textFields count="40"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 type="text"/>
        <textField type="text"/>
        <textField type="text"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text"/>
        <textField/>
      </textFields>
    </textPr>
  </connection>
  <connection id="2" xr16:uid="{00000000-0015-0000-FFFF-FFFF01000000}" name="02_涵養報告書更新" type="6" refreshedVersion="4" background="1" saveData="1">
    <textPr prompt="0" codePage="932" sourceFile="D:\WA_地下水保全\データコンバート\WAF2020_涵養報告書更新\02_涵養報告書更新.csv" tab="0" comma="1">
      <textFields count="26">
        <textField type="text"/>
        <textField type="text"/>
        <textField type="text"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 type="MDY"/>
        <textField/>
        <textField/>
        <textField/>
        <textField/>
        <textField/>
        <textField type="text"/>
        <textField type="text"/>
        <textField type="text"/>
      </textFields>
    </textPr>
  </connection>
</connections>
</file>

<file path=xl/sharedStrings.xml><?xml version="1.0" encoding="utf-8"?>
<sst xmlns="http://schemas.openxmlformats.org/spreadsheetml/2006/main" count="149" uniqueCount="82">
  <si>
    <t>雨水浸透ます</t>
    <rPh sb="0" eb="2">
      <t>ウスイ</t>
    </rPh>
    <rPh sb="2" eb="4">
      <t>シントウ</t>
    </rPh>
    <phoneticPr fontId="1"/>
  </si>
  <si>
    <t>緑地等</t>
    <rPh sb="0" eb="2">
      <t>リョクチ</t>
    </rPh>
    <rPh sb="2" eb="3">
      <t>トウ</t>
    </rPh>
    <phoneticPr fontId="1"/>
  </si>
  <si>
    <t>用途</t>
    <rPh sb="0" eb="2">
      <t>ヨウト</t>
    </rPh>
    <phoneticPr fontId="1"/>
  </si>
  <si>
    <t>【重点地域（熊本地域）】</t>
    <rPh sb="1" eb="3">
      <t>ジュウテン</t>
    </rPh>
    <rPh sb="3" eb="5">
      <t>チイキ</t>
    </rPh>
    <rPh sb="6" eb="8">
      <t>クマモト</t>
    </rPh>
    <rPh sb="8" eb="10">
      <t>チイキ</t>
    </rPh>
    <phoneticPr fontId="1"/>
  </si>
  <si>
    <t>涵養の具体的な内容</t>
    <rPh sb="0" eb="2">
      <t>カンヨウ</t>
    </rPh>
    <rPh sb="3" eb="6">
      <t>グタイテキ</t>
    </rPh>
    <rPh sb="7" eb="9">
      <t>ナイヨウ</t>
    </rPh>
    <phoneticPr fontId="1"/>
  </si>
  <si>
    <t>市町村名</t>
    <rPh sb="0" eb="3">
      <t>シチョウソン</t>
    </rPh>
    <rPh sb="3" eb="4">
      <t>メイ</t>
    </rPh>
    <phoneticPr fontId="1"/>
  </si>
  <si>
    <t>熊本市</t>
    <rPh sb="0" eb="2">
      <t>クマモト</t>
    </rPh>
    <rPh sb="2" eb="3">
      <t>シ</t>
    </rPh>
    <phoneticPr fontId="1"/>
  </si>
  <si>
    <r>
      <t>菊池市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※２</t>
    </r>
    <rPh sb="0" eb="2">
      <t>キクチ</t>
    </rPh>
    <rPh sb="2" eb="3">
      <t>シ</t>
    </rPh>
    <phoneticPr fontId="1"/>
  </si>
  <si>
    <t>宇土市</t>
    <rPh sb="0" eb="3">
      <t>ウトシ</t>
    </rPh>
    <phoneticPr fontId="1"/>
  </si>
  <si>
    <t>合志市</t>
    <rPh sb="0" eb="3">
      <t>コウシシ</t>
    </rPh>
    <phoneticPr fontId="1"/>
  </si>
  <si>
    <t>大津町</t>
    <rPh sb="0" eb="3">
      <t>オオツマチ</t>
    </rPh>
    <phoneticPr fontId="1"/>
  </si>
  <si>
    <t>菊陽町</t>
    <rPh sb="0" eb="3">
      <t>キクヨウマチ</t>
    </rPh>
    <phoneticPr fontId="1"/>
  </si>
  <si>
    <t>西原村</t>
    <rPh sb="0" eb="3">
      <t>ニシハラムラ</t>
    </rPh>
    <phoneticPr fontId="1"/>
  </si>
  <si>
    <t>御船町</t>
    <rPh sb="0" eb="3">
      <t>ミフネマチ</t>
    </rPh>
    <phoneticPr fontId="1"/>
  </si>
  <si>
    <t>嘉島町</t>
    <rPh sb="0" eb="3">
      <t>カシママチ</t>
    </rPh>
    <phoneticPr fontId="1"/>
  </si>
  <si>
    <t>益城町</t>
    <rPh sb="0" eb="3">
      <t>マシキマチ</t>
    </rPh>
    <phoneticPr fontId="1"/>
  </si>
  <si>
    <t>甲佐町</t>
    <rPh sb="0" eb="3">
      <t>コウサマチ</t>
    </rPh>
    <phoneticPr fontId="1"/>
  </si>
  <si>
    <t>※２　「菊池市」は旧旭志村及び旧泗水町の区域となります。</t>
    <rPh sb="4" eb="6">
      <t>キクチ</t>
    </rPh>
    <rPh sb="6" eb="7">
      <t>シ</t>
    </rPh>
    <rPh sb="9" eb="10">
      <t>キュウ</t>
    </rPh>
    <rPh sb="10" eb="13">
      <t>キョクシムラ</t>
    </rPh>
    <rPh sb="13" eb="14">
      <t>オヨ</t>
    </rPh>
    <rPh sb="15" eb="16">
      <t>キュウ</t>
    </rPh>
    <rPh sb="16" eb="19">
      <t>シスイマチ</t>
    </rPh>
    <rPh sb="20" eb="22">
      <t>クイキ</t>
    </rPh>
    <phoneticPr fontId="1"/>
  </si>
  <si>
    <t>【重点地域以外】</t>
    <rPh sb="1" eb="3">
      <t>ジュウテン</t>
    </rPh>
    <rPh sb="3" eb="5">
      <t>チイキ</t>
    </rPh>
    <rPh sb="5" eb="7">
      <t>イガイ</t>
    </rPh>
    <phoneticPr fontId="1"/>
  </si>
  <si>
    <t>農業</t>
    <rPh sb="0" eb="2">
      <t>ノウギョウ</t>
    </rPh>
    <phoneticPr fontId="1"/>
  </si>
  <si>
    <t>水産養殖</t>
    <rPh sb="0" eb="2">
      <t>スイサン</t>
    </rPh>
    <rPh sb="2" eb="4">
      <t>ヨウショク</t>
    </rPh>
    <phoneticPr fontId="1"/>
  </si>
  <si>
    <t>工業</t>
    <rPh sb="0" eb="2">
      <t>コウギョウ</t>
    </rPh>
    <phoneticPr fontId="1"/>
  </si>
  <si>
    <t>建築物</t>
    <rPh sb="0" eb="3">
      <t>ケンチクブツ</t>
    </rPh>
    <phoneticPr fontId="1"/>
  </si>
  <si>
    <t>水道</t>
    <rPh sb="0" eb="2">
      <t>スイドウ</t>
    </rPh>
    <phoneticPr fontId="1"/>
  </si>
  <si>
    <t>家庭</t>
    <rPh sb="0" eb="2">
      <t>カテイ</t>
    </rPh>
    <phoneticPr fontId="1"/>
  </si>
  <si>
    <t>その他</t>
    <rPh sb="2" eb="3">
      <t>タ</t>
    </rPh>
    <phoneticPr fontId="1"/>
  </si>
  <si>
    <t>敷地内における涵養</t>
    <rPh sb="0" eb="2">
      <t>シキチ</t>
    </rPh>
    <rPh sb="2" eb="3">
      <t>ナイ</t>
    </rPh>
    <rPh sb="7" eb="9">
      <t>カンヨウ</t>
    </rPh>
    <phoneticPr fontId="1"/>
  </si>
  <si>
    <r>
      <t>上段：実施件数
下段：涵養実施量(m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0" eb="2">
      <t>ジョウダン</t>
    </rPh>
    <rPh sb="3" eb="5">
      <t>ジッシ</t>
    </rPh>
    <rPh sb="5" eb="7">
      <t>ケンスウ</t>
    </rPh>
    <rPh sb="8" eb="10">
      <t>ゲダン</t>
    </rPh>
    <rPh sb="11" eb="13">
      <t>カンヨウ</t>
    </rPh>
    <rPh sb="13" eb="15">
      <t>ジッシ</t>
    </rPh>
    <rPh sb="15" eb="16">
      <t>リョウ</t>
    </rPh>
    <phoneticPr fontId="1"/>
  </si>
  <si>
    <t>雨水浸透トレンチ</t>
    <rPh sb="0" eb="2">
      <t>ウスイ</t>
    </rPh>
    <rPh sb="2" eb="4">
      <t>シントウ</t>
    </rPh>
    <phoneticPr fontId="1"/>
  </si>
  <si>
    <t>透水性舗装又は緑化ブロック</t>
    <rPh sb="0" eb="3">
      <t>トウスイセイ</t>
    </rPh>
    <rPh sb="3" eb="5">
      <t>ホソウ</t>
    </rPh>
    <rPh sb="5" eb="6">
      <t>マタ</t>
    </rPh>
    <rPh sb="7" eb="9">
      <t>リョッカ</t>
    </rPh>
    <phoneticPr fontId="1"/>
  </si>
  <si>
    <t>雨水浸透側溝</t>
    <rPh sb="0" eb="2">
      <t>ウスイ</t>
    </rPh>
    <rPh sb="2" eb="4">
      <t>シントウ</t>
    </rPh>
    <rPh sb="4" eb="6">
      <t>ソッコウ</t>
    </rPh>
    <phoneticPr fontId="1"/>
  </si>
  <si>
    <t>浸透型調整池</t>
    <rPh sb="0" eb="2">
      <t>シントウ</t>
    </rPh>
    <rPh sb="2" eb="3">
      <t>ガタ</t>
    </rPh>
    <rPh sb="3" eb="5">
      <t>チョウセイ</t>
    </rPh>
    <rPh sb="5" eb="6">
      <t>イケ</t>
    </rPh>
    <phoneticPr fontId="1"/>
  </si>
  <si>
    <t>敷地内その他</t>
    <rPh sb="0" eb="2">
      <t>シキチ</t>
    </rPh>
    <rPh sb="2" eb="3">
      <t>ナイ</t>
    </rPh>
    <rPh sb="5" eb="6">
      <t>タ</t>
    </rPh>
    <phoneticPr fontId="1"/>
  </si>
  <si>
    <t>敷地外における涵養</t>
    <rPh sb="0" eb="2">
      <t>シキチ</t>
    </rPh>
    <rPh sb="2" eb="3">
      <t>ガイ</t>
    </rPh>
    <rPh sb="7" eb="9">
      <t>カンヨウ</t>
    </rPh>
    <phoneticPr fontId="1"/>
  </si>
  <si>
    <t>涵養林の整備</t>
    <rPh sb="0" eb="2">
      <t>カンヨウ</t>
    </rPh>
    <rPh sb="2" eb="3">
      <t>リン</t>
    </rPh>
    <rPh sb="4" eb="6">
      <t>セイビ</t>
    </rPh>
    <phoneticPr fontId="1"/>
  </si>
  <si>
    <t>水田湛水</t>
    <rPh sb="0" eb="2">
      <t>スイデン</t>
    </rPh>
    <rPh sb="2" eb="4">
      <t>タンスイ</t>
    </rPh>
    <phoneticPr fontId="1"/>
  </si>
  <si>
    <t>米等の契約栽培</t>
    <rPh sb="0" eb="1">
      <t>コメ</t>
    </rPh>
    <rPh sb="1" eb="2">
      <t>トウ</t>
    </rPh>
    <rPh sb="3" eb="5">
      <t>ケイヤク</t>
    </rPh>
    <rPh sb="5" eb="7">
      <t>サイバイ</t>
    </rPh>
    <phoneticPr fontId="1"/>
  </si>
  <si>
    <t>敷地外その他</t>
    <rPh sb="0" eb="2">
      <t>シキチ</t>
    </rPh>
    <rPh sb="2" eb="3">
      <t>ガイ</t>
    </rPh>
    <rPh sb="5" eb="6">
      <t>タ</t>
    </rPh>
    <phoneticPr fontId="1"/>
  </si>
  <si>
    <t>涵養対策に関する行事参加</t>
    <rPh sb="0" eb="2">
      <t>カンヨウ</t>
    </rPh>
    <rPh sb="2" eb="4">
      <t>タイサク</t>
    </rPh>
    <rPh sb="5" eb="6">
      <t>カン</t>
    </rPh>
    <rPh sb="8" eb="10">
      <t>ギョウジ</t>
    </rPh>
    <rPh sb="10" eb="12">
      <t>サンカ</t>
    </rPh>
    <phoneticPr fontId="1"/>
  </si>
  <si>
    <t>－</t>
    <phoneticPr fontId="1"/>
  </si>
  <si>
    <t>涵養域産作物の購入</t>
    <rPh sb="0" eb="2">
      <t>カンヨウ</t>
    </rPh>
    <rPh sb="2" eb="3">
      <t>イキ</t>
    </rPh>
    <rPh sb="3" eb="4">
      <t>サン</t>
    </rPh>
    <rPh sb="4" eb="6">
      <t>サクモツ</t>
    </rPh>
    <rPh sb="7" eb="9">
      <t>コウニュウ</t>
    </rPh>
    <phoneticPr fontId="1"/>
  </si>
  <si>
    <r>
      <t>地下水採取量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※３</t>
    </r>
    <r>
      <rPr>
        <sz val="11"/>
        <color theme="1"/>
        <rFont val="ＭＳ Ｐゴシック"/>
        <family val="2"/>
        <charset val="128"/>
        <scheme val="minor"/>
      </rPr>
      <t>(m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0" eb="3">
      <t>チカスイ</t>
    </rPh>
    <rPh sb="3" eb="5">
      <t>サイシュ</t>
    </rPh>
    <rPh sb="5" eb="6">
      <t>リョウ</t>
    </rPh>
    <phoneticPr fontId="1"/>
  </si>
  <si>
    <t>涵養割合(%)</t>
    <rPh sb="0" eb="2">
      <t>カンヨウ</t>
    </rPh>
    <rPh sb="2" eb="4">
      <t>ワリアイ</t>
    </rPh>
    <phoneticPr fontId="1"/>
  </si>
  <si>
    <r>
      <t>用途別涵養実施量の合計(m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0" eb="2">
      <t>ヨウト</t>
    </rPh>
    <rPh sb="2" eb="3">
      <t>ベツ</t>
    </rPh>
    <rPh sb="3" eb="5">
      <t>カンヨウ</t>
    </rPh>
    <rPh sb="5" eb="7">
      <t>ジッシ</t>
    </rPh>
    <rPh sb="7" eb="8">
      <t>リョウ</t>
    </rPh>
    <rPh sb="9" eb="11">
      <t>ゴウケイ</t>
    </rPh>
    <phoneticPr fontId="1"/>
  </si>
  <si>
    <t>重点地域
計</t>
    <rPh sb="0" eb="2">
      <t>ジュウテン</t>
    </rPh>
    <rPh sb="2" eb="4">
      <t>チイキ</t>
    </rPh>
    <rPh sb="5" eb="6">
      <t>ケイ</t>
    </rPh>
    <phoneticPr fontId="1"/>
  </si>
  <si>
    <t>合計</t>
    <rPh sb="0" eb="2">
      <t>ゴウケイ</t>
    </rPh>
    <phoneticPr fontId="1"/>
  </si>
  <si>
    <t>八代市</t>
    <rPh sb="0" eb="3">
      <t>ヤツシロシ</t>
    </rPh>
    <phoneticPr fontId="1"/>
  </si>
  <si>
    <t>玉名市</t>
    <rPh sb="0" eb="2">
      <t>タマナ</t>
    </rPh>
    <rPh sb="2" eb="3">
      <t>シ</t>
    </rPh>
    <phoneticPr fontId="1"/>
  </si>
  <si>
    <t>山鹿市</t>
    <rPh sb="0" eb="3">
      <t>ヤマガシ</t>
    </rPh>
    <phoneticPr fontId="1"/>
  </si>
  <si>
    <t>計</t>
    <rPh sb="0" eb="1">
      <t>ケイ</t>
    </rPh>
    <phoneticPr fontId="1"/>
  </si>
  <si>
    <t>※２　「重点地域」以外は、涵養量の算出を行っておらず、取組みの内容を報告することとしています。</t>
    <rPh sb="4" eb="6">
      <t>ジュウテン</t>
    </rPh>
    <rPh sb="6" eb="8">
      <t>チイキ</t>
    </rPh>
    <rPh sb="9" eb="11">
      <t>イガイ</t>
    </rPh>
    <rPh sb="13" eb="15">
      <t>カンヨウ</t>
    </rPh>
    <rPh sb="15" eb="16">
      <t>リョウ</t>
    </rPh>
    <rPh sb="17" eb="19">
      <t>サンシュツ</t>
    </rPh>
    <rPh sb="20" eb="21">
      <t>オコナ</t>
    </rPh>
    <rPh sb="27" eb="28">
      <t>トリ</t>
    </rPh>
    <rPh sb="28" eb="29">
      <t>ク</t>
    </rPh>
    <rPh sb="31" eb="33">
      <t>ナイヨウ</t>
    </rPh>
    <rPh sb="34" eb="36">
      <t>ホウコク</t>
    </rPh>
    <phoneticPr fontId="1"/>
  </si>
  <si>
    <t>荒尾市</t>
    <rPh sb="0" eb="3">
      <t>アラオシ</t>
    </rPh>
    <phoneticPr fontId="1"/>
  </si>
  <si>
    <t>阿蘇市</t>
    <rPh sb="0" eb="2">
      <t>アソ</t>
    </rPh>
    <rPh sb="2" eb="3">
      <t>シ</t>
    </rPh>
    <phoneticPr fontId="1"/>
  </si>
  <si>
    <t>水俣市</t>
    <rPh sb="0" eb="3">
      <t>ミナマタシ</t>
    </rPh>
    <phoneticPr fontId="1"/>
  </si>
  <si>
    <t>人吉市</t>
    <rPh sb="0" eb="3">
      <t>ヒトヨシシ</t>
    </rPh>
    <phoneticPr fontId="1"/>
  </si>
  <si>
    <t>敷地内　　小計</t>
    <rPh sb="0" eb="2">
      <t>シキチ</t>
    </rPh>
    <rPh sb="2" eb="3">
      <t>ナイ</t>
    </rPh>
    <rPh sb="5" eb="7">
      <t>ショウケイ</t>
    </rPh>
    <phoneticPr fontId="1"/>
  </si>
  <si>
    <t>　敷地外　　小計</t>
    <rPh sb="1" eb="3">
      <t>シキチ</t>
    </rPh>
    <rPh sb="3" eb="4">
      <t>ガイ</t>
    </rPh>
    <rPh sb="6" eb="8">
      <t>ショウケイ</t>
    </rPh>
    <phoneticPr fontId="1"/>
  </si>
  <si>
    <t>その他　　小計</t>
    <rPh sb="2" eb="3">
      <t>タ</t>
    </rPh>
    <rPh sb="5" eb="7">
      <t>ショウケイ</t>
    </rPh>
    <phoneticPr fontId="1"/>
  </si>
  <si>
    <r>
      <t>敷地内涵養実施量　　小計(m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0" eb="2">
      <t>シキチ</t>
    </rPh>
    <rPh sb="2" eb="3">
      <t>ナイ</t>
    </rPh>
    <rPh sb="3" eb="5">
      <t>カンヨウ</t>
    </rPh>
    <rPh sb="5" eb="7">
      <t>ジッシ</t>
    </rPh>
    <rPh sb="7" eb="8">
      <t>リョウ</t>
    </rPh>
    <rPh sb="10" eb="12">
      <t>ショウケイ</t>
    </rPh>
    <phoneticPr fontId="1"/>
  </si>
  <si>
    <r>
      <t>敷地外涵養実施量　　小計(m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0" eb="2">
      <t>シキチ</t>
    </rPh>
    <rPh sb="2" eb="3">
      <t>ガイ</t>
    </rPh>
    <rPh sb="3" eb="5">
      <t>カンヨウ</t>
    </rPh>
    <rPh sb="5" eb="7">
      <t>ジッシ</t>
    </rPh>
    <rPh sb="7" eb="8">
      <t>リョウ</t>
    </rPh>
    <rPh sb="10" eb="12">
      <t>ショウケイ</t>
    </rPh>
    <phoneticPr fontId="1"/>
  </si>
  <si>
    <r>
      <t>その他涵養実施量　　小計(m</t>
    </r>
    <r>
      <rPr>
        <vertAlign val="superscript"/>
        <sz val="11"/>
        <color theme="1"/>
        <rFont val="ＭＳ Ｐゴシック"/>
        <family val="3"/>
        <charset val="128"/>
        <scheme val="minor"/>
      </rPr>
      <t>3</t>
    </r>
    <r>
      <rPr>
        <sz val="11"/>
        <color theme="1"/>
        <rFont val="ＭＳ Ｐゴシック"/>
        <family val="2"/>
        <charset val="128"/>
        <scheme val="minor"/>
      </rPr>
      <t>)</t>
    </r>
    <rPh sb="2" eb="3">
      <t>タ</t>
    </rPh>
    <rPh sb="3" eb="5">
      <t>カンヨウ</t>
    </rPh>
    <rPh sb="5" eb="7">
      <t>ジッシ</t>
    </rPh>
    <rPh sb="7" eb="8">
      <t>リョウ</t>
    </rPh>
    <rPh sb="10" eb="12">
      <t>ショウケイ</t>
    </rPh>
    <phoneticPr fontId="1"/>
  </si>
  <si>
    <r>
      <t>上段：報告者数
下段：報告対象者数</t>
    </r>
    <r>
      <rPr>
        <vertAlign val="superscript"/>
        <sz val="11"/>
        <color theme="1"/>
        <rFont val="ＭＳ Ｐゴシック"/>
        <family val="3"/>
        <charset val="128"/>
        <scheme val="minor"/>
      </rPr>
      <t>※１</t>
    </r>
    <rPh sb="0" eb="2">
      <t>ジョウダン</t>
    </rPh>
    <rPh sb="3" eb="6">
      <t>ホウコクシャ</t>
    </rPh>
    <rPh sb="6" eb="7">
      <t>スウ</t>
    </rPh>
    <rPh sb="8" eb="10">
      <t>カダン</t>
    </rPh>
    <rPh sb="11" eb="13">
      <t>ホウコク</t>
    </rPh>
    <rPh sb="13" eb="16">
      <t>タイショウシャ</t>
    </rPh>
    <rPh sb="16" eb="17">
      <t>スウ</t>
    </rPh>
    <phoneticPr fontId="1"/>
  </si>
  <si>
    <t>上段：報告者数
下段：報告対象者数※１</t>
    <rPh sb="0" eb="2">
      <t>ジョウダン</t>
    </rPh>
    <rPh sb="3" eb="6">
      <t>ホウコクシャ</t>
    </rPh>
    <rPh sb="6" eb="7">
      <t>スウ</t>
    </rPh>
    <rPh sb="8" eb="10">
      <t>カダン</t>
    </rPh>
    <rPh sb="11" eb="13">
      <t>ホウコク</t>
    </rPh>
    <rPh sb="13" eb="15">
      <t>タイショウ</t>
    </rPh>
    <rPh sb="15" eb="16">
      <t>シャ</t>
    </rPh>
    <rPh sb="16" eb="17">
      <t>スウ</t>
    </rPh>
    <phoneticPr fontId="1"/>
  </si>
  <si>
    <t>１　地域別</t>
    <rPh sb="2" eb="4">
      <t>チイキ</t>
    </rPh>
    <rPh sb="4" eb="5">
      <t>ベツ</t>
    </rPh>
    <phoneticPr fontId="1"/>
  </si>
  <si>
    <t>２　用途別</t>
    <rPh sb="2" eb="4">
      <t>ヨウト</t>
    </rPh>
    <rPh sb="4" eb="5">
      <t>ベツ</t>
    </rPh>
    <phoneticPr fontId="1"/>
  </si>
  <si>
    <r>
      <rPr>
        <sz val="9"/>
        <color theme="1"/>
        <rFont val="ＭＳ Ｐゴシック"/>
        <family val="3"/>
        <charset val="128"/>
        <scheme val="minor"/>
      </rPr>
      <t>　　　　　　　　※２</t>
    </r>
    <r>
      <rPr>
        <sz val="11"/>
        <color theme="1"/>
        <rFont val="ＭＳ Ｐゴシック"/>
        <family val="2"/>
        <charset val="128"/>
        <scheme val="minor"/>
      </rPr>
      <t xml:space="preserve">
実施件数
</t>
    </r>
    <rPh sb="11" eb="13">
      <t>ジッシ</t>
    </rPh>
    <rPh sb="13" eb="15">
      <t>ケンスウ</t>
    </rPh>
    <phoneticPr fontId="1"/>
  </si>
  <si>
    <r>
      <t>上段：実施件数
下段：涵養実施量(m</t>
    </r>
    <r>
      <rPr>
        <vertAlign val="superscript"/>
        <sz val="12"/>
        <color theme="1"/>
        <rFont val="ＭＳ Ｐゴシック"/>
        <family val="3"/>
        <charset val="128"/>
        <scheme val="minor"/>
      </rPr>
      <t>3</t>
    </r>
    <r>
      <rPr>
        <sz val="12"/>
        <color theme="1"/>
        <rFont val="ＭＳ Ｐゴシック"/>
        <family val="3"/>
        <charset val="128"/>
        <scheme val="minor"/>
      </rPr>
      <t>)</t>
    </r>
    <rPh sb="0" eb="2">
      <t>ジョウダン</t>
    </rPh>
    <rPh sb="3" eb="5">
      <t>ジッシ</t>
    </rPh>
    <rPh sb="5" eb="7">
      <t>ケンスウ</t>
    </rPh>
    <rPh sb="8" eb="10">
      <t>ゲダン</t>
    </rPh>
    <rPh sb="11" eb="13">
      <t>カンヨウ</t>
    </rPh>
    <rPh sb="13" eb="15">
      <t>ジッシ</t>
    </rPh>
    <rPh sb="15" eb="16">
      <t>リョウ</t>
    </rPh>
    <phoneticPr fontId="1"/>
  </si>
  <si>
    <r>
      <t>敷地内涵養実施量　　小計(m</t>
    </r>
    <r>
      <rPr>
        <vertAlign val="superscript"/>
        <sz val="12"/>
        <color theme="1"/>
        <rFont val="ＭＳ Ｐゴシック"/>
        <family val="3"/>
        <charset val="128"/>
        <scheme val="minor"/>
      </rPr>
      <t>3</t>
    </r>
    <r>
      <rPr>
        <sz val="12"/>
        <color theme="1"/>
        <rFont val="ＭＳ Ｐゴシック"/>
        <family val="3"/>
        <charset val="128"/>
        <scheme val="minor"/>
      </rPr>
      <t>)</t>
    </r>
    <rPh sb="0" eb="2">
      <t>シキチ</t>
    </rPh>
    <rPh sb="2" eb="3">
      <t>ナイ</t>
    </rPh>
    <rPh sb="3" eb="5">
      <t>カンヨウ</t>
    </rPh>
    <rPh sb="5" eb="7">
      <t>ジッシ</t>
    </rPh>
    <rPh sb="7" eb="8">
      <t>リョウ</t>
    </rPh>
    <rPh sb="10" eb="12">
      <t>ショウケイ</t>
    </rPh>
    <phoneticPr fontId="1"/>
  </si>
  <si>
    <r>
      <t>敷地外涵養実施量　　小計(m</t>
    </r>
    <r>
      <rPr>
        <vertAlign val="superscript"/>
        <sz val="12"/>
        <color theme="1"/>
        <rFont val="ＭＳ Ｐゴシック"/>
        <family val="3"/>
        <charset val="128"/>
        <scheme val="minor"/>
      </rPr>
      <t>3</t>
    </r>
    <r>
      <rPr>
        <sz val="12"/>
        <color theme="1"/>
        <rFont val="ＭＳ Ｐゴシック"/>
        <family val="3"/>
        <charset val="128"/>
        <scheme val="minor"/>
      </rPr>
      <t>)</t>
    </r>
    <rPh sb="0" eb="2">
      <t>シキチ</t>
    </rPh>
    <rPh sb="2" eb="3">
      <t>ガイ</t>
    </rPh>
    <rPh sb="3" eb="5">
      <t>カンヨウ</t>
    </rPh>
    <rPh sb="5" eb="7">
      <t>ジッシ</t>
    </rPh>
    <rPh sb="7" eb="8">
      <t>リョウ</t>
    </rPh>
    <rPh sb="10" eb="12">
      <t>ショウケイ</t>
    </rPh>
    <phoneticPr fontId="1"/>
  </si>
  <si>
    <r>
      <t>その他涵養実施量　　小計(m</t>
    </r>
    <r>
      <rPr>
        <vertAlign val="superscript"/>
        <sz val="12"/>
        <color theme="1"/>
        <rFont val="ＭＳ Ｐゴシック"/>
        <family val="3"/>
        <charset val="128"/>
        <scheme val="minor"/>
      </rPr>
      <t>3</t>
    </r>
    <r>
      <rPr>
        <sz val="12"/>
        <color theme="1"/>
        <rFont val="ＭＳ Ｐゴシック"/>
        <family val="3"/>
        <charset val="128"/>
        <scheme val="minor"/>
      </rPr>
      <t>)</t>
    </r>
    <rPh sb="2" eb="3">
      <t>タ</t>
    </rPh>
    <rPh sb="3" eb="5">
      <t>カンヨウ</t>
    </rPh>
    <rPh sb="5" eb="7">
      <t>ジッシ</t>
    </rPh>
    <rPh sb="7" eb="8">
      <t>リョウ</t>
    </rPh>
    <rPh sb="10" eb="12">
      <t>ショウケイ</t>
    </rPh>
    <phoneticPr fontId="1"/>
  </si>
  <si>
    <r>
      <t>市町村別涵養実施量の合計(m</t>
    </r>
    <r>
      <rPr>
        <vertAlign val="superscript"/>
        <sz val="12"/>
        <color theme="1"/>
        <rFont val="ＭＳ Ｐゴシック"/>
        <family val="3"/>
        <charset val="128"/>
        <scheme val="minor"/>
      </rPr>
      <t>3</t>
    </r>
    <r>
      <rPr>
        <sz val="12"/>
        <color theme="1"/>
        <rFont val="ＭＳ Ｐゴシック"/>
        <family val="3"/>
        <charset val="128"/>
        <scheme val="minor"/>
      </rPr>
      <t>)</t>
    </r>
    <rPh sb="0" eb="3">
      <t>シチョウソン</t>
    </rPh>
    <rPh sb="3" eb="4">
      <t>ベツ</t>
    </rPh>
    <rPh sb="4" eb="6">
      <t>カンヨウ</t>
    </rPh>
    <rPh sb="6" eb="8">
      <t>ジッシ</t>
    </rPh>
    <rPh sb="8" eb="9">
      <t>リョウ</t>
    </rPh>
    <rPh sb="10" eb="12">
      <t>ゴウケイ</t>
    </rPh>
    <phoneticPr fontId="1"/>
  </si>
  <si>
    <r>
      <t>地下水採取量</t>
    </r>
    <r>
      <rPr>
        <vertAlign val="superscript"/>
        <sz val="12"/>
        <color theme="1"/>
        <rFont val="ＭＳ Ｐゴシック"/>
        <family val="3"/>
        <charset val="128"/>
        <scheme val="minor"/>
      </rPr>
      <t>※３</t>
    </r>
    <r>
      <rPr>
        <sz val="12"/>
        <color theme="1"/>
        <rFont val="ＭＳ Ｐゴシック"/>
        <family val="3"/>
        <charset val="128"/>
        <scheme val="minor"/>
      </rPr>
      <t>(m</t>
    </r>
    <r>
      <rPr>
        <vertAlign val="superscript"/>
        <sz val="12"/>
        <color theme="1"/>
        <rFont val="ＭＳ Ｐゴシック"/>
        <family val="3"/>
        <charset val="128"/>
        <scheme val="minor"/>
      </rPr>
      <t>3</t>
    </r>
    <r>
      <rPr>
        <sz val="12"/>
        <color theme="1"/>
        <rFont val="ＭＳ Ｐゴシック"/>
        <family val="3"/>
        <charset val="128"/>
        <scheme val="minor"/>
      </rPr>
      <t>)</t>
    </r>
    <rPh sb="0" eb="3">
      <t>チカスイ</t>
    </rPh>
    <rPh sb="3" eb="5">
      <t>サイシュ</t>
    </rPh>
    <rPh sb="5" eb="6">
      <t>リョウ</t>
    </rPh>
    <phoneticPr fontId="1"/>
  </si>
  <si>
    <r>
      <t>涵養実施量の総計(m</t>
    </r>
    <r>
      <rPr>
        <vertAlign val="superscript"/>
        <sz val="12"/>
        <color theme="1"/>
        <rFont val="ＭＳ Ｐゴシック"/>
        <family val="3"/>
        <charset val="128"/>
        <scheme val="minor"/>
      </rPr>
      <t>3</t>
    </r>
    <r>
      <rPr>
        <sz val="12"/>
        <color theme="1"/>
        <rFont val="ＭＳ Ｐゴシック"/>
        <family val="3"/>
        <charset val="128"/>
        <scheme val="minor"/>
      </rPr>
      <t>)</t>
    </r>
    <rPh sb="0" eb="2">
      <t>カンヨウ</t>
    </rPh>
    <rPh sb="2" eb="4">
      <t>ジッシ</t>
    </rPh>
    <rPh sb="4" eb="5">
      <t>リョウ</t>
    </rPh>
    <rPh sb="6" eb="8">
      <t>ソウケイ</t>
    </rPh>
    <phoneticPr fontId="1"/>
  </si>
  <si>
    <r>
      <t>上段：報告者数
下段：報告対象者数</t>
    </r>
    <r>
      <rPr>
        <vertAlign val="superscript"/>
        <sz val="10"/>
        <color theme="1"/>
        <rFont val="ＭＳ Ｐゴシック"/>
        <family val="3"/>
        <charset val="128"/>
        <scheme val="minor"/>
      </rPr>
      <t>※１</t>
    </r>
    <rPh sb="0" eb="2">
      <t>ジョウダン</t>
    </rPh>
    <rPh sb="3" eb="6">
      <t>ホウコクシャ</t>
    </rPh>
    <rPh sb="6" eb="7">
      <t>スウ</t>
    </rPh>
    <rPh sb="8" eb="10">
      <t>カダン</t>
    </rPh>
    <rPh sb="11" eb="13">
      <t>ホウコク</t>
    </rPh>
    <rPh sb="13" eb="16">
      <t>タイショウシャ</t>
    </rPh>
    <rPh sb="16" eb="17">
      <t>スウ</t>
    </rPh>
    <phoneticPr fontId="1"/>
  </si>
  <si>
    <t>（令和６年4月１日～令和７年３月３１日）</t>
    <rPh sb="1" eb="3">
      <t>レイワ</t>
    </rPh>
    <rPh sb="4" eb="5">
      <t>ネン</t>
    </rPh>
    <rPh sb="6" eb="7">
      <t>ガツ</t>
    </rPh>
    <rPh sb="8" eb="9">
      <t>ニチ</t>
    </rPh>
    <rPh sb="10" eb="12">
      <t>レイワ</t>
    </rPh>
    <rPh sb="13" eb="14">
      <t>ネン</t>
    </rPh>
    <rPh sb="15" eb="16">
      <t>ガツ</t>
    </rPh>
    <rPh sb="18" eb="19">
      <t>ニチ</t>
    </rPh>
    <phoneticPr fontId="1"/>
  </si>
  <si>
    <t>※１　報告対象者は、令和６年度末（令和７年３月末）までに、地下水涵養計画書を提出し、地下水採取の許可を受けた方です。</t>
    <rPh sb="10" eb="12">
      <t>レイワ</t>
    </rPh>
    <rPh sb="15" eb="16">
      <t>マツ</t>
    </rPh>
    <rPh sb="17" eb="19">
      <t>レイワ</t>
    </rPh>
    <rPh sb="20" eb="21">
      <t>ネン</t>
    </rPh>
    <rPh sb="22" eb="24">
      <t>ガツマツ</t>
    </rPh>
    <rPh sb="32" eb="34">
      <t>カンヨウ</t>
    </rPh>
    <phoneticPr fontId="1"/>
  </si>
  <si>
    <t>※３　「地下水採取量」は、令和６年度末（令和７年３月末）までに地下水採取の許可を受けた方の令和６年度中の地下水採取量の合計です。</t>
    <rPh sb="4" eb="7">
      <t>チカスイ</t>
    </rPh>
    <rPh sb="7" eb="9">
      <t>サイシュ</t>
    </rPh>
    <rPh sb="9" eb="10">
      <t>リョウ</t>
    </rPh>
    <rPh sb="13" eb="15">
      <t>レイワ</t>
    </rPh>
    <rPh sb="16" eb="18">
      <t>ネンド</t>
    </rPh>
    <rPh sb="18" eb="19">
      <t>マツ</t>
    </rPh>
    <rPh sb="20" eb="22">
      <t>レイワ</t>
    </rPh>
    <rPh sb="23" eb="24">
      <t>ネン</t>
    </rPh>
    <rPh sb="25" eb="27">
      <t>ガツマツ</t>
    </rPh>
    <rPh sb="31" eb="34">
      <t>チカスイ</t>
    </rPh>
    <rPh sb="34" eb="36">
      <t>サイシュ</t>
    </rPh>
    <rPh sb="37" eb="39">
      <t>キョカ</t>
    </rPh>
    <rPh sb="40" eb="41">
      <t>ウ</t>
    </rPh>
    <rPh sb="43" eb="44">
      <t>カタ</t>
    </rPh>
    <rPh sb="45" eb="47">
      <t>レイワ</t>
    </rPh>
    <rPh sb="48" eb="50">
      <t>ネンド</t>
    </rPh>
    <rPh sb="50" eb="51">
      <t>チュウ</t>
    </rPh>
    <rPh sb="52" eb="55">
      <t>チカスイ</t>
    </rPh>
    <rPh sb="55" eb="57">
      <t>サイシュ</t>
    </rPh>
    <rPh sb="57" eb="58">
      <t>リョウ</t>
    </rPh>
    <rPh sb="59" eb="61">
      <t>ゴウケイ</t>
    </rPh>
    <phoneticPr fontId="1"/>
  </si>
  <si>
    <t>※１　報告対象者は、令和６年度末（令和７年３月末）までに、地下水涵養計画書を提出し、地下水採取の許可を受けた方です。</t>
    <rPh sb="10" eb="12">
      <t>レイワ</t>
    </rPh>
    <rPh sb="15" eb="16">
      <t>マツ</t>
    </rPh>
    <rPh sb="17" eb="19">
      <t>レイワ</t>
    </rPh>
    <rPh sb="20" eb="21">
      <t>ネン</t>
    </rPh>
    <rPh sb="22" eb="23">
      <t>ガツ</t>
    </rPh>
    <rPh sb="23" eb="24">
      <t>マツ</t>
    </rPh>
    <rPh sb="32" eb="34">
      <t>カンヨウ</t>
    </rPh>
    <phoneticPr fontId="1"/>
  </si>
  <si>
    <t>※３　「地下水採取量」は、令和６年度末（令和７年３月末）までに地下水採取の許可を受けた方の令和６年度中許可井戸の地下水採取量です。</t>
    <rPh sb="4" eb="7">
      <t>チカスイ</t>
    </rPh>
    <rPh sb="7" eb="9">
      <t>サイシュ</t>
    </rPh>
    <rPh sb="9" eb="10">
      <t>リョウ</t>
    </rPh>
    <rPh sb="13" eb="15">
      <t>レイワ</t>
    </rPh>
    <rPh sb="16" eb="18">
      <t>ネンド</t>
    </rPh>
    <rPh sb="18" eb="19">
      <t>マツ</t>
    </rPh>
    <rPh sb="20" eb="22">
      <t>レイワ</t>
    </rPh>
    <rPh sb="23" eb="24">
      <t>ネン</t>
    </rPh>
    <rPh sb="25" eb="27">
      <t>ガツマツ</t>
    </rPh>
    <rPh sb="31" eb="34">
      <t>チカスイ</t>
    </rPh>
    <rPh sb="34" eb="36">
      <t>サイシュ</t>
    </rPh>
    <rPh sb="37" eb="39">
      <t>キョカ</t>
    </rPh>
    <rPh sb="40" eb="41">
      <t>ウ</t>
    </rPh>
    <rPh sb="43" eb="44">
      <t>カタ</t>
    </rPh>
    <rPh sb="45" eb="47">
      <t>レイワ</t>
    </rPh>
    <rPh sb="48" eb="50">
      <t>ネンド</t>
    </rPh>
    <rPh sb="50" eb="51">
      <t>チュウ</t>
    </rPh>
    <rPh sb="51" eb="53">
      <t>キョカ</t>
    </rPh>
    <rPh sb="53" eb="55">
      <t>イド</t>
    </rPh>
    <rPh sb="56" eb="59">
      <t>チカスイ</t>
    </rPh>
    <rPh sb="59" eb="61">
      <t>サイシュ</t>
    </rPh>
    <rPh sb="61" eb="62">
      <t>リョウ</t>
    </rPh>
    <phoneticPr fontId="1"/>
  </si>
  <si>
    <t>その他</t>
    <rPh sb="2" eb="3">
      <t>タ</t>
    </rPh>
    <phoneticPr fontId="1"/>
  </si>
  <si>
    <t>令和６年度実績　地下水涵養計画実施状況報告集計表</t>
    <rPh sb="0" eb="2">
      <t>レイワ</t>
    </rPh>
    <rPh sb="3" eb="5">
      <t>ネンド</t>
    </rPh>
    <rPh sb="5" eb="7">
      <t>ジッセキ</t>
    </rPh>
    <rPh sb="8" eb="11">
      <t>チカスイ</t>
    </rPh>
    <rPh sb="11" eb="13">
      <t>カンヨウ</t>
    </rPh>
    <rPh sb="13" eb="15">
      <t>ケイカク</t>
    </rPh>
    <rPh sb="15" eb="17">
      <t>ジッシ</t>
    </rPh>
    <rPh sb="17" eb="19">
      <t>ジョウキョウ</t>
    </rPh>
    <rPh sb="19" eb="21">
      <t>ホウコク</t>
    </rPh>
    <rPh sb="21" eb="23">
      <t>シュウケイ</t>
    </rPh>
    <rPh sb="23" eb="24">
      <t>ヒョウ</t>
    </rPh>
    <phoneticPr fontId="1"/>
  </si>
  <si>
    <t>令和８年３月末現在</t>
    <rPh sb="0" eb="1">
      <t>レイ</t>
    </rPh>
    <rPh sb="1" eb="2">
      <t>ワ</t>
    </rPh>
    <rPh sb="3" eb="4">
      <t>ネン</t>
    </rPh>
    <rPh sb="5" eb="6">
      <t>ガツ</t>
    </rPh>
    <rPh sb="6" eb="7">
      <t>マツ</t>
    </rPh>
    <rPh sb="7" eb="9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</si>
</sst>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%"/>
  </numFmts>
  <fonts count="1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vertAlign val="superscript"/>
      <sz val="11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b/>
      <sz val="12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vertAlign val="superscript"/>
      <sz val="12"/>
      <color theme="1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vertAlign val="superscript"/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9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dotted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double">
        <color indexed="64"/>
      </bottom>
      <diagonal/>
    </border>
    <border>
      <left style="thin">
        <color indexed="64"/>
      </left>
      <right style="medium">
        <color auto="1"/>
      </right>
      <top/>
      <bottom style="dotted">
        <color indexed="64"/>
      </bottom>
      <diagonal/>
    </border>
    <border>
      <left style="thin">
        <color indexed="64"/>
      </left>
      <right style="medium">
        <color auto="1"/>
      </right>
      <top style="dotted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auto="1"/>
      </right>
      <top style="double">
        <color indexed="64"/>
      </top>
      <bottom/>
      <diagonal/>
    </border>
    <border>
      <left style="medium">
        <color auto="1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auto="1"/>
      </left>
      <right style="thin">
        <color indexed="64"/>
      </right>
      <top/>
      <bottom style="hair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ash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auto="1"/>
      </left>
      <right style="medium">
        <color indexed="64"/>
      </right>
      <top style="dashed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dotted">
        <color auto="1"/>
      </top>
      <bottom/>
      <diagonal/>
    </border>
  </borders>
  <cellStyleXfs count="3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247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10" xfId="0" applyBorder="1">
      <alignment vertical="center"/>
    </xf>
    <xf numFmtId="38" fontId="0" fillId="0" borderId="10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3" xfId="1" applyFont="1" applyBorder="1">
      <alignment vertical="center"/>
    </xf>
    <xf numFmtId="38" fontId="0" fillId="0" borderId="1" xfId="0" applyNumberFormat="1" applyBorder="1">
      <alignment vertical="center"/>
    </xf>
    <xf numFmtId="38" fontId="0" fillId="0" borderId="13" xfId="1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38" fontId="4" fillId="0" borderId="11" xfId="0" applyNumberFormat="1" applyFont="1" applyBorder="1" applyAlignment="1">
      <alignment horizontal="center" vertical="center"/>
    </xf>
    <xf numFmtId="38" fontId="0" fillId="0" borderId="20" xfId="0" applyNumberFormat="1" applyBorder="1">
      <alignment vertical="center"/>
    </xf>
    <xf numFmtId="38" fontId="0" fillId="0" borderId="21" xfId="0" applyNumberFormat="1" applyBorder="1">
      <alignment vertical="center"/>
    </xf>
    <xf numFmtId="0" fontId="0" fillId="0" borderId="12" xfId="0" applyBorder="1">
      <alignment vertical="center"/>
    </xf>
    <xf numFmtId="0" fontId="0" fillId="0" borderId="1" xfId="0" applyBorder="1">
      <alignment vertical="center"/>
    </xf>
    <xf numFmtId="0" fontId="0" fillId="0" borderId="8" xfId="0" applyBorder="1">
      <alignment vertical="center"/>
    </xf>
    <xf numFmtId="0" fontId="5" fillId="0" borderId="1" xfId="0" applyFont="1" applyBorder="1">
      <alignment vertical="center"/>
    </xf>
    <xf numFmtId="0" fontId="0" fillId="0" borderId="6" xfId="0" applyBorder="1">
      <alignment vertical="center"/>
    </xf>
    <xf numFmtId="0" fontId="0" fillId="0" borderId="4" xfId="0" applyBorder="1" applyAlignment="1">
      <alignment horizontal="right" vertical="center"/>
    </xf>
    <xf numFmtId="38" fontId="0" fillId="0" borderId="12" xfId="1" applyFont="1" applyBorder="1">
      <alignment vertical="center"/>
    </xf>
    <xf numFmtId="0" fontId="0" fillId="0" borderId="27" xfId="0" applyBorder="1" applyAlignment="1">
      <alignment horizontal="right" vertical="center"/>
    </xf>
    <xf numFmtId="0" fontId="0" fillId="0" borderId="28" xfId="0" applyBorder="1">
      <alignment vertical="center"/>
    </xf>
    <xf numFmtId="0" fontId="0" fillId="0" borderId="29" xfId="0" applyBorder="1">
      <alignment vertical="center"/>
    </xf>
    <xf numFmtId="0" fontId="0" fillId="0" borderId="20" xfId="0" applyBorder="1">
      <alignment vertical="center"/>
    </xf>
    <xf numFmtId="38" fontId="0" fillId="0" borderId="30" xfId="1" applyFont="1" applyBorder="1">
      <alignment vertical="center"/>
    </xf>
    <xf numFmtId="0" fontId="0" fillId="0" borderId="30" xfId="0" applyBorder="1">
      <alignment vertical="center"/>
    </xf>
    <xf numFmtId="0" fontId="0" fillId="0" borderId="19" xfId="0" applyBorder="1">
      <alignment vertical="center"/>
    </xf>
    <xf numFmtId="38" fontId="0" fillId="0" borderId="13" xfId="0" applyNumberFormat="1" applyBorder="1">
      <alignment vertical="center"/>
    </xf>
    <xf numFmtId="0" fontId="0" fillId="0" borderId="13" xfId="0" applyBorder="1">
      <alignment vertical="center"/>
    </xf>
    <xf numFmtId="38" fontId="0" fillId="0" borderId="2" xfId="1" applyFont="1" applyBorder="1" applyAlignment="1">
      <alignment horizontal="right" vertical="center"/>
    </xf>
    <xf numFmtId="0" fontId="6" fillId="0" borderId="0" xfId="0" applyFont="1">
      <alignment vertical="center"/>
    </xf>
    <xf numFmtId="0" fontId="0" fillId="0" borderId="3" xfId="0" applyBorder="1">
      <alignment vertical="center"/>
    </xf>
    <xf numFmtId="0" fontId="0" fillId="0" borderId="41" xfId="0" applyBorder="1">
      <alignment vertical="center"/>
    </xf>
    <xf numFmtId="0" fontId="0" fillId="4" borderId="5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5" borderId="16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40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4" fillId="0" borderId="26" xfId="0" applyFont="1" applyBorder="1">
      <alignment vertical="center"/>
    </xf>
    <xf numFmtId="0" fontId="4" fillId="0" borderId="61" xfId="0" applyFont="1" applyBorder="1">
      <alignment vertical="center"/>
    </xf>
    <xf numFmtId="38" fontId="4" fillId="0" borderId="62" xfId="0" applyNumberFormat="1" applyFont="1" applyBorder="1">
      <alignment vertical="center"/>
    </xf>
    <xf numFmtId="0" fontId="4" fillId="0" borderId="63" xfId="0" applyFont="1" applyBorder="1">
      <alignment vertical="center"/>
    </xf>
    <xf numFmtId="38" fontId="4" fillId="0" borderId="26" xfId="0" applyNumberFormat="1" applyFont="1" applyBorder="1">
      <alignment vertical="center"/>
    </xf>
    <xf numFmtId="38" fontId="4" fillId="0" borderId="62" xfId="0" applyNumberFormat="1" applyFont="1" applyBorder="1" applyAlignment="1">
      <alignment horizontal="center" vertical="center"/>
    </xf>
    <xf numFmtId="38" fontId="0" fillId="0" borderId="64" xfId="1" applyFont="1" applyBorder="1">
      <alignment vertical="center"/>
    </xf>
    <xf numFmtId="38" fontId="0" fillId="0" borderId="65" xfId="0" applyNumberFormat="1" applyBorder="1">
      <alignment vertical="center"/>
    </xf>
    <xf numFmtId="38" fontId="0" fillId="0" borderId="66" xfId="0" applyNumberFormat="1" applyBorder="1">
      <alignment vertical="center"/>
    </xf>
    <xf numFmtId="38" fontId="0" fillId="5" borderId="67" xfId="0" applyNumberFormat="1" applyFill="1" applyBorder="1">
      <alignment vertical="center"/>
    </xf>
    <xf numFmtId="177" fontId="0" fillId="0" borderId="67" xfId="2" applyNumberFormat="1" applyFont="1" applyBorder="1">
      <alignment vertical="center"/>
    </xf>
    <xf numFmtId="0" fontId="0" fillId="2" borderId="50" xfId="0" applyFill="1" applyBorder="1" applyAlignment="1">
      <alignment horizontal="center" vertical="center"/>
    </xf>
    <xf numFmtId="0" fontId="0" fillId="2" borderId="58" xfId="0" applyFill="1" applyBorder="1" applyAlignment="1">
      <alignment horizontal="center" vertical="center"/>
    </xf>
    <xf numFmtId="0" fontId="0" fillId="0" borderId="68" xfId="0" applyBorder="1">
      <alignment vertical="center"/>
    </xf>
    <xf numFmtId="0" fontId="0" fillId="0" borderId="69" xfId="0" applyBorder="1">
      <alignment vertical="center"/>
    </xf>
    <xf numFmtId="38" fontId="0" fillId="0" borderId="46" xfId="1" applyFont="1" applyBorder="1">
      <alignment vertical="center"/>
    </xf>
    <xf numFmtId="38" fontId="0" fillId="0" borderId="50" xfId="0" applyNumberFormat="1" applyBorder="1">
      <alignment vertical="center"/>
    </xf>
    <xf numFmtId="38" fontId="4" fillId="0" borderId="70" xfId="0" applyNumberFormat="1" applyFont="1" applyBorder="1" applyAlignment="1">
      <alignment horizontal="center" vertical="center"/>
    </xf>
    <xf numFmtId="38" fontId="0" fillId="0" borderId="72" xfId="0" applyNumberFormat="1" applyBorder="1">
      <alignment vertical="center"/>
    </xf>
    <xf numFmtId="0" fontId="0" fillId="5" borderId="67" xfId="0" applyFill="1" applyBorder="1" applyAlignment="1">
      <alignment horizontal="center" vertical="center"/>
    </xf>
    <xf numFmtId="0" fontId="8" fillId="0" borderId="0" xfId="0" applyFont="1">
      <alignment vertical="center"/>
    </xf>
    <xf numFmtId="0" fontId="0" fillId="2" borderId="24" xfId="0" applyFill="1" applyBorder="1" applyAlignment="1">
      <alignment horizontal="center" vertical="center"/>
    </xf>
    <xf numFmtId="0" fontId="0" fillId="0" borderId="82" xfId="0" applyBorder="1">
      <alignment vertical="center"/>
    </xf>
    <xf numFmtId="38" fontId="11" fillId="0" borderId="30" xfId="1" applyFont="1" applyBorder="1">
      <alignment vertical="center"/>
    </xf>
    <xf numFmtId="38" fontId="13" fillId="0" borderId="30" xfId="1" applyFont="1" applyBorder="1">
      <alignment vertical="center"/>
    </xf>
    <xf numFmtId="38" fontId="11" fillId="0" borderId="2" xfId="1" applyFont="1" applyBorder="1">
      <alignment vertical="center"/>
    </xf>
    <xf numFmtId="38" fontId="13" fillId="0" borderId="2" xfId="1" applyFont="1" applyBorder="1">
      <alignment vertical="center"/>
    </xf>
    <xf numFmtId="38" fontId="11" fillId="0" borderId="10" xfId="1" applyFont="1" applyBorder="1">
      <alignment vertical="center"/>
    </xf>
    <xf numFmtId="38" fontId="13" fillId="0" borderId="10" xfId="1" applyFont="1" applyBorder="1">
      <alignment vertical="center"/>
    </xf>
    <xf numFmtId="38" fontId="13" fillId="0" borderId="12" xfId="1" applyFont="1" applyBorder="1">
      <alignment vertical="center"/>
    </xf>
    <xf numFmtId="38" fontId="11" fillId="0" borderId="13" xfId="1" applyFont="1" applyBorder="1">
      <alignment vertical="center"/>
    </xf>
    <xf numFmtId="38" fontId="13" fillId="0" borderId="13" xfId="1" applyFont="1" applyBorder="1">
      <alignment vertical="center"/>
    </xf>
    <xf numFmtId="38" fontId="11" fillId="0" borderId="12" xfId="1" applyFont="1" applyBorder="1">
      <alignment vertical="center"/>
    </xf>
    <xf numFmtId="38" fontId="13" fillId="0" borderId="11" xfId="1" applyFont="1" applyBorder="1" applyAlignment="1">
      <alignment horizontal="center" vertical="center"/>
    </xf>
    <xf numFmtId="38" fontId="11" fillId="0" borderId="1" xfId="1" applyFont="1" applyBorder="1">
      <alignment vertical="center"/>
    </xf>
    <xf numFmtId="38" fontId="13" fillId="0" borderId="1" xfId="1" applyFont="1" applyBorder="1">
      <alignment vertical="center"/>
    </xf>
    <xf numFmtId="38" fontId="11" fillId="0" borderId="20" xfId="1" applyFont="1" applyBorder="1">
      <alignment vertical="center"/>
    </xf>
    <xf numFmtId="38" fontId="13" fillId="0" borderId="20" xfId="1" applyFont="1" applyBorder="1">
      <alignment vertical="center"/>
    </xf>
    <xf numFmtId="38" fontId="11" fillId="5" borderId="17" xfId="0" applyNumberFormat="1" applyFont="1" applyFill="1" applyBorder="1">
      <alignment vertical="center"/>
    </xf>
    <xf numFmtId="38" fontId="8" fillId="0" borderId="55" xfId="0" applyNumberFormat="1" applyFont="1" applyBorder="1">
      <alignment vertical="center"/>
    </xf>
    <xf numFmtId="38" fontId="8" fillId="0" borderId="55" xfId="1" applyFont="1" applyFill="1" applyBorder="1" applyAlignment="1">
      <alignment vertical="center"/>
    </xf>
    <xf numFmtId="38" fontId="8" fillId="0" borderId="55" xfId="1" applyFont="1" applyBorder="1">
      <alignment vertical="center"/>
    </xf>
    <xf numFmtId="38" fontId="8" fillId="0" borderId="56" xfId="1" applyFont="1" applyBorder="1">
      <alignment vertical="center"/>
    </xf>
    <xf numFmtId="0" fontId="8" fillId="2" borderId="29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38" fontId="8" fillId="0" borderId="2" xfId="1" applyFont="1" applyBorder="1">
      <alignment vertical="center"/>
    </xf>
    <xf numFmtId="0" fontId="8" fillId="0" borderId="2" xfId="0" applyFont="1" applyBorder="1">
      <alignment vertical="center"/>
    </xf>
    <xf numFmtId="38" fontId="8" fillId="0" borderId="11" xfId="1" applyFont="1" applyBorder="1">
      <alignment vertical="center"/>
    </xf>
    <xf numFmtId="38" fontId="8" fillId="0" borderId="2" xfId="0" applyNumberFormat="1" applyFont="1" applyBorder="1">
      <alignment vertical="center"/>
    </xf>
    <xf numFmtId="38" fontId="8" fillId="0" borderId="14" xfId="0" applyNumberFormat="1" applyFont="1" applyBorder="1">
      <alignment vertical="center"/>
    </xf>
    <xf numFmtId="38" fontId="11" fillId="6" borderId="13" xfId="1" applyFont="1" applyFill="1" applyBorder="1">
      <alignment vertical="center"/>
    </xf>
    <xf numFmtId="38" fontId="13" fillId="6" borderId="13" xfId="1" applyFont="1" applyFill="1" applyBorder="1">
      <alignment vertical="center"/>
    </xf>
    <xf numFmtId="38" fontId="11" fillId="6" borderId="20" xfId="1" applyFont="1" applyFill="1" applyBorder="1">
      <alignment vertical="center"/>
    </xf>
    <xf numFmtId="38" fontId="13" fillId="6" borderId="20" xfId="1" applyFont="1" applyFill="1" applyBorder="1">
      <alignment vertical="center"/>
    </xf>
    <xf numFmtId="38" fontId="13" fillId="6" borderId="21" xfId="1" applyFont="1" applyFill="1" applyBorder="1">
      <alignment vertical="center"/>
    </xf>
    <xf numFmtId="0" fontId="0" fillId="2" borderId="84" xfId="0" applyFill="1" applyBorder="1" applyAlignment="1">
      <alignment horizontal="center" vertical="center"/>
    </xf>
    <xf numFmtId="0" fontId="0" fillId="2" borderId="78" xfId="0" applyFill="1" applyBorder="1" applyAlignment="1">
      <alignment horizontal="center" vertical="center"/>
    </xf>
    <xf numFmtId="0" fontId="0" fillId="0" borderId="79" xfId="0" applyBorder="1">
      <alignment vertical="center"/>
    </xf>
    <xf numFmtId="0" fontId="0" fillId="0" borderId="63" xfId="0" applyBorder="1">
      <alignment vertical="center"/>
    </xf>
    <xf numFmtId="0" fontId="0" fillId="0" borderId="85" xfId="0" applyBorder="1">
      <alignment vertical="center"/>
    </xf>
    <xf numFmtId="38" fontId="0" fillId="0" borderId="26" xfId="1" applyFont="1" applyBorder="1">
      <alignment vertical="center"/>
    </xf>
    <xf numFmtId="38" fontId="0" fillId="0" borderId="84" xfId="0" applyNumberFormat="1" applyBorder="1">
      <alignment vertical="center"/>
    </xf>
    <xf numFmtId="38" fontId="0" fillId="0" borderId="23" xfId="0" applyNumberFormat="1" applyBorder="1">
      <alignment vertical="center"/>
    </xf>
    <xf numFmtId="0" fontId="7" fillId="0" borderId="68" xfId="0" applyFont="1" applyBorder="1">
      <alignment vertical="center"/>
    </xf>
    <xf numFmtId="38" fontId="13" fillId="0" borderId="87" xfId="1" applyFont="1" applyBorder="1">
      <alignment vertical="center"/>
    </xf>
    <xf numFmtId="38" fontId="13" fillId="0" borderId="70" xfId="1" applyFont="1" applyBorder="1">
      <alignment vertical="center"/>
    </xf>
    <xf numFmtId="38" fontId="13" fillId="0" borderId="69" xfId="1" applyFont="1" applyBorder="1">
      <alignment vertical="center"/>
    </xf>
    <xf numFmtId="38" fontId="13" fillId="6" borderId="43" xfId="1" applyFont="1" applyFill="1" applyBorder="1">
      <alignment vertical="center"/>
    </xf>
    <xf numFmtId="38" fontId="13" fillId="0" borderId="43" xfId="1" applyFont="1" applyBorder="1">
      <alignment vertical="center"/>
    </xf>
    <xf numFmtId="38" fontId="13" fillId="0" borderId="70" xfId="1" applyFont="1" applyBorder="1" applyAlignment="1">
      <alignment horizontal="center" vertical="center"/>
    </xf>
    <xf numFmtId="38" fontId="11" fillId="0" borderId="43" xfId="1" applyFont="1" applyBorder="1">
      <alignment vertical="center"/>
    </xf>
    <xf numFmtId="38" fontId="11" fillId="6" borderId="52" xfId="1" applyFont="1" applyFill="1" applyBorder="1">
      <alignment vertical="center"/>
    </xf>
    <xf numFmtId="38" fontId="11" fillId="0" borderId="52" xfId="1" applyFont="1" applyBorder="1">
      <alignment vertical="center"/>
    </xf>
    <xf numFmtId="38" fontId="8" fillId="7" borderId="13" xfId="1" applyFont="1" applyFill="1" applyBorder="1">
      <alignment vertical="center"/>
    </xf>
    <xf numFmtId="38" fontId="8" fillId="7" borderId="13" xfId="0" applyNumberFormat="1" applyFont="1" applyFill="1" applyBorder="1">
      <alignment vertical="center"/>
    </xf>
    <xf numFmtId="38" fontId="8" fillId="7" borderId="1" xfId="0" applyNumberFormat="1" applyFont="1" applyFill="1" applyBorder="1">
      <alignment vertical="center"/>
    </xf>
    <xf numFmtId="177" fontId="17" fillId="0" borderId="25" xfId="2" applyNumberFormat="1" applyFont="1" applyBorder="1">
      <alignment vertical="center"/>
    </xf>
    <xf numFmtId="38" fontId="7" fillId="0" borderId="34" xfId="0" applyNumberFormat="1" applyFont="1" applyBorder="1" applyAlignment="1">
      <alignment horizontal="right" vertical="center"/>
    </xf>
    <xf numFmtId="38" fontId="4" fillId="0" borderId="9" xfId="0" applyNumberFormat="1" applyFont="1" applyBorder="1" applyAlignment="1">
      <alignment horizontal="right" vertical="center"/>
    </xf>
    <xf numFmtId="0" fontId="4" fillId="0" borderId="83" xfId="0" applyFont="1" applyBorder="1" applyAlignment="1">
      <alignment horizontal="right" vertical="center"/>
    </xf>
    <xf numFmtId="38" fontId="7" fillId="0" borderId="35" xfId="0" applyNumberFormat="1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38" fontId="8" fillId="7" borderId="27" xfId="1" applyFont="1" applyFill="1" applyBorder="1" applyAlignment="1">
      <alignment horizontal="right" vertical="center"/>
    </xf>
    <xf numFmtId="38" fontId="7" fillId="7" borderId="27" xfId="0" applyNumberFormat="1" applyFont="1" applyFill="1" applyBorder="1" applyAlignment="1">
      <alignment horizontal="right" vertical="center"/>
    </xf>
    <xf numFmtId="0" fontId="4" fillId="0" borderId="39" xfId="0" applyFont="1" applyBorder="1" applyAlignment="1">
      <alignment horizontal="right" vertical="center"/>
    </xf>
    <xf numFmtId="38" fontId="4" fillId="0" borderId="39" xfId="0" applyNumberFormat="1" applyFont="1" applyBorder="1" applyAlignment="1">
      <alignment horizontal="right" vertical="center"/>
    </xf>
    <xf numFmtId="38" fontId="0" fillId="0" borderId="39" xfId="1" applyFont="1" applyBorder="1" applyAlignment="1">
      <alignment horizontal="right" vertical="center"/>
    </xf>
    <xf numFmtId="38" fontId="0" fillId="0" borderId="39" xfId="0" applyNumberFormat="1" applyBorder="1" applyAlignment="1">
      <alignment horizontal="right" vertical="center"/>
    </xf>
    <xf numFmtId="38" fontId="0" fillId="0" borderId="0" xfId="1" applyFont="1">
      <alignment vertical="center"/>
    </xf>
    <xf numFmtId="38" fontId="8" fillId="2" borderId="29" xfId="1" applyFont="1" applyFill="1" applyBorder="1" applyAlignment="1">
      <alignment horizontal="center" vertical="center"/>
    </xf>
    <xf numFmtId="38" fontId="0" fillId="0" borderId="0" xfId="1" applyFont="1" applyAlignment="1">
      <alignment horizontal="center" vertical="center"/>
    </xf>
    <xf numFmtId="38" fontId="0" fillId="0" borderId="81" xfId="1" applyFont="1" applyBorder="1" applyAlignment="1">
      <alignment horizontal="right" vertical="center"/>
    </xf>
    <xf numFmtId="38" fontId="0" fillId="0" borderId="68" xfId="1" applyFont="1" applyBorder="1">
      <alignment vertical="center"/>
    </xf>
    <xf numFmtId="38" fontId="0" fillId="0" borderId="41" xfId="1" applyFont="1" applyBorder="1">
      <alignment vertical="center"/>
    </xf>
    <xf numFmtId="38" fontId="0" fillId="0" borderId="43" xfId="1" applyFont="1" applyBorder="1">
      <alignment vertical="center"/>
    </xf>
    <xf numFmtId="38" fontId="0" fillId="0" borderId="50" xfId="1" applyFont="1" applyBorder="1">
      <alignment vertical="center"/>
    </xf>
    <xf numFmtId="38" fontId="0" fillId="0" borderId="52" xfId="1" applyFont="1" applyBorder="1">
      <alignment vertical="center"/>
    </xf>
    <xf numFmtId="38" fontId="0" fillId="0" borderId="68" xfId="1" applyFont="1" applyBorder="1" applyAlignment="1">
      <alignment horizontal="right" vertical="center"/>
    </xf>
    <xf numFmtId="38" fontId="4" fillId="0" borderId="89" xfId="1" applyFont="1" applyBorder="1" applyAlignment="1">
      <alignment horizontal="right" vertical="center"/>
    </xf>
    <xf numFmtId="38" fontId="4" fillId="0" borderId="88" xfId="1" applyFont="1" applyBorder="1" applyAlignment="1">
      <alignment horizontal="right" vertical="center"/>
    </xf>
    <xf numFmtId="38" fontId="4" fillId="0" borderId="7" xfId="1" applyFont="1" applyBorder="1" applyAlignment="1">
      <alignment horizontal="right" vertical="center"/>
    </xf>
    <xf numFmtId="38" fontId="4" fillId="7" borderId="83" xfId="1" applyFont="1" applyFill="1" applyBorder="1" applyAlignment="1">
      <alignment horizontal="right" vertical="center"/>
    </xf>
    <xf numFmtId="38" fontId="4" fillId="0" borderId="35" xfId="1" applyFont="1" applyBorder="1" applyAlignment="1">
      <alignment horizontal="right" vertical="center"/>
    </xf>
    <xf numFmtId="38" fontId="0" fillId="0" borderId="91" xfId="1" applyFont="1" applyBorder="1">
      <alignment vertical="center"/>
    </xf>
    <xf numFmtId="38" fontId="4" fillId="0" borderId="81" xfId="1" applyFont="1" applyBorder="1" applyAlignment="1">
      <alignment horizontal="right" vertical="center"/>
    </xf>
    <xf numFmtId="38" fontId="4" fillId="7" borderId="43" xfId="1" applyFont="1" applyFill="1" applyBorder="1" applyAlignment="1">
      <alignment horizontal="right" vertical="center"/>
    </xf>
    <xf numFmtId="38" fontId="4" fillId="0" borderId="90" xfId="1" applyFont="1" applyBorder="1" applyAlignment="1">
      <alignment horizontal="right" vertical="center"/>
    </xf>
    <xf numFmtId="0" fontId="0" fillId="2" borderId="32" xfId="0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38" fontId="8" fillId="2" borderId="1" xfId="1" applyFont="1" applyFill="1" applyBorder="1" applyAlignment="1">
      <alignment horizontal="center" vertical="center"/>
    </xf>
    <xf numFmtId="38" fontId="8" fillId="0" borderId="77" xfId="1" applyFont="1" applyBorder="1" applyAlignment="1">
      <alignment horizontal="center" vertical="center"/>
    </xf>
    <xf numFmtId="0" fontId="0" fillId="2" borderId="74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8" fontId="0" fillId="2" borderId="74" xfId="1" applyFont="1" applyFill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2" xfId="1" applyFont="1" applyBorder="1" applyAlignment="1">
      <alignment horizontal="center" vertical="center"/>
    </xf>
    <xf numFmtId="0" fontId="0" fillId="0" borderId="0" xfId="0">
      <alignment vertical="center"/>
    </xf>
    <xf numFmtId="0" fontId="0" fillId="4" borderId="0" xfId="0" applyFill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59" xfId="0" applyFill="1" applyBorder="1" applyAlignment="1">
      <alignment horizontal="center" vertical="center"/>
    </xf>
    <xf numFmtId="0" fontId="11" fillId="6" borderId="71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0" borderId="73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5" borderId="15" xfId="0" applyFont="1" applyFill="1" applyBorder="1" applyAlignment="1">
      <alignment horizontal="center" vertical="center"/>
    </xf>
    <xf numFmtId="0" fontId="11" fillId="5" borderId="16" xfId="0" applyFont="1" applyFill="1" applyBorder="1" applyAlignment="1">
      <alignment horizontal="center" vertical="center"/>
    </xf>
    <xf numFmtId="0" fontId="11" fillId="5" borderId="67" xfId="0" applyFont="1" applyFill="1" applyBorder="1" applyAlignment="1">
      <alignment horizontal="center" vertical="center"/>
    </xf>
    <xf numFmtId="0" fontId="8" fillId="0" borderId="48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4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1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1" fillId="6" borderId="13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44" xfId="0" applyFont="1" applyBorder="1" applyAlignment="1">
      <alignment horizontal="center" vertical="center" wrapText="1"/>
    </xf>
    <xf numFmtId="0" fontId="11" fillId="0" borderId="49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0" fillId="3" borderId="36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0" fillId="0" borderId="6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7" borderId="13" xfId="0" applyFill="1" applyBorder="1" applyAlignment="1">
      <alignment horizontal="center" vertical="center"/>
    </xf>
    <xf numFmtId="0" fontId="0" fillId="0" borderId="44" xfId="0" applyBorder="1" applyAlignment="1">
      <alignment horizontal="center" vertical="center" wrapText="1"/>
    </xf>
    <xf numFmtId="0" fontId="0" fillId="0" borderId="45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  <xf numFmtId="0" fontId="0" fillId="0" borderId="48" xfId="0" applyBorder="1" applyAlignment="1">
      <alignment horizontal="center" vertical="center" wrapText="1"/>
    </xf>
    <xf numFmtId="0" fontId="0" fillId="0" borderId="47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/>
    </xf>
    <xf numFmtId="0" fontId="0" fillId="0" borderId="19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11" fillId="0" borderId="48" xfId="0" applyFont="1" applyBorder="1" applyAlignment="1">
      <alignment horizontal="center" vertical="center" wrapText="1"/>
    </xf>
    <xf numFmtId="0" fontId="0" fillId="0" borderId="80" xfId="0" applyBorder="1" applyAlignment="1">
      <alignment horizontal="center" vertical="center"/>
    </xf>
    <xf numFmtId="0" fontId="0" fillId="0" borderId="78" xfId="0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8" xfId="0" applyBorder="1" applyAlignment="1">
      <alignment horizontal="center" vertical="center" wrapText="1"/>
    </xf>
    <xf numFmtId="38" fontId="0" fillId="4" borderId="38" xfId="1" applyFont="1" applyFill="1" applyBorder="1" applyAlignment="1">
      <alignment horizontal="right" vertical="center"/>
    </xf>
    <xf numFmtId="38" fontId="0" fillId="0" borderId="40" xfId="1" applyFont="1" applyBorder="1" applyAlignment="1">
      <alignment horizontal="right" vertical="center"/>
    </xf>
    <xf numFmtId="38" fontId="0" fillId="0" borderId="41" xfId="1" applyFont="1" applyBorder="1" applyAlignment="1">
      <alignment horizontal="right" vertical="center"/>
    </xf>
    <xf numFmtId="0" fontId="0" fillId="2" borderId="57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7" fillId="2" borderId="75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38" fontId="7" fillId="0" borderId="50" xfId="1" applyFont="1" applyBorder="1" applyAlignment="1">
      <alignment horizontal="right" vertical="center"/>
    </xf>
    <xf numFmtId="38" fontId="0" fillId="2" borderId="38" xfId="1" applyFont="1" applyFill="1" applyBorder="1" applyAlignment="1">
      <alignment horizontal="center" vertical="center"/>
    </xf>
    <xf numFmtId="38" fontId="0" fillId="0" borderId="40" xfId="1" applyFont="1" applyBorder="1" applyAlignment="1">
      <alignment horizontal="center" vertical="center"/>
    </xf>
    <xf numFmtId="38" fontId="0" fillId="0" borderId="41" xfId="1" applyFont="1" applyBorder="1" applyAlignment="1">
      <alignment horizontal="center" vertical="center"/>
    </xf>
    <xf numFmtId="0" fontId="0" fillId="4" borderId="38" xfId="0" applyFill="1" applyBorder="1" applyAlignment="1">
      <alignment horizontal="center" vertical="center" wrapText="1"/>
    </xf>
    <xf numFmtId="0" fontId="0" fillId="0" borderId="40" xfId="0" applyBorder="1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7" fillId="0" borderId="40" xfId="0" applyFont="1" applyBorder="1">
      <alignment vertical="center"/>
    </xf>
    <xf numFmtId="0" fontId="8" fillId="0" borderId="86" xfId="0" applyFont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8" fillId="0" borderId="76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 wrapText="1"/>
    </xf>
  </cellXfs>
  <cellStyles count="3">
    <cellStyle name="パーセント" xfId="2" builtinId="5"/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20"/>
  <sheetViews>
    <sheetView tabSelected="1" view="pageBreakPreview" topLeftCell="A21" zoomScale="80" zoomScaleNormal="90" zoomScaleSheetLayoutView="80" workbookViewId="0">
      <selection activeCell="N5" sqref="N5:N7"/>
    </sheetView>
  </sheetViews>
  <sheetFormatPr defaultRowHeight="13" x14ac:dyDescent="0.2"/>
  <cols>
    <col min="1" max="1" width="11.26953125" customWidth="1"/>
    <col min="2" max="2" width="24.36328125" customWidth="1"/>
    <col min="3" max="3" width="14.26953125" customWidth="1"/>
    <col min="4" max="5" width="11.7265625" customWidth="1"/>
    <col min="6" max="7" width="12.6328125" customWidth="1"/>
    <col min="8" max="10" width="11.7265625" customWidth="1"/>
    <col min="11" max="11" width="11.7265625" style="131" customWidth="1"/>
    <col min="12" max="14" width="11.7265625" customWidth="1"/>
    <col min="15" max="15" width="16.36328125" customWidth="1"/>
    <col min="16" max="19" width="9.26953125" hidden="1" customWidth="1"/>
  </cols>
  <sheetData>
    <row r="1" spans="1:19" ht="14" x14ac:dyDescent="0.2">
      <c r="A1" s="31" t="s">
        <v>80</v>
      </c>
    </row>
    <row r="2" spans="1:19" x14ac:dyDescent="0.2">
      <c r="C2" t="s">
        <v>74</v>
      </c>
    </row>
    <row r="3" spans="1:19" ht="14" x14ac:dyDescent="0.2">
      <c r="A3" s="63" t="s">
        <v>63</v>
      </c>
    </row>
    <row r="4" spans="1:19" ht="14.5" thickBot="1" x14ac:dyDescent="0.25">
      <c r="A4" s="63" t="s">
        <v>3</v>
      </c>
      <c r="N4" s="164" t="s">
        <v>81</v>
      </c>
      <c r="O4" s="164"/>
    </row>
    <row r="5" spans="1:19" ht="9" customHeight="1" x14ac:dyDescent="0.2">
      <c r="A5" s="192" t="s">
        <v>4</v>
      </c>
      <c r="B5" s="193"/>
      <c r="C5" s="198" t="s">
        <v>5</v>
      </c>
      <c r="D5" s="158" t="s">
        <v>6</v>
      </c>
      <c r="E5" s="158" t="s">
        <v>7</v>
      </c>
      <c r="F5" s="158" t="s">
        <v>8</v>
      </c>
      <c r="G5" s="158" t="s">
        <v>9</v>
      </c>
      <c r="H5" s="158" t="s">
        <v>10</v>
      </c>
      <c r="I5" s="158" t="s">
        <v>11</v>
      </c>
      <c r="J5" s="158" t="s">
        <v>12</v>
      </c>
      <c r="K5" s="161" t="s">
        <v>13</v>
      </c>
      <c r="L5" s="158" t="s">
        <v>14</v>
      </c>
      <c r="M5" s="158" t="s">
        <v>15</v>
      </c>
      <c r="N5" s="158" t="s">
        <v>16</v>
      </c>
      <c r="O5" s="238" t="s">
        <v>44</v>
      </c>
      <c r="P5" s="40"/>
      <c r="Q5" s="40"/>
      <c r="R5" s="64"/>
      <c r="S5" s="165" t="s">
        <v>45</v>
      </c>
    </row>
    <row r="6" spans="1:19" ht="18" customHeight="1" x14ac:dyDescent="0.2">
      <c r="A6" s="194"/>
      <c r="B6" s="195"/>
      <c r="C6" s="159"/>
      <c r="D6" s="159"/>
      <c r="E6" s="159"/>
      <c r="F6" s="159"/>
      <c r="G6" s="159"/>
      <c r="H6" s="159"/>
      <c r="I6" s="159"/>
      <c r="J6" s="159"/>
      <c r="K6" s="162"/>
      <c r="L6" s="159"/>
      <c r="M6" s="159"/>
      <c r="N6" s="159"/>
      <c r="O6" s="239"/>
      <c r="P6" s="98"/>
      <c r="Q6" s="38"/>
      <c r="R6" s="54"/>
      <c r="S6" s="165"/>
    </row>
    <row r="7" spans="1:19" ht="18" customHeight="1" x14ac:dyDescent="0.2">
      <c r="A7" s="194"/>
      <c r="B7" s="195"/>
      <c r="C7" s="160"/>
      <c r="D7" s="160"/>
      <c r="E7" s="160"/>
      <c r="F7" s="160"/>
      <c r="G7" s="160"/>
      <c r="H7" s="160"/>
      <c r="I7" s="160"/>
      <c r="J7" s="160"/>
      <c r="K7" s="163"/>
      <c r="L7" s="160"/>
      <c r="M7" s="160"/>
      <c r="N7" s="160"/>
      <c r="O7" s="240"/>
      <c r="P7" s="99"/>
      <c r="Q7" s="36"/>
      <c r="R7" s="39"/>
      <c r="S7" s="165"/>
    </row>
    <row r="8" spans="1:19" ht="3" customHeight="1" x14ac:dyDescent="0.2">
      <c r="A8" s="194"/>
      <c r="B8" s="195"/>
      <c r="C8" s="153" t="s">
        <v>73</v>
      </c>
      <c r="D8" s="151">
        <v>274</v>
      </c>
      <c r="E8" s="151">
        <v>22</v>
      </c>
      <c r="F8" s="151">
        <v>14</v>
      </c>
      <c r="G8" s="151">
        <v>30</v>
      </c>
      <c r="H8" s="151">
        <v>16</v>
      </c>
      <c r="I8" s="151">
        <v>23</v>
      </c>
      <c r="J8" s="151">
        <v>11</v>
      </c>
      <c r="K8" s="156">
        <v>7</v>
      </c>
      <c r="L8" s="151">
        <v>25</v>
      </c>
      <c r="M8" s="151">
        <v>28</v>
      </c>
      <c r="N8" s="151">
        <v>9</v>
      </c>
      <c r="O8" s="241">
        <f>SUM(D8:N9)</f>
        <v>459</v>
      </c>
      <c r="P8" s="167"/>
      <c r="Q8" s="167"/>
      <c r="R8" s="168"/>
      <c r="S8" s="166"/>
    </row>
    <row r="9" spans="1:19" ht="18" customHeight="1" x14ac:dyDescent="0.2">
      <c r="A9" s="194"/>
      <c r="B9" s="195"/>
      <c r="C9" s="154"/>
      <c r="D9" s="152"/>
      <c r="E9" s="152"/>
      <c r="F9" s="152"/>
      <c r="G9" s="152"/>
      <c r="H9" s="152"/>
      <c r="I9" s="152"/>
      <c r="J9" s="152"/>
      <c r="K9" s="157"/>
      <c r="L9" s="152"/>
      <c r="M9" s="152"/>
      <c r="N9" s="152"/>
      <c r="O9" s="242"/>
      <c r="P9" s="35"/>
      <c r="Q9" s="35"/>
      <c r="R9" s="55"/>
      <c r="S9" s="34"/>
    </row>
    <row r="10" spans="1:19" ht="24" customHeight="1" thickBot="1" x14ac:dyDescent="0.25">
      <c r="A10" s="196"/>
      <c r="B10" s="197"/>
      <c r="C10" s="155"/>
      <c r="D10" s="86">
        <v>276</v>
      </c>
      <c r="E10" s="86">
        <v>23</v>
      </c>
      <c r="F10" s="86">
        <v>14</v>
      </c>
      <c r="G10" s="86">
        <v>30</v>
      </c>
      <c r="H10" s="86">
        <v>16</v>
      </c>
      <c r="I10" s="86">
        <v>23</v>
      </c>
      <c r="J10" s="86">
        <v>11</v>
      </c>
      <c r="K10" s="132">
        <v>7</v>
      </c>
      <c r="L10" s="86">
        <v>25</v>
      </c>
      <c r="M10" s="86">
        <v>28</v>
      </c>
      <c r="N10" s="86">
        <v>9</v>
      </c>
      <c r="O10" s="106">
        <f>SUM(D10:N10)</f>
        <v>462</v>
      </c>
      <c r="P10" s="100"/>
      <c r="Q10" s="23"/>
      <c r="R10" s="56"/>
      <c r="S10" s="43">
        <f>D10+E10+F10+G10+H10+I10+J10+K10+L10+M10+N10</f>
        <v>462</v>
      </c>
    </row>
    <row r="11" spans="1:19" ht="17.149999999999999" customHeight="1" thickTop="1" x14ac:dyDescent="0.2">
      <c r="A11" s="177" t="s">
        <v>26</v>
      </c>
      <c r="B11" s="180" t="s">
        <v>0</v>
      </c>
      <c r="C11" s="182" t="s">
        <v>66</v>
      </c>
      <c r="D11" s="66">
        <v>40</v>
      </c>
      <c r="E11" s="67">
        <v>1</v>
      </c>
      <c r="F11" s="67"/>
      <c r="G11" s="67">
        <v>5</v>
      </c>
      <c r="H11" s="67">
        <v>1</v>
      </c>
      <c r="I11" s="67">
        <v>4</v>
      </c>
      <c r="J11" s="67">
        <v>1</v>
      </c>
      <c r="K11" s="67">
        <v>1</v>
      </c>
      <c r="L11" s="67">
        <v>1</v>
      </c>
      <c r="M11" s="67">
        <v>6</v>
      </c>
      <c r="N11" s="67"/>
      <c r="O11" s="107">
        <f t="shared" ref="O11:O40" si="0">SUM(D11:N11)</f>
        <v>60</v>
      </c>
      <c r="P11" s="101"/>
      <c r="Q11" s="14"/>
      <c r="R11" s="57"/>
      <c r="S11" s="44">
        <f>D11+E11+F11+G11+H11+I11+J11+K11+L11+M11+N11</f>
        <v>60</v>
      </c>
    </row>
    <row r="12" spans="1:19" ht="23.15" customHeight="1" x14ac:dyDescent="0.2">
      <c r="A12" s="178"/>
      <c r="B12" s="181"/>
      <c r="C12" s="183"/>
      <c r="D12" s="68">
        <v>430612</v>
      </c>
      <c r="E12" s="69">
        <v>32</v>
      </c>
      <c r="F12" s="69"/>
      <c r="G12" s="69">
        <v>21153</v>
      </c>
      <c r="H12" s="69">
        <v>2843</v>
      </c>
      <c r="I12" s="69">
        <v>36942</v>
      </c>
      <c r="J12" s="69">
        <v>5820</v>
      </c>
      <c r="K12" s="69">
        <v>4340</v>
      </c>
      <c r="L12" s="69">
        <v>1589</v>
      </c>
      <c r="M12" s="69">
        <v>21026</v>
      </c>
      <c r="N12" s="69"/>
      <c r="O12" s="108">
        <f t="shared" si="0"/>
        <v>524357</v>
      </c>
      <c r="P12" s="102"/>
      <c r="Q12" s="1"/>
      <c r="R12" s="33"/>
      <c r="S12" s="45">
        <f t="shared" ref="S12:S43" si="1">D12+E12+F12+G12+H12+I12+J12+K12+L12+M12+N12</f>
        <v>524357</v>
      </c>
    </row>
    <row r="13" spans="1:19" ht="17.149999999999999" customHeight="1" x14ac:dyDescent="0.2">
      <c r="A13" s="178"/>
      <c r="B13" s="181" t="s">
        <v>28</v>
      </c>
      <c r="C13" s="183"/>
      <c r="D13" s="70">
        <v>2</v>
      </c>
      <c r="E13" s="71">
        <v>1</v>
      </c>
      <c r="F13" s="71"/>
      <c r="G13" s="71">
        <v>1</v>
      </c>
      <c r="H13" s="71">
        <v>2</v>
      </c>
      <c r="I13" s="71"/>
      <c r="J13" s="71"/>
      <c r="K13" s="71"/>
      <c r="L13" s="71"/>
      <c r="M13" s="71">
        <v>2</v>
      </c>
      <c r="N13" s="71"/>
      <c r="O13" s="109">
        <f t="shared" si="0"/>
        <v>8</v>
      </c>
      <c r="P13" s="101"/>
      <c r="Q13" s="14"/>
      <c r="R13" s="57"/>
      <c r="S13" s="46">
        <f t="shared" si="1"/>
        <v>8</v>
      </c>
    </row>
    <row r="14" spans="1:19" ht="23.15" customHeight="1" x14ac:dyDescent="0.2">
      <c r="A14" s="178"/>
      <c r="B14" s="181"/>
      <c r="C14" s="183"/>
      <c r="D14" s="68">
        <v>12084</v>
      </c>
      <c r="E14" s="69">
        <v>35904</v>
      </c>
      <c r="F14" s="69"/>
      <c r="G14" s="69">
        <v>37219</v>
      </c>
      <c r="H14" s="69">
        <v>5567</v>
      </c>
      <c r="I14" s="69"/>
      <c r="J14" s="69"/>
      <c r="K14" s="69"/>
      <c r="L14" s="69"/>
      <c r="M14" s="69">
        <v>33425</v>
      </c>
      <c r="N14" s="69"/>
      <c r="O14" s="108">
        <f t="shared" si="0"/>
        <v>124199</v>
      </c>
      <c r="P14" s="102"/>
      <c r="Q14" s="1"/>
      <c r="R14" s="33"/>
      <c r="S14" s="45">
        <f t="shared" si="1"/>
        <v>124199</v>
      </c>
    </row>
    <row r="15" spans="1:19" ht="17.149999999999999" customHeight="1" x14ac:dyDescent="0.2">
      <c r="A15" s="178"/>
      <c r="B15" s="184" t="s">
        <v>29</v>
      </c>
      <c r="C15" s="183"/>
      <c r="D15" s="70">
        <v>59</v>
      </c>
      <c r="E15" s="71">
        <v>1</v>
      </c>
      <c r="F15" s="71"/>
      <c r="G15" s="71">
        <v>2</v>
      </c>
      <c r="H15" s="71">
        <v>2</v>
      </c>
      <c r="I15" s="71">
        <v>3</v>
      </c>
      <c r="J15" s="71">
        <v>2</v>
      </c>
      <c r="K15" s="71">
        <v>1</v>
      </c>
      <c r="L15" s="71">
        <v>1</v>
      </c>
      <c r="M15" s="71">
        <v>3</v>
      </c>
      <c r="N15" s="71"/>
      <c r="O15" s="109">
        <f t="shared" si="0"/>
        <v>74</v>
      </c>
      <c r="P15" s="101"/>
      <c r="Q15" s="14"/>
      <c r="R15" s="57"/>
      <c r="S15" s="46">
        <f t="shared" si="1"/>
        <v>74</v>
      </c>
    </row>
    <row r="16" spans="1:19" ht="23.15" customHeight="1" x14ac:dyDescent="0.2">
      <c r="A16" s="178"/>
      <c r="B16" s="184"/>
      <c r="C16" s="183"/>
      <c r="D16" s="68">
        <v>269655</v>
      </c>
      <c r="E16" s="69">
        <v>411</v>
      </c>
      <c r="F16" s="69"/>
      <c r="G16" s="69">
        <v>7779</v>
      </c>
      <c r="H16" s="69">
        <v>3810</v>
      </c>
      <c r="I16" s="69">
        <v>43508</v>
      </c>
      <c r="J16" s="69">
        <v>12700</v>
      </c>
      <c r="K16" s="69">
        <v>698</v>
      </c>
      <c r="L16" s="69">
        <v>2060</v>
      </c>
      <c r="M16" s="69">
        <v>8556</v>
      </c>
      <c r="N16" s="69"/>
      <c r="O16" s="108">
        <f t="shared" si="0"/>
        <v>349177</v>
      </c>
      <c r="P16" s="102"/>
      <c r="Q16" s="1"/>
      <c r="R16" s="33"/>
      <c r="S16" s="45">
        <f t="shared" si="1"/>
        <v>349177</v>
      </c>
    </row>
    <row r="17" spans="1:19" ht="17.149999999999999" customHeight="1" x14ac:dyDescent="0.2">
      <c r="A17" s="178"/>
      <c r="B17" s="181" t="s">
        <v>30</v>
      </c>
      <c r="C17" s="183"/>
      <c r="D17" s="70">
        <v>5</v>
      </c>
      <c r="E17" s="71"/>
      <c r="F17" s="71">
        <v>1</v>
      </c>
      <c r="G17" s="71">
        <v>1</v>
      </c>
      <c r="H17" s="71">
        <v>1</v>
      </c>
      <c r="I17" s="71"/>
      <c r="J17" s="71"/>
      <c r="K17" s="71">
        <v>1</v>
      </c>
      <c r="L17" s="71"/>
      <c r="M17" s="71">
        <v>1</v>
      </c>
      <c r="N17" s="71"/>
      <c r="O17" s="109">
        <f t="shared" si="0"/>
        <v>10</v>
      </c>
      <c r="P17" s="101"/>
      <c r="Q17" s="14"/>
      <c r="R17" s="57"/>
      <c r="S17" s="46">
        <f t="shared" si="1"/>
        <v>10</v>
      </c>
    </row>
    <row r="18" spans="1:19" ht="23.15" customHeight="1" x14ac:dyDescent="0.2">
      <c r="A18" s="178"/>
      <c r="B18" s="181"/>
      <c r="C18" s="183"/>
      <c r="D18" s="68">
        <v>20047</v>
      </c>
      <c r="E18" s="69"/>
      <c r="F18" s="69">
        <v>31103</v>
      </c>
      <c r="G18" s="69">
        <v>194</v>
      </c>
      <c r="H18" s="69">
        <v>75</v>
      </c>
      <c r="I18" s="69"/>
      <c r="J18" s="69"/>
      <c r="K18" s="69">
        <v>89</v>
      </c>
      <c r="L18" s="69"/>
      <c r="M18" s="69">
        <v>15718</v>
      </c>
      <c r="N18" s="69"/>
      <c r="O18" s="108">
        <f t="shared" si="0"/>
        <v>67226</v>
      </c>
      <c r="P18" s="102"/>
      <c r="Q18" s="1"/>
      <c r="R18" s="33"/>
      <c r="S18" s="45">
        <f t="shared" si="1"/>
        <v>67226</v>
      </c>
    </row>
    <row r="19" spans="1:19" ht="17.149999999999999" customHeight="1" x14ac:dyDescent="0.2">
      <c r="A19" s="178"/>
      <c r="B19" s="181" t="s">
        <v>1</v>
      </c>
      <c r="C19" s="183"/>
      <c r="D19" s="70">
        <v>193</v>
      </c>
      <c r="E19" s="71">
        <v>19</v>
      </c>
      <c r="F19" s="71">
        <v>11</v>
      </c>
      <c r="G19" s="71">
        <v>24</v>
      </c>
      <c r="H19" s="71">
        <v>11</v>
      </c>
      <c r="I19" s="71">
        <v>18</v>
      </c>
      <c r="J19" s="71">
        <v>9</v>
      </c>
      <c r="K19" s="71">
        <v>6</v>
      </c>
      <c r="L19" s="71">
        <v>18</v>
      </c>
      <c r="M19" s="71">
        <v>22</v>
      </c>
      <c r="N19" s="71">
        <v>4</v>
      </c>
      <c r="O19" s="109">
        <f t="shared" si="0"/>
        <v>335</v>
      </c>
      <c r="P19" s="101"/>
      <c r="Q19" s="14"/>
      <c r="R19" s="57"/>
      <c r="S19" s="46">
        <f t="shared" si="1"/>
        <v>335</v>
      </c>
    </row>
    <row r="20" spans="1:19" ht="23.15" customHeight="1" x14ac:dyDescent="0.2">
      <c r="A20" s="178"/>
      <c r="B20" s="181"/>
      <c r="C20" s="183"/>
      <c r="D20" s="68">
        <v>3161074</v>
      </c>
      <c r="E20" s="69">
        <v>3287567</v>
      </c>
      <c r="F20" s="69">
        <v>245788</v>
      </c>
      <c r="G20" s="69">
        <v>2293064</v>
      </c>
      <c r="H20" s="69">
        <v>1051684</v>
      </c>
      <c r="I20" s="69">
        <v>717116</v>
      </c>
      <c r="J20" s="69">
        <v>4420697</v>
      </c>
      <c r="K20" s="69">
        <v>575243</v>
      </c>
      <c r="L20" s="69">
        <v>346410</v>
      </c>
      <c r="M20" s="69">
        <v>2884335</v>
      </c>
      <c r="N20" s="69">
        <v>516782</v>
      </c>
      <c r="O20" s="108">
        <f t="shared" si="0"/>
        <v>19499760</v>
      </c>
      <c r="P20" s="102"/>
      <c r="Q20" s="1"/>
      <c r="R20" s="33"/>
      <c r="S20" s="45">
        <f t="shared" si="1"/>
        <v>19499760</v>
      </c>
    </row>
    <row r="21" spans="1:19" ht="17.149999999999999" customHeight="1" x14ac:dyDescent="0.2">
      <c r="A21" s="178"/>
      <c r="B21" s="181" t="s">
        <v>31</v>
      </c>
      <c r="C21" s="183"/>
      <c r="D21" s="70">
        <v>19</v>
      </c>
      <c r="E21" s="71">
        <v>5</v>
      </c>
      <c r="F21" s="71"/>
      <c r="G21" s="71">
        <v>8</v>
      </c>
      <c r="H21" s="71">
        <v>2</v>
      </c>
      <c r="I21" s="71">
        <v>5</v>
      </c>
      <c r="J21" s="71">
        <v>1</v>
      </c>
      <c r="K21" s="71">
        <v>1</v>
      </c>
      <c r="L21" s="71">
        <v>2</v>
      </c>
      <c r="M21" s="71">
        <v>5</v>
      </c>
      <c r="N21" s="71">
        <v>1</v>
      </c>
      <c r="O21" s="109">
        <f t="shared" si="0"/>
        <v>49</v>
      </c>
      <c r="P21" s="101"/>
      <c r="Q21" s="14"/>
      <c r="R21" s="57"/>
      <c r="S21" s="46">
        <f t="shared" si="1"/>
        <v>49</v>
      </c>
    </row>
    <row r="22" spans="1:19" ht="23.15" customHeight="1" x14ac:dyDescent="0.2">
      <c r="A22" s="178"/>
      <c r="B22" s="181"/>
      <c r="C22" s="183"/>
      <c r="D22" s="68">
        <v>369198</v>
      </c>
      <c r="E22" s="69">
        <v>38917</v>
      </c>
      <c r="F22" s="69"/>
      <c r="G22" s="69">
        <v>257956</v>
      </c>
      <c r="H22" s="69">
        <v>60671</v>
      </c>
      <c r="I22" s="69">
        <v>318613</v>
      </c>
      <c r="J22" s="69">
        <v>7958</v>
      </c>
      <c r="K22" s="69">
        <v>8294</v>
      </c>
      <c r="L22" s="69">
        <v>113317</v>
      </c>
      <c r="M22" s="69">
        <v>119121</v>
      </c>
      <c r="N22" s="69">
        <v>2819</v>
      </c>
      <c r="O22" s="108">
        <f t="shared" si="0"/>
        <v>1296864</v>
      </c>
      <c r="P22" s="102"/>
      <c r="Q22" s="1"/>
      <c r="R22" s="33"/>
      <c r="S22" s="45">
        <f t="shared" si="1"/>
        <v>1296864</v>
      </c>
    </row>
    <row r="23" spans="1:19" ht="17.149999999999999" customHeight="1" x14ac:dyDescent="0.2">
      <c r="A23" s="178"/>
      <c r="B23" s="181" t="s">
        <v>32</v>
      </c>
      <c r="C23" s="183"/>
      <c r="D23" s="70">
        <v>17</v>
      </c>
      <c r="E23" s="71">
        <v>1</v>
      </c>
      <c r="F23" s="71">
        <v>3</v>
      </c>
      <c r="G23" s="71">
        <v>1</v>
      </c>
      <c r="H23" s="71">
        <v>3</v>
      </c>
      <c r="I23" s="71">
        <v>2</v>
      </c>
      <c r="J23" s="71">
        <v>1</v>
      </c>
      <c r="K23" s="71"/>
      <c r="L23" s="71">
        <v>1</v>
      </c>
      <c r="M23" s="71">
        <v>3</v>
      </c>
      <c r="N23" s="71">
        <v>1</v>
      </c>
      <c r="O23" s="109">
        <f t="shared" si="0"/>
        <v>33</v>
      </c>
      <c r="P23" s="101"/>
      <c r="Q23" s="14"/>
      <c r="R23" s="57"/>
      <c r="S23" s="46">
        <f t="shared" si="1"/>
        <v>33</v>
      </c>
    </row>
    <row r="24" spans="1:19" ht="23.15" customHeight="1" x14ac:dyDescent="0.2">
      <c r="A24" s="178"/>
      <c r="B24" s="181"/>
      <c r="C24" s="183"/>
      <c r="D24" s="68">
        <v>146370</v>
      </c>
      <c r="E24" s="69">
        <v>303750</v>
      </c>
      <c r="F24" s="69">
        <v>36518</v>
      </c>
      <c r="G24" s="69">
        <v>93</v>
      </c>
      <c r="H24" s="69">
        <v>435482</v>
      </c>
      <c r="I24" s="69">
        <v>18202</v>
      </c>
      <c r="J24" s="69">
        <v>89317</v>
      </c>
      <c r="K24" s="69"/>
      <c r="L24" s="69">
        <v>16979</v>
      </c>
      <c r="M24" s="69">
        <v>66111</v>
      </c>
      <c r="N24" s="69">
        <v>8644</v>
      </c>
      <c r="O24" s="108">
        <f t="shared" si="0"/>
        <v>1121466</v>
      </c>
      <c r="P24" s="102"/>
      <c r="Q24" s="1"/>
      <c r="R24" s="33"/>
      <c r="S24" s="45">
        <f t="shared" si="1"/>
        <v>1121466</v>
      </c>
    </row>
    <row r="25" spans="1:19" ht="23.15" customHeight="1" thickBot="1" x14ac:dyDescent="0.25">
      <c r="A25" s="179"/>
      <c r="B25" s="185" t="s">
        <v>67</v>
      </c>
      <c r="C25" s="185"/>
      <c r="D25" s="93">
        <f>D12+D14+D16+D18+D20+D22+D24</f>
        <v>4409040</v>
      </c>
      <c r="E25" s="94">
        <f t="shared" ref="E25:N25" si="2">E12+E14+E16+E18+E20+E22+E24</f>
        <v>3666581</v>
      </c>
      <c r="F25" s="94">
        <f t="shared" si="2"/>
        <v>313409</v>
      </c>
      <c r="G25" s="94">
        <f t="shared" si="2"/>
        <v>2617458</v>
      </c>
      <c r="H25" s="94">
        <f t="shared" si="2"/>
        <v>1560132</v>
      </c>
      <c r="I25" s="94">
        <f t="shared" si="2"/>
        <v>1134381</v>
      </c>
      <c r="J25" s="94">
        <f t="shared" si="2"/>
        <v>4536492</v>
      </c>
      <c r="K25" s="94">
        <f t="shared" si="2"/>
        <v>588664</v>
      </c>
      <c r="L25" s="94">
        <f t="shared" si="2"/>
        <v>480355</v>
      </c>
      <c r="M25" s="94">
        <f t="shared" si="2"/>
        <v>3148292</v>
      </c>
      <c r="N25" s="94">
        <f t="shared" si="2"/>
        <v>528245</v>
      </c>
      <c r="O25" s="110">
        <f t="shared" si="0"/>
        <v>22983049</v>
      </c>
      <c r="P25" s="103"/>
      <c r="Q25" s="5"/>
      <c r="R25" s="58"/>
      <c r="S25" s="47">
        <f t="shared" si="1"/>
        <v>22983049</v>
      </c>
    </row>
    <row r="26" spans="1:19" ht="17.149999999999999" customHeight="1" thickTop="1" x14ac:dyDescent="0.2">
      <c r="A26" s="219" t="s">
        <v>33</v>
      </c>
      <c r="B26" s="180" t="s">
        <v>34</v>
      </c>
      <c r="C26" s="182" t="s">
        <v>66</v>
      </c>
      <c r="D26" s="66">
        <v>6</v>
      </c>
      <c r="E26" s="67">
        <v>1</v>
      </c>
      <c r="F26" s="67">
        <v>2</v>
      </c>
      <c r="G26" s="67">
        <v>2</v>
      </c>
      <c r="H26" s="67">
        <v>2</v>
      </c>
      <c r="I26" s="67">
        <v>3</v>
      </c>
      <c r="J26" s="67">
        <v>1</v>
      </c>
      <c r="K26" s="67"/>
      <c r="L26" s="67">
        <v>1</v>
      </c>
      <c r="M26" s="67"/>
      <c r="N26" s="67"/>
      <c r="O26" s="107">
        <f t="shared" si="0"/>
        <v>18</v>
      </c>
      <c r="P26" s="101"/>
      <c r="Q26" s="14"/>
      <c r="R26" s="57"/>
      <c r="S26" s="46">
        <f t="shared" si="1"/>
        <v>18</v>
      </c>
    </row>
    <row r="27" spans="1:19" ht="23.15" customHeight="1" x14ac:dyDescent="0.2">
      <c r="A27" s="178"/>
      <c r="B27" s="181"/>
      <c r="C27" s="191"/>
      <c r="D27" s="68">
        <v>346668</v>
      </c>
      <c r="E27" s="69">
        <v>385916</v>
      </c>
      <c r="F27" s="69">
        <v>2814</v>
      </c>
      <c r="G27" s="69">
        <v>891835</v>
      </c>
      <c r="H27" s="69">
        <v>187705</v>
      </c>
      <c r="I27" s="69">
        <v>1377146</v>
      </c>
      <c r="J27" s="69">
        <v>257262</v>
      </c>
      <c r="K27" s="69"/>
      <c r="L27" s="69">
        <v>1720000</v>
      </c>
      <c r="M27" s="69"/>
      <c r="N27" s="69"/>
      <c r="O27" s="108">
        <f t="shared" si="0"/>
        <v>5169346</v>
      </c>
      <c r="P27" s="102"/>
      <c r="Q27" s="1"/>
      <c r="R27" s="33"/>
      <c r="S27" s="45">
        <f t="shared" si="1"/>
        <v>5169346</v>
      </c>
    </row>
    <row r="28" spans="1:19" ht="17.149999999999999" customHeight="1" x14ac:dyDescent="0.2">
      <c r="A28" s="178"/>
      <c r="B28" s="181" t="s">
        <v>35</v>
      </c>
      <c r="C28" s="191"/>
      <c r="D28" s="70">
        <v>6</v>
      </c>
      <c r="E28" s="71">
        <v>1</v>
      </c>
      <c r="F28" s="71"/>
      <c r="G28" s="71">
        <v>1</v>
      </c>
      <c r="H28" s="71"/>
      <c r="I28" s="71">
        <v>3</v>
      </c>
      <c r="J28" s="71"/>
      <c r="K28" s="71"/>
      <c r="L28" s="71">
        <v>3</v>
      </c>
      <c r="M28" s="71">
        <v>2</v>
      </c>
      <c r="N28" s="71"/>
      <c r="O28" s="109">
        <f t="shared" si="0"/>
        <v>16</v>
      </c>
      <c r="P28" s="101"/>
      <c r="Q28" s="14"/>
      <c r="R28" s="57"/>
      <c r="S28" s="46">
        <f t="shared" si="1"/>
        <v>16</v>
      </c>
    </row>
    <row r="29" spans="1:19" ht="23.15" customHeight="1" x14ac:dyDescent="0.2">
      <c r="A29" s="178"/>
      <c r="B29" s="181"/>
      <c r="C29" s="191"/>
      <c r="D29" s="68">
        <v>9593448</v>
      </c>
      <c r="E29" s="69">
        <v>225000</v>
      </c>
      <c r="F29" s="69"/>
      <c r="G29" s="69">
        <v>2013</v>
      </c>
      <c r="H29" s="69"/>
      <c r="I29" s="69">
        <v>6504927</v>
      </c>
      <c r="J29" s="69"/>
      <c r="K29" s="69"/>
      <c r="L29" s="69">
        <v>1350248</v>
      </c>
      <c r="M29" s="69">
        <v>77721</v>
      </c>
      <c r="N29" s="69"/>
      <c r="O29" s="108">
        <f t="shared" si="0"/>
        <v>17753357</v>
      </c>
      <c r="P29" s="102"/>
      <c r="Q29" s="1"/>
      <c r="R29" s="33"/>
      <c r="S29" s="45">
        <f t="shared" si="1"/>
        <v>17753357</v>
      </c>
    </row>
    <row r="30" spans="1:19" ht="17.149999999999999" customHeight="1" x14ac:dyDescent="0.2">
      <c r="A30" s="178"/>
      <c r="B30" s="181" t="s">
        <v>36</v>
      </c>
      <c r="C30" s="191"/>
      <c r="D30" s="70"/>
      <c r="E30" s="71"/>
      <c r="F30" s="71">
        <v>1</v>
      </c>
      <c r="G30" s="71"/>
      <c r="H30" s="71">
        <v>2</v>
      </c>
      <c r="I30" s="71">
        <v>1</v>
      </c>
      <c r="J30" s="71"/>
      <c r="K30" s="71"/>
      <c r="L30" s="71">
        <v>1</v>
      </c>
      <c r="M30" s="71"/>
      <c r="N30" s="71"/>
      <c r="O30" s="109">
        <f t="shared" si="0"/>
        <v>5</v>
      </c>
      <c r="P30" s="101"/>
      <c r="Q30" s="14"/>
      <c r="R30" s="57"/>
      <c r="S30" s="46">
        <f t="shared" si="1"/>
        <v>5</v>
      </c>
    </row>
    <row r="31" spans="1:19" ht="23.15" customHeight="1" x14ac:dyDescent="0.2">
      <c r="A31" s="178"/>
      <c r="B31" s="181"/>
      <c r="C31" s="191"/>
      <c r="D31" s="68"/>
      <c r="E31" s="69"/>
      <c r="F31" s="69">
        <v>32728</v>
      </c>
      <c r="G31" s="69"/>
      <c r="H31" s="69">
        <v>1697100</v>
      </c>
      <c r="I31" s="69">
        <v>700649</v>
      </c>
      <c r="J31" s="69"/>
      <c r="K31" s="69"/>
      <c r="L31" s="69">
        <v>48858</v>
      </c>
      <c r="M31" s="69"/>
      <c r="N31" s="69"/>
      <c r="O31" s="108">
        <f t="shared" si="0"/>
        <v>2479335</v>
      </c>
      <c r="P31" s="102"/>
      <c r="Q31" s="1"/>
      <c r="R31" s="33"/>
      <c r="S31" s="45">
        <f t="shared" si="1"/>
        <v>2479335</v>
      </c>
    </row>
    <row r="32" spans="1:19" ht="17.149999999999999" customHeight="1" x14ac:dyDescent="0.2">
      <c r="A32" s="178"/>
      <c r="B32" s="181" t="s">
        <v>37</v>
      </c>
      <c r="C32" s="191"/>
      <c r="D32" s="70">
        <v>9</v>
      </c>
      <c r="E32" s="71">
        <v>1</v>
      </c>
      <c r="F32" s="71"/>
      <c r="G32" s="71">
        <v>2</v>
      </c>
      <c r="H32" s="71">
        <v>2</v>
      </c>
      <c r="I32" s="71"/>
      <c r="J32" s="71">
        <v>1</v>
      </c>
      <c r="K32" s="71">
        <v>1</v>
      </c>
      <c r="L32" s="71">
        <v>2</v>
      </c>
      <c r="M32" s="71">
        <v>4</v>
      </c>
      <c r="N32" s="71"/>
      <c r="O32" s="109">
        <f t="shared" si="0"/>
        <v>22</v>
      </c>
      <c r="P32" s="101"/>
      <c r="Q32" s="14"/>
      <c r="R32" s="57"/>
      <c r="S32" s="46">
        <f t="shared" si="1"/>
        <v>22</v>
      </c>
    </row>
    <row r="33" spans="1:19" ht="23.15" customHeight="1" x14ac:dyDescent="0.2">
      <c r="A33" s="178"/>
      <c r="B33" s="181"/>
      <c r="C33" s="191"/>
      <c r="D33" s="68">
        <v>2138768</v>
      </c>
      <c r="E33" s="69">
        <v>3422824</v>
      </c>
      <c r="F33" s="69"/>
      <c r="G33" s="69">
        <v>87901</v>
      </c>
      <c r="H33" s="69">
        <v>151030</v>
      </c>
      <c r="I33" s="69"/>
      <c r="J33" s="69">
        <v>5367</v>
      </c>
      <c r="K33" s="69">
        <v>3122</v>
      </c>
      <c r="L33" s="69">
        <v>38364</v>
      </c>
      <c r="M33" s="69">
        <v>268023</v>
      </c>
      <c r="N33" s="69"/>
      <c r="O33" s="108">
        <f t="shared" si="0"/>
        <v>6115399</v>
      </c>
      <c r="P33" s="102"/>
      <c r="Q33" s="1"/>
      <c r="R33" s="33"/>
      <c r="S33" s="45">
        <f t="shared" si="1"/>
        <v>6115399</v>
      </c>
    </row>
    <row r="34" spans="1:19" ht="23.15" customHeight="1" thickBot="1" x14ac:dyDescent="0.25">
      <c r="A34" s="179"/>
      <c r="B34" s="186" t="s">
        <v>68</v>
      </c>
      <c r="C34" s="186"/>
      <c r="D34" s="73">
        <f>D27+D29+D31+D33</f>
        <v>12078884</v>
      </c>
      <c r="E34" s="74">
        <f>E27+E29+E31+E33</f>
        <v>4033740</v>
      </c>
      <c r="F34" s="74">
        <f>F27+F29+F31+F33</f>
        <v>35542</v>
      </c>
      <c r="G34" s="74">
        <f>G27+G29+G31+G33</f>
        <v>981749</v>
      </c>
      <c r="H34" s="74">
        <f>H27+H29+H31+H33</f>
        <v>2035835</v>
      </c>
      <c r="I34" s="74">
        <f t="shared" ref="I34:N34" si="3">I27+I29+I31+I33</f>
        <v>8582722</v>
      </c>
      <c r="J34" s="74">
        <f t="shared" si="3"/>
        <v>262629</v>
      </c>
      <c r="K34" s="74">
        <f t="shared" si="3"/>
        <v>3122</v>
      </c>
      <c r="L34" s="74">
        <f t="shared" si="3"/>
        <v>3157470</v>
      </c>
      <c r="M34" s="74">
        <f t="shared" si="3"/>
        <v>345744</v>
      </c>
      <c r="N34" s="74">
        <f t="shared" si="3"/>
        <v>0</v>
      </c>
      <c r="O34" s="111">
        <f t="shared" si="0"/>
        <v>31517437</v>
      </c>
      <c r="P34" s="104"/>
      <c r="Q34" s="6"/>
      <c r="R34" s="59"/>
      <c r="S34" s="47">
        <f t="shared" si="1"/>
        <v>31517437</v>
      </c>
    </row>
    <row r="35" spans="1:19" ht="17.149999999999999" customHeight="1" thickTop="1" x14ac:dyDescent="0.2">
      <c r="A35" s="187" t="s">
        <v>25</v>
      </c>
      <c r="B35" s="189" t="s">
        <v>38</v>
      </c>
      <c r="C35" s="190" t="s">
        <v>66</v>
      </c>
      <c r="D35" s="75">
        <v>3</v>
      </c>
      <c r="E35" s="72"/>
      <c r="F35" s="72"/>
      <c r="G35" s="72">
        <v>1</v>
      </c>
      <c r="H35" s="72"/>
      <c r="I35" s="72"/>
      <c r="J35" s="72"/>
      <c r="K35" s="72"/>
      <c r="L35" s="72"/>
      <c r="M35" s="72"/>
      <c r="N35" s="72"/>
      <c r="O35" s="109">
        <f t="shared" si="0"/>
        <v>4</v>
      </c>
      <c r="P35" s="101"/>
      <c r="Q35" s="14"/>
      <c r="R35" s="57"/>
      <c r="S35" s="46">
        <f t="shared" si="1"/>
        <v>4</v>
      </c>
    </row>
    <row r="36" spans="1:19" ht="17.149999999999999" customHeight="1" x14ac:dyDescent="0.2">
      <c r="A36" s="178"/>
      <c r="B36" s="181"/>
      <c r="C36" s="191"/>
      <c r="D36" s="76" t="s">
        <v>39</v>
      </c>
      <c r="E36" s="76" t="s">
        <v>39</v>
      </c>
      <c r="F36" s="76" t="s">
        <v>39</v>
      </c>
      <c r="G36" s="76" t="s">
        <v>39</v>
      </c>
      <c r="H36" s="76" t="s">
        <v>39</v>
      </c>
      <c r="I36" s="76" t="s">
        <v>39</v>
      </c>
      <c r="J36" s="76" t="s">
        <v>39</v>
      </c>
      <c r="K36" s="76" t="s">
        <v>39</v>
      </c>
      <c r="L36" s="76" t="s">
        <v>39</v>
      </c>
      <c r="M36" s="76" t="s">
        <v>39</v>
      </c>
      <c r="N36" s="76" t="s">
        <v>39</v>
      </c>
      <c r="O36" s="112" t="s">
        <v>39</v>
      </c>
      <c r="P36" s="48"/>
      <c r="Q36" s="11"/>
      <c r="R36" s="60"/>
      <c r="S36" s="48" t="s">
        <v>39</v>
      </c>
    </row>
    <row r="37" spans="1:19" ht="17.149999999999999" customHeight="1" x14ac:dyDescent="0.2">
      <c r="A37" s="178"/>
      <c r="B37" s="181" t="s">
        <v>40</v>
      </c>
      <c r="C37" s="191"/>
      <c r="D37" s="70">
        <v>43</v>
      </c>
      <c r="E37" s="71"/>
      <c r="F37" s="71">
        <v>1</v>
      </c>
      <c r="G37" s="71">
        <v>1</v>
      </c>
      <c r="H37" s="71">
        <v>2</v>
      </c>
      <c r="I37" s="71">
        <v>5</v>
      </c>
      <c r="J37" s="71"/>
      <c r="K37" s="71"/>
      <c r="L37" s="71">
        <v>2</v>
      </c>
      <c r="M37" s="71">
        <v>2</v>
      </c>
      <c r="N37" s="71"/>
      <c r="O37" s="109">
        <f t="shared" si="0"/>
        <v>56</v>
      </c>
      <c r="P37" s="101"/>
      <c r="Q37" s="14"/>
      <c r="R37" s="57"/>
      <c r="S37" s="46">
        <f t="shared" si="1"/>
        <v>56</v>
      </c>
    </row>
    <row r="38" spans="1:19" ht="23.15" customHeight="1" x14ac:dyDescent="0.2">
      <c r="A38" s="178"/>
      <c r="B38" s="181"/>
      <c r="C38" s="191"/>
      <c r="D38" s="68">
        <v>22142360</v>
      </c>
      <c r="E38" s="69"/>
      <c r="F38" s="69">
        <v>600903</v>
      </c>
      <c r="G38" s="69">
        <v>3110474</v>
      </c>
      <c r="H38" s="69">
        <v>13464</v>
      </c>
      <c r="I38" s="69">
        <v>783669</v>
      </c>
      <c r="J38" s="69"/>
      <c r="K38" s="69"/>
      <c r="L38" s="69">
        <v>48560</v>
      </c>
      <c r="M38" s="69">
        <v>6811</v>
      </c>
      <c r="N38" s="69"/>
      <c r="O38" s="108">
        <f t="shared" si="0"/>
        <v>26706241</v>
      </c>
      <c r="P38" s="102"/>
      <c r="Q38" s="1"/>
      <c r="R38" s="33"/>
      <c r="S38" s="45">
        <f t="shared" si="1"/>
        <v>26706241</v>
      </c>
    </row>
    <row r="39" spans="1:19" ht="17.149999999999999" customHeight="1" x14ac:dyDescent="0.2">
      <c r="A39" s="178"/>
      <c r="B39" s="181" t="s">
        <v>25</v>
      </c>
      <c r="C39" s="191"/>
      <c r="D39" s="70">
        <v>162</v>
      </c>
      <c r="E39" s="71">
        <v>13</v>
      </c>
      <c r="F39" s="71">
        <v>8</v>
      </c>
      <c r="G39" s="71">
        <v>18</v>
      </c>
      <c r="H39" s="71">
        <v>7</v>
      </c>
      <c r="I39" s="71">
        <v>20</v>
      </c>
      <c r="J39" s="71">
        <v>9</v>
      </c>
      <c r="K39" s="71">
        <v>6</v>
      </c>
      <c r="L39" s="71">
        <v>21</v>
      </c>
      <c r="M39" s="71">
        <v>14</v>
      </c>
      <c r="N39" s="71">
        <v>6</v>
      </c>
      <c r="O39" s="109">
        <f t="shared" si="0"/>
        <v>284</v>
      </c>
      <c r="P39" s="101"/>
      <c r="Q39" s="14"/>
      <c r="R39" s="57"/>
      <c r="S39" s="46">
        <f t="shared" si="1"/>
        <v>284</v>
      </c>
    </row>
    <row r="40" spans="1:19" ht="23.15" customHeight="1" x14ac:dyDescent="0.2">
      <c r="A40" s="178"/>
      <c r="B40" s="181"/>
      <c r="C40" s="191"/>
      <c r="D40" s="68">
        <v>5463143</v>
      </c>
      <c r="E40" s="69">
        <v>304071</v>
      </c>
      <c r="F40" s="69">
        <v>226397</v>
      </c>
      <c r="G40" s="69">
        <v>1741862</v>
      </c>
      <c r="H40" s="69">
        <v>848557</v>
      </c>
      <c r="I40" s="69">
        <v>1060605</v>
      </c>
      <c r="J40" s="69">
        <v>124080</v>
      </c>
      <c r="K40" s="69">
        <v>134541</v>
      </c>
      <c r="L40" s="69">
        <v>69799</v>
      </c>
      <c r="M40" s="69">
        <v>443246</v>
      </c>
      <c r="N40" s="69">
        <v>126591</v>
      </c>
      <c r="O40" s="108">
        <f t="shared" si="0"/>
        <v>10542892</v>
      </c>
      <c r="P40" s="102"/>
      <c r="Q40" s="1"/>
      <c r="R40" s="33"/>
      <c r="S40" s="45">
        <f t="shared" si="1"/>
        <v>10542892</v>
      </c>
    </row>
    <row r="41" spans="1:19" ht="23.15" customHeight="1" thickBot="1" x14ac:dyDescent="0.25">
      <c r="A41" s="188"/>
      <c r="B41" s="213" t="s">
        <v>69</v>
      </c>
      <c r="C41" s="213"/>
      <c r="D41" s="77">
        <f>D38+D40</f>
        <v>27605503</v>
      </c>
      <c r="E41" s="77">
        <f>E38+E40</f>
        <v>304071</v>
      </c>
      <c r="F41" s="77">
        <f>F38+F40</f>
        <v>827300</v>
      </c>
      <c r="G41" s="78">
        <f t="shared" ref="G41:N41" si="4">G38+G40</f>
        <v>4852336</v>
      </c>
      <c r="H41" s="78">
        <f t="shared" si="4"/>
        <v>862021</v>
      </c>
      <c r="I41" s="78">
        <f t="shared" si="4"/>
        <v>1844274</v>
      </c>
      <c r="J41" s="78">
        <f t="shared" si="4"/>
        <v>124080</v>
      </c>
      <c r="K41" s="78">
        <f t="shared" si="4"/>
        <v>134541</v>
      </c>
      <c r="L41" s="78">
        <f t="shared" si="4"/>
        <v>118359</v>
      </c>
      <c r="M41" s="78">
        <f t="shared" si="4"/>
        <v>450057</v>
      </c>
      <c r="N41" s="78">
        <f t="shared" si="4"/>
        <v>126591</v>
      </c>
      <c r="O41" s="113">
        <f>SUM(D41:N41)</f>
        <v>37249133</v>
      </c>
      <c r="P41" s="104"/>
      <c r="Q41" s="6"/>
      <c r="R41" s="59"/>
      <c r="S41" s="49">
        <f t="shared" si="1"/>
        <v>37249133</v>
      </c>
    </row>
    <row r="42" spans="1:19" ht="23.15" customHeight="1" thickTop="1" thickBot="1" x14ac:dyDescent="0.25">
      <c r="A42" s="169" t="s">
        <v>70</v>
      </c>
      <c r="B42" s="170"/>
      <c r="C42" s="170"/>
      <c r="D42" s="95">
        <f>D25+D34+D41</f>
        <v>44093427</v>
      </c>
      <c r="E42" s="96">
        <f t="shared" ref="E42:N42" si="5">E25+E34+E41</f>
        <v>8004392</v>
      </c>
      <c r="F42" s="96">
        <f t="shared" si="5"/>
        <v>1176251</v>
      </c>
      <c r="G42" s="96">
        <f t="shared" si="5"/>
        <v>8451543</v>
      </c>
      <c r="H42" s="96">
        <f t="shared" si="5"/>
        <v>4457988</v>
      </c>
      <c r="I42" s="96">
        <f t="shared" si="5"/>
        <v>11561377</v>
      </c>
      <c r="J42" s="97">
        <f t="shared" si="5"/>
        <v>4923201</v>
      </c>
      <c r="K42" s="96">
        <f t="shared" si="5"/>
        <v>726327</v>
      </c>
      <c r="L42" s="96">
        <f t="shared" si="5"/>
        <v>3756184</v>
      </c>
      <c r="M42" s="96">
        <f t="shared" si="5"/>
        <v>3944093</v>
      </c>
      <c r="N42" s="96">
        <f t="shared" si="5"/>
        <v>654836</v>
      </c>
      <c r="O42" s="114">
        <f>SUM(D42:N42)</f>
        <v>91749619</v>
      </c>
      <c r="P42" s="105"/>
      <c r="Q42" s="12"/>
      <c r="R42" s="61"/>
      <c r="S42" s="50"/>
    </row>
    <row r="43" spans="1:19" ht="23.15" customHeight="1" thickTop="1" thickBot="1" x14ac:dyDescent="0.25">
      <c r="A43" s="171" t="s">
        <v>71</v>
      </c>
      <c r="B43" s="172"/>
      <c r="C43" s="173"/>
      <c r="D43" s="79">
        <v>81955964</v>
      </c>
      <c r="E43" s="80">
        <v>4042759</v>
      </c>
      <c r="F43" s="80">
        <v>2751870</v>
      </c>
      <c r="G43" s="80">
        <v>12652088</v>
      </c>
      <c r="H43" s="80">
        <v>9114712</v>
      </c>
      <c r="I43" s="80">
        <v>6035203</v>
      </c>
      <c r="J43" s="69">
        <v>1757704</v>
      </c>
      <c r="K43" s="80">
        <v>1593563</v>
      </c>
      <c r="L43" s="80">
        <v>2496901</v>
      </c>
      <c r="M43" s="80">
        <v>5252562</v>
      </c>
      <c r="N43" s="80">
        <v>1381388</v>
      </c>
      <c r="O43" s="115">
        <f>SUM(D43:N43)</f>
        <v>129034714</v>
      </c>
      <c r="P43" s="105"/>
      <c r="Q43" s="12"/>
      <c r="R43" s="61"/>
      <c r="S43" s="51">
        <f t="shared" si="1"/>
        <v>129034714</v>
      </c>
    </row>
    <row r="44" spans="1:19" ht="23.15" customHeight="1" thickTop="1" thickBot="1" x14ac:dyDescent="0.25">
      <c r="A44" s="174" t="s">
        <v>72</v>
      </c>
      <c r="B44" s="175"/>
      <c r="C44" s="175"/>
      <c r="D44" s="175"/>
      <c r="E44" s="175"/>
      <c r="F44" s="175"/>
      <c r="G44" s="175"/>
      <c r="H44" s="175"/>
      <c r="I44" s="175"/>
      <c r="J44" s="175"/>
      <c r="K44" s="175"/>
      <c r="L44" s="175"/>
      <c r="M44" s="175"/>
      <c r="N44" s="175"/>
      <c r="O44" s="81">
        <f>+O42</f>
        <v>91749619</v>
      </c>
      <c r="P44" s="37"/>
      <c r="Q44" s="37"/>
      <c r="R44" s="62"/>
      <c r="S44" s="52">
        <f>D42+E42+F42+G42+H42+I42+J42+K42+L42+M42+N42</f>
        <v>91749619</v>
      </c>
    </row>
    <row r="45" spans="1:19" ht="23.15" customHeight="1" thickBot="1" x14ac:dyDescent="0.25">
      <c r="A45" s="174" t="s">
        <v>42</v>
      </c>
      <c r="B45" s="175"/>
      <c r="C45" s="175"/>
      <c r="D45" s="175"/>
      <c r="E45" s="175"/>
      <c r="F45" s="175"/>
      <c r="G45" s="175"/>
      <c r="H45" s="175"/>
      <c r="I45" s="175"/>
      <c r="J45" s="175"/>
      <c r="K45" s="175"/>
      <c r="L45" s="175"/>
      <c r="M45" s="175"/>
      <c r="N45" s="176"/>
      <c r="O45" s="119">
        <f>O44/O43</f>
        <v>0.71104601355570096</v>
      </c>
      <c r="P45" s="62"/>
      <c r="Q45" s="62"/>
      <c r="R45" s="62"/>
      <c r="S45" s="53">
        <f>S44/S43</f>
        <v>0.71104601355570096</v>
      </c>
    </row>
    <row r="46" spans="1:19" x14ac:dyDescent="0.2">
      <c r="A46" s="8" t="s">
        <v>75</v>
      </c>
      <c r="C46" s="9"/>
      <c r="D46" s="9"/>
      <c r="E46" s="9"/>
      <c r="F46" s="9"/>
      <c r="G46" s="9"/>
      <c r="H46" s="9"/>
      <c r="I46" s="9"/>
      <c r="J46" s="9"/>
      <c r="K46" s="133"/>
      <c r="L46" s="9"/>
      <c r="M46" s="9"/>
      <c r="N46" s="10"/>
      <c r="P46" s="10"/>
      <c r="Q46" s="10"/>
      <c r="R46" s="10"/>
    </row>
    <row r="47" spans="1:19" x14ac:dyDescent="0.2">
      <c r="A47" s="8" t="s">
        <v>17</v>
      </c>
      <c r="B47" s="8"/>
      <c r="C47" s="9"/>
      <c r="D47" s="9"/>
      <c r="E47" s="9"/>
      <c r="F47" s="9"/>
      <c r="G47" s="9"/>
      <c r="H47" s="9"/>
      <c r="I47" s="9"/>
      <c r="J47" s="9"/>
      <c r="K47" s="133"/>
      <c r="L47" s="9"/>
      <c r="M47" s="9"/>
      <c r="N47" s="10"/>
      <c r="P47" s="10"/>
      <c r="Q47" s="10"/>
      <c r="R47" s="10"/>
    </row>
    <row r="48" spans="1:19" x14ac:dyDescent="0.2">
      <c r="A48" s="8" t="s">
        <v>76</v>
      </c>
      <c r="B48" s="8"/>
      <c r="C48" s="9"/>
      <c r="D48" s="9"/>
      <c r="E48" s="9"/>
      <c r="F48" s="9"/>
      <c r="G48" s="9"/>
      <c r="H48" s="9"/>
      <c r="I48" s="9"/>
      <c r="J48" s="9"/>
      <c r="K48" s="133"/>
      <c r="L48" s="9"/>
      <c r="M48" s="9"/>
      <c r="N48" s="10"/>
      <c r="P48" s="10"/>
      <c r="Q48" s="10"/>
      <c r="R48" s="10"/>
    </row>
    <row r="49" spans="1:18" x14ac:dyDescent="0.2">
      <c r="A49" s="8"/>
      <c r="B49" s="8"/>
      <c r="C49" s="9"/>
      <c r="D49" s="9"/>
      <c r="E49" s="9"/>
      <c r="F49" s="9"/>
      <c r="G49" s="9"/>
      <c r="H49" s="9"/>
      <c r="I49" s="9"/>
      <c r="J49" s="9"/>
      <c r="K49" s="133"/>
      <c r="L49" s="9"/>
      <c r="M49" s="9"/>
      <c r="N49" s="10"/>
      <c r="P49" s="10"/>
      <c r="Q49" s="10"/>
      <c r="R49" s="10"/>
    </row>
    <row r="50" spans="1:18" ht="25.5" customHeight="1" thickBot="1" x14ac:dyDescent="0.25">
      <c r="A50" t="s">
        <v>18</v>
      </c>
    </row>
    <row r="51" spans="1:18" ht="3.75" customHeight="1" x14ac:dyDescent="0.2">
      <c r="A51" s="192" t="s">
        <v>4</v>
      </c>
      <c r="B51" s="220"/>
      <c r="C51" s="198" t="s">
        <v>5</v>
      </c>
      <c r="D51" s="158" t="s">
        <v>46</v>
      </c>
      <c r="E51" s="158" t="s">
        <v>54</v>
      </c>
      <c r="F51" s="158" t="s">
        <v>51</v>
      </c>
      <c r="G51" s="158" t="s">
        <v>53</v>
      </c>
      <c r="H51" s="158" t="s">
        <v>47</v>
      </c>
      <c r="I51" s="158" t="s">
        <v>48</v>
      </c>
      <c r="J51" s="158" t="s">
        <v>52</v>
      </c>
      <c r="K51" s="235" t="s">
        <v>49</v>
      </c>
    </row>
    <row r="52" spans="1:18" ht="13.5" customHeight="1" x14ac:dyDescent="0.2">
      <c r="A52" s="194"/>
      <c r="B52" s="221"/>
      <c r="C52" s="159"/>
      <c r="D52" s="159"/>
      <c r="E52" s="159"/>
      <c r="F52" s="159"/>
      <c r="G52" s="159"/>
      <c r="H52" s="159"/>
      <c r="I52" s="159"/>
      <c r="J52" s="159"/>
      <c r="K52" s="236"/>
    </row>
    <row r="53" spans="1:18" x14ac:dyDescent="0.2">
      <c r="A53" s="194"/>
      <c r="B53" s="221"/>
      <c r="C53" s="160"/>
      <c r="D53" s="160"/>
      <c r="E53" s="160"/>
      <c r="F53" s="160"/>
      <c r="G53" s="160"/>
      <c r="H53" s="160"/>
      <c r="I53" s="160"/>
      <c r="J53" s="160"/>
      <c r="K53" s="237"/>
    </row>
    <row r="54" spans="1:18" ht="24" customHeight="1" x14ac:dyDescent="0.2">
      <c r="A54" s="194"/>
      <c r="B54" s="221"/>
      <c r="C54" s="225" t="s">
        <v>61</v>
      </c>
      <c r="D54" s="65">
        <v>6</v>
      </c>
      <c r="E54" s="65">
        <v>1</v>
      </c>
      <c r="F54" s="65">
        <v>1</v>
      </c>
      <c r="G54" s="65">
        <v>1</v>
      </c>
      <c r="H54" s="65">
        <v>1</v>
      </c>
      <c r="I54" s="65">
        <v>1</v>
      </c>
      <c r="J54" s="65">
        <v>1</v>
      </c>
      <c r="K54" s="134">
        <v>12</v>
      </c>
    </row>
    <row r="55" spans="1:18" ht="25.5" customHeight="1" thickBot="1" x14ac:dyDescent="0.25">
      <c r="A55" s="196"/>
      <c r="B55" s="222"/>
      <c r="C55" s="222"/>
      <c r="D55" s="23">
        <v>6</v>
      </c>
      <c r="E55" s="23">
        <v>1</v>
      </c>
      <c r="F55" s="23">
        <v>1</v>
      </c>
      <c r="G55" s="23">
        <v>1</v>
      </c>
      <c r="H55" s="23">
        <v>1</v>
      </c>
      <c r="I55" s="23">
        <v>1</v>
      </c>
      <c r="J55" s="23">
        <v>1</v>
      </c>
      <c r="K55" s="135">
        <v>12</v>
      </c>
    </row>
    <row r="56" spans="1:18" ht="23.15" customHeight="1" thickTop="1" x14ac:dyDescent="0.2">
      <c r="A56" s="202" t="s">
        <v>26</v>
      </c>
      <c r="B56" s="16" t="s">
        <v>0</v>
      </c>
      <c r="C56" s="246" t="s">
        <v>65</v>
      </c>
      <c r="D56" s="14"/>
      <c r="E56" s="14"/>
      <c r="F56" s="14"/>
      <c r="G56" s="1"/>
      <c r="H56" s="1"/>
      <c r="I56" s="1"/>
      <c r="J56" s="1"/>
      <c r="K56" s="136"/>
    </row>
    <row r="57" spans="1:18" ht="23.15" customHeight="1" x14ac:dyDescent="0.2">
      <c r="A57" s="203"/>
      <c r="B57" s="15" t="s">
        <v>28</v>
      </c>
      <c r="C57" s="224"/>
      <c r="D57" s="2"/>
      <c r="E57" s="2"/>
      <c r="F57" s="2"/>
      <c r="G57" s="1"/>
      <c r="H57" s="1"/>
      <c r="I57" s="32"/>
      <c r="J57" s="32"/>
      <c r="K57" s="58"/>
    </row>
    <row r="58" spans="1:18" ht="23.15" customHeight="1" x14ac:dyDescent="0.2">
      <c r="A58" s="203"/>
      <c r="B58" s="17" t="s">
        <v>29</v>
      </c>
      <c r="C58" s="224"/>
      <c r="D58" s="2"/>
      <c r="E58" s="2"/>
      <c r="F58" s="2"/>
      <c r="G58" s="1"/>
      <c r="H58" s="1"/>
      <c r="I58" s="32"/>
      <c r="J58" s="32"/>
      <c r="K58" s="58"/>
    </row>
    <row r="59" spans="1:18" ht="23.15" customHeight="1" x14ac:dyDescent="0.2">
      <c r="A59" s="203"/>
      <c r="B59" s="15" t="s">
        <v>30</v>
      </c>
      <c r="C59" s="224"/>
      <c r="D59" s="2"/>
      <c r="E59" s="2"/>
      <c r="F59" s="2"/>
      <c r="G59" s="1"/>
      <c r="H59" s="1"/>
      <c r="I59" s="32"/>
      <c r="J59" s="32"/>
      <c r="K59" s="58"/>
    </row>
    <row r="60" spans="1:18" ht="23.15" customHeight="1" x14ac:dyDescent="0.2">
      <c r="A60" s="203"/>
      <c r="B60" s="15" t="s">
        <v>1</v>
      </c>
      <c r="C60" s="224"/>
      <c r="D60" s="2">
        <v>1</v>
      </c>
      <c r="E60" s="2"/>
      <c r="F60" s="2"/>
      <c r="G60" s="1">
        <v>1</v>
      </c>
      <c r="H60" s="1"/>
      <c r="I60" s="32"/>
      <c r="J60" s="32"/>
      <c r="K60" s="58">
        <v>2</v>
      </c>
    </row>
    <row r="61" spans="1:18" ht="23.15" customHeight="1" x14ac:dyDescent="0.2">
      <c r="A61" s="203"/>
      <c r="B61" s="15" t="s">
        <v>31</v>
      </c>
      <c r="C61" s="224"/>
      <c r="D61" s="2"/>
      <c r="E61" s="2"/>
      <c r="F61" s="2"/>
      <c r="G61" s="1"/>
      <c r="H61" s="1"/>
      <c r="I61" s="32"/>
      <c r="J61" s="32"/>
      <c r="K61" s="58"/>
    </row>
    <row r="62" spans="1:18" ht="23.15" customHeight="1" x14ac:dyDescent="0.2">
      <c r="A62" s="203"/>
      <c r="B62" s="15" t="s">
        <v>32</v>
      </c>
      <c r="C62" s="206"/>
      <c r="D62" s="2"/>
      <c r="E62" s="2"/>
      <c r="F62" s="2"/>
      <c r="G62" s="1"/>
      <c r="H62" s="1"/>
      <c r="I62" s="32"/>
      <c r="J62" s="32"/>
      <c r="K62" s="58"/>
    </row>
    <row r="63" spans="1:18" ht="23.15" customHeight="1" thickBot="1" x14ac:dyDescent="0.25">
      <c r="A63" s="210"/>
      <c r="B63" s="21" t="s">
        <v>55</v>
      </c>
      <c r="C63" s="22"/>
      <c r="D63" s="7">
        <f>SUM(D56:D62)</f>
        <v>1</v>
      </c>
      <c r="E63" s="7">
        <f t="shared" ref="E63:J63" si="6">SUM(E56:E62)</f>
        <v>0</v>
      </c>
      <c r="F63" s="7">
        <f t="shared" si="6"/>
        <v>0</v>
      </c>
      <c r="G63" s="7">
        <f t="shared" si="6"/>
        <v>1</v>
      </c>
      <c r="H63" s="7">
        <f t="shared" si="6"/>
        <v>0</v>
      </c>
      <c r="I63" s="7">
        <f t="shared" si="6"/>
        <v>0</v>
      </c>
      <c r="J63" s="7">
        <f t="shared" si="6"/>
        <v>0</v>
      </c>
      <c r="K63" s="137">
        <v>2</v>
      </c>
    </row>
    <row r="64" spans="1:18" ht="23.15" customHeight="1" thickTop="1" x14ac:dyDescent="0.2">
      <c r="A64" s="209" t="s">
        <v>33</v>
      </c>
      <c r="B64" s="24" t="s">
        <v>34</v>
      </c>
      <c r="C64" s="223" t="s">
        <v>65</v>
      </c>
      <c r="D64" s="25">
        <v>1</v>
      </c>
      <c r="E64" s="26"/>
      <c r="F64" s="26"/>
      <c r="G64" s="27"/>
      <c r="H64" s="27"/>
      <c r="I64" s="1"/>
      <c r="J64" s="1"/>
      <c r="K64" s="136">
        <v>1</v>
      </c>
    </row>
    <row r="65" spans="1:18" ht="23.15" customHeight="1" x14ac:dyDescent="0.2">
      <c r="A65" s="203"/>
      <c r="B65" s="15" t="s">
        <v>35</v>
      </c>
      <c r="C65" s="224"/>
      <c r="D65" s="3"/>
      <c r="E65" s="2"/>
      <c r="F65" s="2"/>
      <c r="G65" s="1"/>
      <c r="H65" s="1"/>
      <c r="I65" s="32"/>
      <c r="J65" s="32"/>
      <c r="K65" s="58"/>
    </row>
    <row r="66" spans="1:18" ht="23.15" customHeight="1" x14ac:dyDescent="0.2">
      <c r="A66" s="203"/>
      <c r="B66" s="15" t="s">
        <v>36</v>
      </c>
      <c r="C66" s="224"/>
      <c r="D66" s="3"/>
      <c r="E66" s="2"/>
      <c r="F66" s="2"/>
      <c r="G66" s="1"/>
      <c r="H66" s="1"/>
      <c r="I66" s="32"/>
      <c r="J66" s="32"/>
      <c r="K66" s="58"/>
    </row>
    <row r="67" spans="1:18" ht="23.15" customHeight="1" x14ac:dyDescent="0.2">
      <c r="A67" s="203"/>
      <c r="B67" s="15" t="s">
        <v>37</v>
      </c>
      <c r="C67" s="206"/>
      <c r="D67" s="3"/>
      <c r="E67" s="2"/>
      <c r="F67" s="2"/>
      <c r="G67" s="1"/>
      <c r="H67" s="1"/>
      <c r="I67" s="32"/>
      <c r="J67" s="32"/>
      <c r="K67" s="58"/>
    </row>
    <row r="68" spans="1:18" ht="23.15" customHeight="1" thickBot="1" x14ac:dyDescent="0.25">
      <c r="A68" s="210"/>
      <c r="B68" s="21" t="s">
        <v>56</v>
      </c>
      <c r="C68" s="22"/>
      <c r="D68" s="28">
        <f>SUM(D64:D67)</f>
        <v>1</v>
      </c>
      <c r="E68" s="28"/>
      <c r="F68" s="28"/>
      <c r="G68" s="23"/>
      <c r="H68" s="23"/>
      <c r="I68" s="29"/>
      <c r="J68" s="28"/>
      <c r="K68" s="137">
        <v>1</v>
      </c>
    </row>
    <row r="69" spans="1:18" ht="23.15" customHeight="1" thickTop="1" x14ac:dyDescent="0.2">
      <c r="A69" s="209" t="s">
        <v>25</v>
      </c>
      <c r="B69" s="24" t="s">
        <v>38</v>
      </c>
      <c r="C69" s="223" t="s">
        <v>65</v>
      </c>
      <c r="D69" s="25"/>
      <c r="E69" s="26"/>
      <c r="F69" s="26"/>
      <c r="G69" s="27"/>
      <c r="H69" s="27"/>
      <c r="I69" s="1"/>
      <c r="J69" s="1"/>
      <c r="K69" s="136"/>
    </row>
    <row r="70" spans="1:18" ht="23.15" customHeight="1" x14ac:dyDescent="0.2">
      <c r="A70" s="203"/>
      <c r="B70" s="15" t="s">
        <v>40</v>
      </c>
      <c r="C70" s="224"/>
      <c r="D70" s="3"/>
      <c r="E70" s="2"/>
      <c r="F70" s="2"/>
      <c r="G70" s="1"/>
      <c r="H70" s="1"/>
      <c r="I70" s="32"/>
      <c r="J70" s="32"/>
      <c r="K70" s="58"/>
    </row>
    <row r="71" spans="1:18" ht="23.15" customHeight="1" x14ac:dyDescent="0.2">
      <c r="A71" s="203"/>
      <c r="B71" s="15" t="s">
        <v>25</v>
      </c>
      <c r="C71" s="206"/>
      <c r="D71" s="3"/>
      <c r="E71" s="2"/>
      <c r="F71" s="2"/>
      <c r="G71" s="1"/>
      <c r="H71" s="1"/>
      <c r="I71" s="32"/>
      <c r="J71" s="32"/>
      <c r="K71" s="58"/>
    </row>
    <row r="72" spans="1:18" ht="23.15" customHeight="1" thickBot="1" x14ac:dyDescent="0.25">
      <c r="A72" s="204"/>
      <c r="B72" s="19" t="s">
        <v>57</v>
      </c>
      <c r="C72" s="18"/>
      <c r="D72" s="6"/>
      <c r="E72" s="6"/>
      <c r="F72" s="6"/>
      <c r="G72" s="29"/>
      <c r="H72" s="29"/>
      <c r="I72" s="15"/>
      <c r="J72" s="15"/>
      <c r="K72" s="138"/>
    </row>
    <row r="73" spans="1:18" ht="23.15" customHeight="1" thickTop="1" thickBot="1" x14ac:dyDescent="0.25">
      <c r="A73" s="214" t="s">
        <v>45</v>
      </c>
      <c r="B73" s="215"/>
      <c r="C73" s="216"/>
      <c r="D73" s="13">
        <f t="shared" ref="D73:J73" si="7">D63+D68+D72</f>
        <v>2</v>
      </c>
      <c r="E73" s="13">
        <f t="shared" si="7"/>
        <v>0</v>
      </c>
      <c r="F73" s="13">
        <f t="shared" si="7"/>
        <v>0</v>
      </c>
      <c r="G73" s="13">
        <f t="shared" si="7"/>
        <v>1</v>
      </c>
      <c r="H73" s="13">
        <f t="shared" si="7"/>
        <v>0</v>
      </c>
      <c r="I73" s="13">
        <f t="shared" si="7"/>
        <v>0</v>
      </c>
      <c r="J73" s="13">
        <f t="shared" si="7"/>
        <v>0</v>
      </c>
      <c r="K73" s="139"/>
    </row>
    <row r="74" spans="1:18" ht="31.5" customHeight="1" thickTop="1" thickBot="1" x14ac:dyDescent="0.25">
      <c r="A74" s="217" t="s">
        <v>41</v>
      </c>
      <c r="B74" s="218"/>
      <c r="C74" s="218"/>
      <c r="D74" s="82">
        <v>19965239</v>
      </c>
      <c r="E74" s="82">
        <v>254357</v>
      </c>
      <c r="F74" s="82">
        <v>0</v>
      </c>
      <c r="G74" s="82">
        <v>1980077</v>
      </c>
      <c r="H74" s="83">
        <v>4133911</v>
      </c>
      <c r="I74" s="84">
        <v>941116</v>
      </c>
      <c r="J74" s="84">
        <v>672669</v>
      </c>
      <c r="K74" s="85">
        <f>SUM(D74:J74)</f>
        <v>27947369</v>
      </c>
    </row>
    <row r="75" spans="1:18" x14ac:dyDescent="0.2">
      <c r="A75" s="8" t="s">
        <v>77</v>
      </c>
      <c r="C75" s="9"/>
      <c r="D75" s="9"/>
      <c r="E75" s="9"/>
      <c r="F75" s="9"/>
      <c r="G75" s="9"/>
      <c r="H75" s="9"/>
      <c r="I75" s="9"/>
      <c r="J75" s="9"/>
      <c r="K75" s="133"/>
      <c r="L75" s="9"/>
      <c r="M75" s="9"/>
      <c r="N75" s="10"/>
      <c r="P75" s="10"/>
      <c r="Q75" s="10"/>
      <c r="R75" s="10"/>
    </row>
    <row r="76" spans="1:18" x14ac:dyDescent="0.2">
      <c r="A76" s="8" t="s">
        <v>50</v>
      </c>
      <c r="B76" s="8"/>
      <c r="C76" s="9"/>
      <c r="D76" s="9"/>
      <c r="E76" s="9"/>
      <c r="F76" s="9"/>
      <c r="G76" s="9"/>
      <c r="H76" s="9"/>
      <c r="I76" s="9"/>
      <c r="J76" s="9"/>
      <c r="K76" s="133"/>
      <c r="L76" s="9"/>
      <c r="M76" s="9"/>
      <c r="N76" s="10"/>
      <c r="P76" s="10"/>
      <c r="Q76" s="10"/>
      <c r="R76" s="10"/>
    </row>
    <row r="77" spans="1:18" x14ac:dyDescent="0.2">
      <c r="A77" s="8" t="s">
        <v>78</v>
      </c>
      <c r="B77" s="8"/>
      <c r="C77" s="9"/>
      <c r="D77" s="9"/>
      <c r="E77" s="9"/>
      <c r="F77" s="9"/>
      <c r="G77" s="9"/>
      <c r="H77" s="9"/>
      <c r="I77" s="9"/>
      <c r="J77" s="9"/>
      <c r="K77" s="133"/>
      <c r="L77" s="9"/>
      <c r="M77" s="9"/>
      <c r="N77" s="10"/>
      <c r="P77" s="10"/>
      <c r="Q77" s="10"/>
      <c r="R77" s="10"/>
    </row>
    <row r="78" spans="1:18" x14ac:dyDescent="0.2">
      <c r="A78" s="8"/>
      <c r="B78" s="8"/>
      <c r="C78" s="9"/>
      <c r="D78" s="9"/>
      <c r="E78" s="9"/>
      <c r="F78" s="9"/>
      <c r="G78" s="9"/>
      <c r="H78" s="9"/>
      <c r="I78" s="9"/>
      <c r="J78" s="9"/>
      <c r="K78" s="133"/>
      <c r="L78" s="9"/>
      <c r="M78" s="9"/>
      <c r="N78" s="10"/>
      <c r="P78" s="10"/>
      <c r="Q78" s="10"/>
      <c r="R78" s="10"/>
    </row>
    <row r="79" spans="1:18" ht="20.25" customHeight="1" x14ac:dyDescent="0.2">
      <c r="A79" t="s">
        <v>64</v>
      </c>
    </row>
    <row r="80" spans="1:18" ht="22.5" customHeight="1" thickBot="1" x14ac:dyDescent="0.25">
      <c r="A80" t="s">
        <v>3</v>
      </c>
    </row>
    <row r="81" spans="1:12" ht="7.5" customHeight="1" x14ac:dyDescent="0.2">
      <c r="A81" s="192" t="s">
        <v>4</v>
      </c>
      <c r="B81" s="193"/>
      <c r="C81" s="198" t="s">
        <v>2</v>
      </c>
      <c r="D81" s="158" t="s">
        <v>19</v>
      </c>
      <c r="E81" s="158" t="s">
        <v>20</v>
      </c>
      <c r="F81" s="158" t="s">
        <v>21</v>
      </c>
      <c r="G81" s="158" t="s">
        <v>22</v>
      </c>
      <c r="H81" s="158" t="s">
        <v>23</v>
      </c>
      <c r="I81" s="158" t="s">
        <v>24</v>
      </c>
      <c r="J81" s="229" t="s">
        <v>79</v>
      </c>
      <c r="K81" s="226" t="s">
        <v>44</v>
      </c>
    </row>
    <row r="82" spans="1:12" ht="18.75" customHeight="1" x14ac:dyDescent="0.2">
      <c r="A82" s="194"/>
      <c r="B82" s="195"/>
      <c r="C82" s="159"/>
      <c r="D82" s="159"/>
      <c r="E82" s="159"/>
      <c r="F82" s="159"/>
      <c r="G82" s="159"/>
      <c r="H82" s="159"/>
      <c r="I82" s="159"/>
      <c r="J82" s="230"/>
      <c r="K82" s="227"/>
    </row>
    <row r="83" spans="1:12" x14ac:dyDescent="0.2">
      <c r="A83" s="194"/>
      <c r="B83" s="195"/>
      <c r="C83" s="160"/>
      <c r="D83" s="160"/>
      <c r="E83" s="160"/>
      <c r="F83" s="160"/>
      <c r="G83" s="160"/>
      <c r="H83" s="160"/>
      <c r="I83" s="160"/>
      <c r="J83" s="231"/>
      <c r="K83" s="228"/>
    </row>
    <row r="84" spans="1:12" ht="3" customHeight="1" x14ac:dyDescent="0.2">
      <c r="A84" s="194"/>
      <c r="B84" s="195"/>
      <c r="C84" s="243" t="s">
        <v>62</v>
      </c>
      <c r="D84" s="151">
        <v>11</v>
      </c>
      <c r="E84" s="151">
        <v>10</v>
      </c>
      <c r="F84" s="151">
        <v>140</v>
      </c>
      <c r="G84" s="151">
        <v>271</v>
      </c>
      <c r="H84" s="151">
        <v>22</v>
      </c>
      <c r="I84" s="151">
        <v>4</v>
      </c>
      <c r="J84" s="232">
        <v>1</v>
      </c>
      <c r="K84" s="234">
        <f>SUM(D84:J85)</f>
        <v>459</v>
      </c>
      <c r="L84" s="42"/>
    </row>
    <row r="85" spans="1:12" ht="18.75" customHeight="1" x14ac:dyDescent="0.2">
      <c r="A85" s="194"/>
      <c r="B85" s="195"/>
      <c r="C85" s="159"/>
      <c r="D85" s="245"/>
      <c r="E85" s="245"/>
      <c r="F85" s="245"/>
      <c r="G85" s="245"/>
      <c r="H85" s="245"/>
      <c r="I85" s="245"/>
      <c r="J85" s="233"/>
      <c r="K85" s="228"/>
      <c r="L85" s="41"/>
    </row>
    <row r="86" spans="1:12" ht="24" customHeight="1" thickBot="1" x14ac:dyDescent="0.25">
      <c r="A86" s="196"/>
      <c r="B86" s="197"/>
      <c r="C86" s="244"/>
      <c r="D86" s="87">
        <v>12</v>
      </c>
      <c r="E86" s="87">
        <v>10</v>
      </c>
      <c r="F86" s="86">
        <v>140</v>
      </c>
      <c r="G86" s="87">
        <v>273</v>
      </c>
      <c r="H86" s="87">
        <v>22</v>
      </c>
      <c r="I86" s="87">
        <v>4</v>
      </c>
      <c r="J86" s="150">
        <v>1</v>
      </c>
      <c r="K86" s="140">
        <f t="shared" ref="K86:K111" si="8">SUM(D86:J86)</f>
        <v>462</v>
      </c>
      <c r="L86" s="41"/>
    </row>
    <row r="87" spans="1:12" ht="18" customHeight="1" thickTop="1" x14ac:dyDescent="0.2">
      <c r="A87" s="209" t="s">
        <v>26</v>
      </c>
      <c r="B87" s="211" t="s">
        <v>0</v>
      </c>
      <c r="C87" s="212" t="s">
        <v>27</v>
      </c>
      <c r="D87" s="26">
        <v>1</v>
      </c>
      <c r="E87" s="26"/>
      <c r="F87" s="26">
        <v>18</v>
      </c>
      <c r="G87" s="26">
        <v>41</v>
      </c>
      <c r="H87" s="26"/>
      <c r="I87" s="26"/>
      <c r="J87" s="124"/>
      <c r="K87" s="141">
        <f t="shared" si="8"/>
        <v>60</v>
      </c>
      <c r="L87" s="127"/>
    </row>
    <row r="88" spans="1:12" ht="23.15" customHeight="1" x14ac:dyDescent="0.2">
      <c r="A88" s="203"/>
      <c r="B88" s="205"/>
      <c r="C88" s="205"/>
      <c r="D88" s="88">
        <v>459</v>
      </c>
      <c r="E88" s="89"/>
      <c r="F88" s="90">
        <v>179021</v>
      </c>
      <c r="G88" s="88">
        <v>344877</v>
      </c>
      <c r="H88" s="88"/>
      <c r="I88" s="89"/>
      <c r="J88" s="120"/>
      <c r="K88" s="142">
        <f t="shared" si="8"/>
        <v>524357</v>
      </c>
      <c r="L88" s="128"/>
    </row>
    <row r="89" spans="1:12" ht="18" customHeight="1" x14ac:dyDescent="0.2">
      <c r="A89" s="203"/>
      <c r="B89" s="205" t="s">
        <v>28</v>
      </c>
      <c r="C89" s="205"/>
      <c r="D89" s="2">
        <v>1</v>
      </c>
      <c r="E89" s="2"/>
      <c r="F89" s="14">
        <v>3</v>
      </c>
      <c r="G89" s="2">
        <v>4</v>
      </c>
      <c r="H89" s="2"/>
      <c r="I89" s="2"/>
      <c r="J89" s="122"/>
      <c r="K89" s="143">
        <f t="shared" si="8"/>
        <v>8</v>
      </c>
      <c r="L89" s="127"/>
    </row>
    <row r="90" spans="1:12" ht="23.15" customHeight="1" x14ac:dyDescent="0.2">
      <c r="A90" s="203"/>
      <c r="B90" s="205"/>
      <c r="C90" s="205"/>
      <c r="D90" s="88">
        <v>37219</v>
      </c>
      <c r="E90" s="88"/>
      <c r="F90" s="88">
        <v>59790</v>
      </c>
      <c r="G90" s="88">
        <v>27190</v>
      </c>
      <c r="H90" s="88"/>
      <c r="I90" s="89"/>
      <c r="J90" s="120"/>
      <c r="K90" s="142">
        <f t="shared" si="8"/>
        <v>124199</v>
      </c>
      <c r="L90" s="128"/>
    </row>
    <row r="91" spans="1:12" ht="18" customHeight="1" x14ac:dyDescent="0.2">
      <c r="A91" s="203"/>
      <c r="B91" s="205" t="s">
        <v>29</v>
      </c>
      <c r="C91" s="205"/>
      <c r="D91" s="2"/>
      <c r="E91" s="2"/>
      <c r="F91" s="2">
        <v>23</v>
      </c>
      <c r="G91" s="2">
        <v>47</v>
      </c>
      <c r="H91" s="2">
        <v>4</v>
      </c>
      <c r="I91" s="2"/>
      <c r="J91" s="122"/>
      <c r="K91" s="143">
        <f t="shared" si="8"/>
        <v>74</v>
      </c>
      <c r="L91" s="127"/>
    </row>
    <row r="92" spans="1:12" ht="23.15" customHeight="1" x14ac:dyDescent="0.2">
      <c r="A92" s="203"/>
      <c r="B92" s="205"/>
      <c r="C92" s="205"/>
      <c r="D92" s="88"/>
      <c r="E92" s="89"/>
      <c r="F92" s="91">
        <v>67294</v>
      </c>
      <c r="G92" s="88">
        <v>270252</v>
      </c>
      <c r="H92" s="88">
        <v>11631</v>
      </c>
      <c r="I92" s="89"/>
      <c r="J92" s="120"/>
      <c r="K92" s="142">
        <f t="shared" si="8"/>
        <v>349177</v>
      </c>
      <c r="L92" s="128"/>
    </row>
    <row r="93" spans="1:12" ht="18" customHeight="1" x14ac:dyDescent="0.2">
      <c r="A93" s="203"/>
      <c r="B93" s="205" t="s">
        <v>30</v>
      </c>
      <c r="C93" s="205"/>
      <c r="D93" s="2"/>
      <c r="E93" s="2"/>
      <c r="F93" s="2">
        <v>2</v>
      </c>
      <c r="G93" s="2">
        <v>7</v>
      </c>
      <c r="H93" s="2">
        <v>1</v>
      </c>
      <c r="I93" s="2"/>
      <c r="J93" s="122"/>
      <c r="K93" s="143">
        <f t="shared" si="8"/>
        <v>10</v>
      </c>
      <c r="L93" s="127"/>
    </row>
    <row r="94" spans="1:12" ht="23.15" customHeight="1" x14ac:dyDescent="0.2">
      <c r="A94" s="203"/>
      <c r="B94" s="205"/>
      <c r="C94" s="205"/>
      <c r="D94" s="88"/>
      <c r="E94" s="89"/>
      <c r="F94" s="91">
        <v>13474</v>
      </c>
      <c r="G94" s="88">
        <v>53558</v>
      </c>
      <c r="H94" s="91">
        <v>194</v>
      </c>
      <c r="I94" s="89"/>
      <c r="J94" s="120"/>
      <c r="K94" s="142">
        <f t="shared" si="8"/>
        <v>67226</v>
      </c>
      <c r="L94" s="128"/>
    </row>
    <row r="95" spans="1:12" ht="18" customHeight="1" x14ac:dyDescent="0.2">
      <c r="A95" s="203"/>
      <c r="B95" s="205" t="s">
        <v>1</v>
      </c>
      <c r="C95" s="205"/>
      <c r="D95" s="2">
        <v>8</v>
      </c>
      <c r="E95" s="2">
        <v>3</v>
      </c>
      <c r="F95" s="2">
        <v>95</v>
      </c>
      <c r="G95" s="2">
        <v>211</v>
      </c>
      <c r="H95" s="2">
        <v>14</v>
      </c>
      <c r="I95" s="2">
        <v>3</v>
      </c>
      <c r="J95" s="122">
        <v>1</v>
      </c>
      <c r="K95" s="143">
        <f t="shared" si="8"/>
        <v>335</v>
      </c>
      <c r="L95" s="127"/>
    </row>
    <row r="96" spans="1:12" ht="23.15" customHeight="1" x14ac:dyDescent="0.2">
      <c r="A96" s="203"/>
      <c r="B96" s="205"/>
      <c r="C96" s="205"/>
      <c r="D96" s="88">
        <v>2191099</v>
      </c>
      <c r="E96" s="88">
        <v>2433</v>
      </c>
      <c r="F96" s="88">
        <v>1992494</v>
      </c>
      <c r="G96" s="88">
        <v>14677049</v>
      </c>
      <c r="H96" s="91">
        <v>388990</v>
      </c>
      <c r="I96" s="88">
        <v>19678</v>
      </c>
      <c r="J96" s="120">
        <v>228017</v>
      </c>
      <c r="K96" s="142">
        <f t="shared" si="8"/>
        <v>19499760</v>
      </c>
      <c r="L96" s="128"/>
    </row>
    <row r="97" spans="1:12" ht="18" customHeight="1" x14ac:dyDescent="0.2">
      <c r="A97" s="203"/>
      <c r="B97" s="205" t="s">
        <v>31</v>
      </c>
      <c r="C97" s="205"/>
      <c r="D97" s="2">
        <v>2</v>
      </c>
      <c r="E97" s="2"/>
      <c r="F97" s="2">
        <v>22</v>
      </c>
      <c r="G97" s="2">
        <v>22</v>
      </c>
      <c r="H97" s="2">
        <v>2</v>
      </c>
      <c r="I97" s="2"/>
      <c r="J97" s="122">
        <v>1</v>
      </c>
      <c r="K97" s="143">
        <f t="shared" si="8"/>
        <v>49</v>
      </c>
      <c r="L97" s="127"/>
    </row>
    <row r="98" spans="1:12" ht="23.15" customHeight="1" x14ac:dyDescent="0.2">
      <c r="A98" s="203"/>
      <c r="B98" s="205"/>
      <c r="C98" s="205"/>
      <c r="D98" s="88">
        <v>11183</v>
      </c>
      <c r="E98" s="89"/>
      <c r="F98" s="91">
        <v>595000</v>
      </c>
      <c r="G98" s="88">
        <v>510051</v>
      </c>
      <c r="H98" s="88">
        <v>106111</v>
      </c>
      <c r="I98" s="89"/>
      <c r="J98" s="120">
        <v>74519</v>
      </c>
      <c r="K98" s="142">
        <f t="shared" si="8"/>
        <v>1296864</v>
      </c>
      <c r="L98" s="128"/>
    </row>
    <row r="99" spans="1:12" ht="18" customHeight="1" x14ac:dyDescent="0.2">
      <c r="A99" s="203"/>
      <c r="B99" s="205" t="s">
        <v>32</v>
      </c>
      <c r="C99" s="205"/>
      <c r="D99" s="2"/>
      <c r="E99" s="2"/>
      <c r="F99" s="2">
        <v>12</v>
      </c>
      <c r="G99" s="2">
        <v>19</v>
      </c>
      <c r="H99" s="2">
        <v>2</v>
      </c>
      <c r="I99" s="2"/>
      <c r="J99" s="122"/>
      <c r="K99" s="143">
        <f t="shared" si="8"/>
        <v>33</v>
      </c>
      <c r="L99" s="127"/>
    </row>
    <row r="100" spans="1:12" ht="23.15" customHeight="1" x14ac:dyDescent="0.2">
      <c r="A100" s="203"/>
      <c r="B100" s="205"/>
      <c r="C100" s="205"/>
      <c r="D100" s="88"/>
      <c r="E100" s="89"/>
      <c r="F100" s="91">
        <v>534363</v>
      </c>
      <c r="G100" s="88">
        <v>570031</v>
      </c>
      <c r="H100" s="88">
        <v>17072</v>
      </c>
      <c r="I100" s="89"/>
      <c r="J100" s="120"/>
      <c r="K100" s="142">
        <f t="shared" si="8"/>
        <v>1121466</v>
      </c>
      <c r="L100" s="128"/>
    </row>
    <row r="101" spans="1:12" ht="23.15" customHeight="1" thickBot="1" x14ac:dyDescent="0.25">
      <c r="A101" s="210"/>
      <c r="B101" s="201" t="s">
        <v>58</v>
      </c>
      <c r="C101" s="201"/>
      <c r="D101" s="116">
        <f>D88+D90+D92+D94+D96+D98+D100</f>
        <v>2239960</v>
      </c>
      <c r="E101" s="116">
        <f t="shared" ref="E101:J101" si="9">E88+E90+E92+E94+E96+E98+E100</f>
        <v>2433</v>
      </c>
      <c r="F101" s="116">
        <f t="shared" si="9"/>
        <v>3441436</v>
      </c>
      <c r="G101" s="116">
        <f t="shared" si="9"/>
        <v>16453008</v>
      </c>
      <c r="H101" s="116">
        <f t="shared" si="9"/>
        <v>523998</v>
      </c>
      <c r="I101" s="116">
        <f t="shared" si="9"/>
        <v>19678</v>
      </c>
      <c r="J101" s="116">
        <f t="shared" si="9"/>
        <v>302536</v>
      </c>
      <c r="K101" s="144">
        <f t="shared" si="8"/>
        <v>22983049</v>
      </c>
      <c r="L101" s="128"/>
    </row>
    <row r="102" spans="1:12" ht="18" customHeight="1" thickTop="1" x14ac:dyDescent="0.2">
      <c r="A102" s="209" t="s">
        <v>33</v>
      </c>
      <c r="B102" s="211" t="s">
        <v>34</v>
      </c>
      <c r="C102" s="212" t="s">
        <v>27</v>
      </c>
      <c r="D102" s="25"/>
      <c r="E102" s="26"/>
      <c r="F102" s="26">
        <v>11</v>
      </c>
      <c r="G102" s="2">
        <v>2</v>
      </c>
      <c r="H102" s="26">
        <v>4</v>
      </c>
      <c r="I102" s="26">
        <v>1</v>
      </c>
      <c r="J102" s="124"/>
      <c r="K102" s="141">
        <f t="shared" si="8"/>
        <v>18</v>
      </c>
      <c r="L102" s="127"/>
    </row>
    <row r="103" spans="1:12" ht="23.15" customHeight="1" x14ac:dyDescent="0.2">
      <c r="A103" s="203"/>
      <c r="B103" s="205"/>
      <c r="C103" s="207"/>
      <c r="D103" s="88"/>
      <c r="E103" s="89"/>
      <c r="F103" s="91">
        <v>2315442</v>
      </c>
      <c r="G103" s="88">
        <v>1555327</v>
      </c>
      <c r="H103" s="91">
        <v>1286517</v>
      </c>
      <c r="I103" s="88">
        <v>12060</v>
      </c>
      <c r="J103" s="120"/>
      <c r="K103" s="142">
        <f t="shared" si="8"/>
        <v>5169346</v>
      </c>
      <c r="L103" s="128"/>
    </row>
    <row r="104" spans="1:12" ht="18" customHeight="1" x14ac:dyDescent="0.2">
      <c r="A104" s="203"/>
      <c r="B104" s="205" t="s">
        <v>35</v>
      </c>
      <c r="C104" s="207"/>
      <c r="D104" s="3">
        <v>1</v>
      </c>
      <c r="E104" s="2">
        <v>2</v>
      </c>
      <c r="F104" s="2">
        <v>9</v>
      </c>
      <c r="G104" s="2">
        <v>3</v>
      </c>
      <c r="H104" s="2">
        <v>1</v>
      </c>
      <c r="I104" s="2"/>
      <c r="J104" s="122"/>
      <c r="K104" s="143">
        <f t="shared" si="8"/>
        <v>16</v>
      </c>
      <c r="L104" s="127"/>
    </row>
    <row r="105" spans="1:12" ht="23.15" customHeight="1" x14ac:dyDescent="0.2">
      <c r="A105" s="203"/>
      <c r="B105" s="205"/>
      <c r="C105" s="207"/>
      <c r="D105" s="88">
        <v>225000</v>
      </c>
      <c r="E105" s="88">
        <v>30248</v>
      </c>
      <c r="F105" s="88">
        <v>9345471</v>
      </c>
      <c r="G105" s="88">
        <v>10865</v>
      </c>
      <c r="H105" s="91">
        <v>8141773</v>
      </c>
      <c r="I105" s="89"/>
      <c r="J105" s="120"/>
      <c r="K105" s="142">
        <f t="shared" si="8"/>
        <v>17753357</v>
      </c>
      <c r="L105" s="128"/>
    </row>
    <row r="106" spans="1:12" ht="18" customHeight="1" x14ac:dyDescent="0.2">
      <c r="A106" s="203"/>
      <c r="B106" s="205" t="s">
        <v>36</v>
      </c>
      <c r="C106" s="207"/>
      <c r="D106" s="3"/>
      <c r="E106" s="2"/>
      <c r="F106" s="2">
        <v>4</v>
      </c>
      <c r="G106" s="2"/>
      <c r="H106" s="2">
        <v>1</v>
      </c>
      <c r="I106" s="2"/>
      <c r="J106" s="122"/>
      <c r="K106" s="143">
        <f t="shared" si="8"/>
        <v>5</v>
      </c>
      <c r="L106" s="127"/>
    </row>
    <row r="107" spans="1:12" ht="23.15" customHeight="1" x14ac:dyDescent="0.2">
      <c r="A107" s="203"/>
      <c r="B107" s="205"/>
      <c r="C107" s="207"/>
      <c r="D107" s="4"/>
      <c r="E107" s="1"/>
      <c r="F107" s="91">
        <v>2430477</v>
      </c>
      <c r="G107" s="88"/>
      <c r="H107" s="88">
        <v>48858</v>
      </c>
      <c r="I107" s="89"/>
      <c r="J107" s="120"/>
      <c r="K107" s="142">
        <f t="shared" si="8"/>
        <v>2479335</v>
      </c>
      <c r="L107" s="128"/>
    </row>
    <row r="108" spans="1:12" ht="18" customHeight="1" x14ac:dyDescent="0.2">
      <c r="A108" s="203"/>
      <c r="B108" s="205" t="s">
        <v>37</v>
      </c>
      <c r="C108" s="207"/>
      <c r="D108" s="3">
        <v>2</v>
      </c>
      <c r="E108" s="2">
        <v>2</v>
      </c>
      <c r="F108" s="2">
        <v>9</v>
      </c>
      <c r="G108" s="2">
        <v>6</v>
      </c>
      <c r="H108" s="2">
        <v>2</v>
      </c>
      <c r="I108" s="2">
        <v>1</v>
      </c>
      <c r="J108" s="122"/>
      <c r="K108" s="143">
        <f t="shared" si="8"/>
        <v>22</v>
      </c>
      <c r="L108" s="127"/>
    </row>
    <row r="109" spans="1:12" ht="23.15" customHeight="1" x14ac:dyDescent="0.2">
      <c r="A109" s="203"/>
      <c r="B109" s="205"/>
      <c r="C109" s="207"/>
      <c r="D109" s="88">
        <v>86545</v>
      </c>
      <c r="E109" s="88">
        <v>38364</v>
      </c>
      <c r="F109" s="88">
        <v>1071583</v>
      </c>
      <c r="G109" s="88">
        <v>307276</v>
      </c>
      <c r="H109" s="88">
        <v>4606118</v>
      </c>
      <c r="I109" s="88">
        <v>5513</v>
      </c>
      <c r="J109" s="120"/>
      <c r="K109" s="142">
        <f t="shared" si="8"/>
        <v>6115399</v>
      </c>
      <c r="L109" s="128"/>
    </row>
    <row r="110" spans="1:12" ht="23.15" customHeight="1" thickBot="1" x14ac:dyDescent="0.25">
      <c r="A110" s="210"/>
      <c r="B110" s="201" t="s">
        <v>59</v>
      </c>
      <c r="C110" s="201"/>
      <c r="D110" s="117">
        <f>D103+D105+D107+D109</f>
        <v>311545</v>
      </c>
      <c r="E110" s="117">
        <f>E103+E105+E107+E109</f>
        <v>68612</v>
      </c>
      <c r="F110" s="117">
        <f>F103+F105+F107+F109</f>
        <v>15162973</v>
      </c>
      <c r="G110" s="117">
        <f>G103+G105+G107+G109</f>
        <v>1873468</v>
      </c>
      <c r="H110" s="117">
        <f>H103+H105+H107+H109</f>
        <v>14083266</v>
      </c>
      <c r="I110" s="117">
        <f t="shared" ref="I110" si="10">I103+I105+I107+I109</f>
        <v>17573</v>
      </c>
      <c r="J110" s="126"/>
      <c r="K110" s="144">
        <f t="shared" si="8"/>
        <v>31517437</v>
      </c>
      <c r="L110" s="128"/>
    </row>
    <row r="111" spans="1:12" ht="14.5" thickTop="1" x14ac:dyDescent="0.2">
      <c r="A111" s="202" t="s">
        <v>25</v>
      </c>
      <c r="B111" s="160" t="s">
        <v>38</v>
      </c>
      <c r="C111" s="206" t="s">
        <v>27</v>
      </c>
      <c r="D111" s="20"/>
      <c r="E111" s="14"/>
      <c r="F111" s="14">
        <v>3</v>
      </c>
      <c r="G111" s="14"/>
      <c r="H111" s="14">
        <v>1</v>
      </c>
      <c r="I111" s="14"/>
      <c r="J111" s="123"/>
      <c r="K111" s="145">
        <f t="shared" si="8"/>
        <v>4</v>
      </c>
      <c r="L111" s="127"/>
    </row>
    <row r="112" spans="1:12" x14ac:dyDescent="0.2">
      <c r="A112" s="203"/>
      <c r="B112" s="205"/>
      <c r="C112" s="207"/>
      <c r="D112" s="30" t="s">
        <v>39</v>
      </c>
      <c r="E112" s="30" t="s">
        <v>39</v>
      </c>
      <c r="F112" s="30" t="s">
        <v>39</v>
      </c>
      <c r="G112" s="30" t="s">
        <v>39</v>
      </c>
      <c r="H112" s="30" t="s">
        <v>39</v>
      </c>
      <c r="I112" s="30" t="s">
        <v>39</v>
      </c>
      <c r="J112" s="121" t="s">
        <v>39</v>
      </c>
      <c r="K112" s="146"/>
      <c r="L112" s="128"/>
    </row>
    <row r="113" spans="1:18" ht="18" customHeight="1" x14ac:dyDescent="0.2">
      <c r="A113" s="203"/>
      <c r="B113" s="205" t="s">
        <v>40</v>
      </c>
      <c r="C113" s="207"/>
      <c r="D113" s="3"/>
      <c r="E113" s="2">
        <v>2</v>
      </c>
      <c r="F113" s="2">
        <v>13</v>
      </c>
      <c r="G113" s="2">
        <v>41</v>
      </c>
      <c r="H113" s="2"/>
      <c r="I113" s="2"/>
      <c r="J113" s="122"/>
      <c r="K113" s="147">
        <f t="shared" ref="K113:K118" si="11">SUM(D113:J113)</f>
        <v>56</v>
      </c>
      <c r="L113" s="127"/>
    </row>
    <row r="114" spans="1:18" ht="23.15" customHeight="1" x14ac:dyDescent="0.2">
      <c r="A114" s="203"/>
      <c r="B114" s="205"/>
      <c r="C114" s="207"/>
      <c r="D114" s="4"/>
      <c r="E114" s="88">
        <v>4080</v>
      </c>
      <c r="F114" s="88">
        <v>25715374</v>
      </c>
      <c r="G114" s="88">
        <v>986787</v>
      </c>
      <c r="H114" s="89"/>
      <c r="I114" s="89"/>
      <c r="J114" s="120"/>
      <c r="K114" s="143">
        <f t="shared" si="11"/>
        <v>26706241</v>
      </c>
      <c r="L114" s="128"/>
    </row>
    <row r="115" spans="1:18" ht="18" customHeight="1" x14ac:dyDescent="0.2">
      <c r="A115" s="203"/>
      <c r="B115" s="205" t="s">
        <v>25</v>
      </c>
      <c r="C115" s="207"/>
      <c r="D115" s="3">
        <v>6</v>
      </c>
      <c r="E115" s="2">
        <v>4</v>
      </c>
      <c r="F115" s="2">
        <v>94</v>
      </c>
      <c r="G115" s="2">
        <v>163</v>
      </c>
      <c r="H115" s="2">
        <v>17</v>
      </c>
      <c r="I115" s="2"/>
      <c r="J115" s="122"/>
      <c r="K115" s="147">
        <f t="shared" si="11"/>
        <v>284</v>
      </c>
      <c r="L115" s="127"/>
    </row>
    <row r="116" spans="1:18" ht="23.15" customHeight="1" x14ac:dyDescent="0.2">
      <c r="A116" s="203"/>
      <c r="B116" s="205"/>
      <c r="C116" s="207"/>
      <c r="D116" s="88">
        <v>10641</v>
      </c>
      <c r="E116" s="88">
        <v>47676</v>
      </c>
      <c r="F116" s="91">
        <v>2978268</v>
      </c>
      <c r="G116" s="88">
        <v>422239</v>
      </c>
      <c r="H116" s="88">
        <v>7084068</v>
      </c>
      <c r="I116" s="89"/>
      <c r="J116" s="120"/>
      <c r="K116" s="143">
        <f t="shared" si="11"/>
        <v>10542892</v>
      </c>
      <c r="L116" s="128"/>
    </row>
    <row r="117" spans="1:18" ht="23.15" customHeight="1" thickBot="1" x14ac:dyDescent="0.25">
      <c r="A117" s="204"/>
      <c r="B117" s="208" t="s">
        <v>60</v>
      </c>
      <c r="C117" s="208"/>
      <c r="D117" s="118">
        <f>D114+D116</f>
        <v>10641</v>
      </c>
      <c r="E117" s="118">
        <f t="shared" ref="E117:H117" si="12">E114+E116</f>
        <v>51756</v>
      </c>
      <c r="F117" s="118">
        <f t="shared" si="12"/>
        <v>28693642</v>
      </c>
      <c r="G117" s="118">
        <f t="shared" si="12"/>
        <v>1409026</v>
      </c>
      <c r="H117" s="118">
        <f t="shared" si="12"/>
        <v>7084068</v>
      </c>
      <c r="I117" s="118"/>
      <c r="J117" s="125"/>
      <c r="K117" s="148">
        <f t="shared" si="11"/>
        <v>37249133</v>
      </c>
      <c r="L117" s="129"/>
    </row>
    <row r="118" spans="1:18" ht="24.75" customHeight="1" thickTop="1" thickBot="1" x14ac:dyDescent="0.25">
      <c r="A118" s="199" t="s">
        <v>43</v>
      </c>
      <c r="B118" s="200"/>
      <c r="C118" s="200"/>
      <c r="D118" s="92">
        <f>D101+D110+D117</f>
        <v>2562146</v>
      </c>
      <c r="E118" s="92">
        <f t="shared" ref="E118:J118" si="13">E101+E110+E117</f>
        <v>122801</v>
      </c>
      <c r="F118" s="92">
        <f t="shared" si="13"/>
        <v>47298051</v>
      </c>
      <c r="G118" s="92">
        <f t="shared" si="13"/>
        <v>19735502</v>
      </c>
      <c r="H118" s="92">
        <f t="shared" si="13"/>
        <v>21691332</v>
      </c>
      <c r="I118" s="92">
        <f t="shared" si="13"/>
        <v>37251</v>
      </c>
      <c r="J118" s="92">
        <f t="shared" si="13"/>
        <v>302536</v>
      </c>
      <c r="K118" s="149">
        <f t="shared" si="11"/>
        <v>91749619</v>
      </c>
      <c r="L118" s="130"/>
    </row>
    <row r="119" spans="1:18" x14ac:dyDescent="0.2">
      <c r="A119" s="8" t="s">
        <v>75</v>
      </c>
      <c r="C119" s="9"/>
      <c r="D119" s="9"/>
      <c r="E119" s="9"/>
      <c r="F119" s="9"/>
      <c r="G119" s="9"/>
      <c r="H119" s="9"/>
      <c r="I119" s="9"/>
      <c r="J119" s="9"/>
      <c r="K119" s="133"/>
      <c r="L119" s="9"/>
      <c r="M119" s="9"/>
      <c r="N119" s="10"/>
      <c r="P119" s="10"/>
      <c r="Q119" s="10"/>
      <c r="R119" s="10"/>
    </row>
    <row r="120" spans="1:18" x14ac:dyDescent="0.2">
      <c r="A120" s="8"/>
      <c r="B120" s="8"/>
      <c r="C120" s="9"/>
      <c r="D120" s="9"/>
      <c r="E120" s="9"/>
      <c r="F120" s="9"/>
      <c r="G120" s="9"/>
      <c r="H120" s="9"/>
      <c r="I120" s="9"/>
      <c r="J120" s="9"/>
      <c r="K120" s="133"/>
      <c r="L120" s="9"/>
      <c r="M120" s="9"/>
      <c r="N120" s="10"/>
      <c r="P120" s="10"/>
      <c r="Q120" s="10"/>
      <c r="R120" s="10"/>
    </row>
  </sheetData>
  <mergeCells count="119">
    <mergeCell ref="O5:O7"/>
    <mergeCell ref="O8:O9"/>
    <mergeCell ref="L8:L9"/>
    <mergeCell ref="M8:M9"/>
    <mergeCell ref="B101:C101"/>
    <mergeCell ref="A81:B86"/>
    <mergeCell ref="C81:C83"/>
    <mergeCell ref="D81:D83"/>
    <mergeCell ref="E81:E83"/>
    <mergeCell ref="F81:F83"/>
    <mergeCell ref="G81:G83"/>
    <mergeCell ref="H81:H83"/>
    <mergeCell ref="I81:I83"/>
    <mergeCell ref="C84:C86"/>
    <mergeCell ref="D84:D85"/>
    <mergeCell ref="E84:E85"/>
    <mergeCell ref="F84:F85"/>
    <mergeCell ref="G84:G85"/>
    <mergeCell ref="H84:H85"/>
    <mergeCell ref="I84:I85"/>
    <mergeCell ref="B99:B100"/>
    <mergeCell ref="J51:J53"/>
    <mergeCell ref="C56:C62"/>
    <mergeCell ref="C64:C67"/>
    <mergeCell ref="K81:K83"/>
    <mergeCell ref="J81:J83"/>
    <mergeCell ref="J84:J85"/>
    <mergeCell ref="K84:K85"/>
    <mergeCell ref="K51:K53"/>
    <mergeCell ref="D51:D53"/>
    <mergeCell ref="E51:E53"/>
    <mergeCell ref="F51:F53"/>
    <mergeCell ref="G51:G53"/>
    <mergeCell ref="H51:H53"/>
    <mergeCell ref="I51:I53"/>
    <mergeCell ref="B23:B24"/>
    <mergeCell ref="B39:B40"/>
    <mergeCell ref="B41:C41"/>
    <mergeCell ref="A73:C73"/>
    <mergeCell ref="A74:C74"/>
    <mergeCell ref="A26:A34"/>
    <mergeCell ref="B26:B27"/>
    <mergeCell ref="C26:C33"/>
    <mergeCell ref="B28:B29"/>
    <mergeCell ref="B30:B31"/>
    <mergeCell ref="A69:A72"/>
    <mergeCell ref="A56:A63"/>
    <mergeCell ref="A64:A68"/>
    <mergeCell ref="A51:B55"/>
    <mergeCell ref="C51:C53"/>
    <mergeCell ref="C69:C71"/>
    <mergeCell ref="C54:C55"/>
    <mergeCell ref="B19:B20"/>
    <mergeCell ref="B21:B22"/>
    <mergeCell ref="A118:C118"/>
    <mergeCell ref="B110:C110"/>
    <mergeCell ref="A111:A117"/>
    <mergeCell ref="B111:B112"/>
    <mergeCell ref="C111:C116"/>
    <mergeCell ref="B113:B114"/>
    <mergeCell ref="B115:B116"/>
    <mergeCell ref="B117:C117"/>
    <mergeCell ref="A102:A110"/>
    <mergeCell ref="B102:B103"/>
    <mergeCell ref="C102:C109"/>
    <mergeCell ref="B104:B105"/>
    <mergeCell ref="B106:B107"/>
    <mergeCell ref="B108:B109"/>
    <mergeCell ref="A87:A101"/>
    <mergeCell ref="B87:B88"/>
    <mergeCell ref="C87:C100"/>
    <mergeCell ref="B89:B90"/>
    <mergeCell ref="B91:B92"/>
    <mergeCell ref="B93:B94"/>
    <mergeCell ref="B95:B96"/>
    <mergeCell ref="B97:B98"/>
    <mergeCell ref="N4:O4"/>
    <mergeCell ref="S5:S8"/>
    <mergeCell ref="P8:R8"/>
    <mergeCell ref="A42:C42"/>
    <mergeCell ref="A43:C43"/>
    <mergeCell ref="A44:N44"/>
    <mergeCell ref="A45:N45"/>
    <mergeCell ref="A11:A25"/>
    <mergeCell ref="B11:B12"/>
    <mergeCell ref="C11:C24"/>
    <mergeCell ref="B13:B14"/>
    <mergeCell ref="B15:B16"/>
    <mergeCell ref="B25:C25"/>
    <mergeCell ref="B32:B33"/>
    <mergeCell ref="B34:C34"/>
    <mergeCell ref="A35:A41"/>
    <mergeCell ref="B35:B36"/>
    <mergeCell ref="C35:C40"/>
    <mergeCell ref="B37:B38"/>
    <mergeCell ref="B17:B18"/>
    <mergeCell ref="A5:B10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N8:N9"/>
    <mergeCell ref="C8:C10"/>
    <mergeCell ref="D8:D9"/>
    <mergeCell ref="E8:E9"/>
    <mergeCell ref="F8:F9"/>
    <mergeCell ref="G8:G9"/>
    <mergeCell ref="H8:H9"/>
    <mergeCell ref="I8:I9"/>
    <mergeCell ref="J8:J9"/>
    <mergeCell ref="K8:K9"/>
  </mergeCells>
  <phoneticPr fontId="1"/>
  <pageMargins left="0.70866141732283472" right="0.31496062992125984" top="0.55118110236220474" bottom="0.19685039370078741" header="0.31496062992125984" footer="0.19685039370078741"/>
  <pageSetup paperSize="9" scale="63" orientation="landscape" r:id="rId1"/>
  <rowBreaks count="2" manualBreakCount="2">
    <brk id="48" max="16383" man="1"/>
    <brk id="7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集計（涵養）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2600884</cp:lastModifiedBy>
  <cp:lastPrinted>2026-05-19T09:53:24Z</cp:lastPrinted>
  <dcterms:created xsi:type="dcterms:W3CDTF">2015-04-22T00:37:06Z</dcterms:created>
  <dcterms:modified xsi:type="dcterms:W3CDTF">2026-05-19T09:53:25Z</dcterms:modified>
</cp:coreProperties>
</file>