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profile\redirect\murayama-h\Desktop\080312令和６年度財政状況資料集の作成について\"/>
    </mc:Choice>
  </mc:AlternateContent>
  <xr:revisionPtr revIDLastSave="0" documentId="13_ncr:1_{F10C4AB0-F205-4D34-AC1D-686F70EED525}" xr6:coauthVersionLast="47" xr6:coauthVersionMax="47" xr10:uidLastSave="{00000000-0000-0000-0000-000000000000}"/>
  <bookViews>
    <workbookView xWindow="-120" yWindow="-120" windowWidth="29040" windowHeight="15840" firstSheet="4"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BW34" i="10"/>
  <c r="BW35" i="10" s="1"/>
  <c r="AM34" i="10"/>
  <c r="U34" i="10"/>
  <c r="U35" i="10" s="1"/>
  <c r="U36" i="10" s="1"/>
  <c r="C34" i="10"/>
  <c r="BW36" i="10" l="1"/>
  <c r="BW37" i="10" s="1"/>
  <c r="BW38" i="10" s="1"/>
  <c r="BW39" i="10" s="1"/>
  <c r="BW40" i="10" s="1"/>
  <c r="CO34" i="10"/>
  <c r="CO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<sst xmlns="http://schemas.openxmlformats.org/spreadsheetml/2006/main" count="1084" uniqueCount="557">
  <si>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</si>
  <si>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</si>
  <si>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</si>
  <si>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</si>
  <si>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</si>
  <si>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</si>
  <si>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</si>
  <si>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</si>
  <si>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</si>
  <si>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</si>
  <si>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</si>
  <si>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</si>
  <si>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</si>
  <si>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</si>
  <si>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</si>
  <si>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</si>
  <si>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</si>
  <si>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</si>
  <si>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</si>
  <si>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</si>
  <si>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</si>
  <si>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</si>
  <si>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</si>
  <si>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</si>
  <si>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</si>
  <si>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</si>
  <si>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</si>
  <si>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</si>
  <si>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</si>
  <si>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</si>
  <si>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</si>
  <si>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</si>
  <si>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</si>
  <si>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</si>
  <si>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</si>
  <si>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</si>
  <si>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</si>
  <si>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</si>
  <si>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</si>
  <si>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</si>
  <si>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</si>
  <si>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</si>
  <si>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</si>
  <si>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</si>
  <si>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</si>
  <si>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</si>
  <si>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</si>
  <si>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</si>
  <si>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</si>
  <si>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</si>
  <si>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</si>
  <si>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</si>
  <si>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</si>
  <si>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</si>
  <si>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</si>
  <si>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</si>
  <si>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</si>
  <si>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</si>
  <si>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</si>
  <si>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</si>
  <si>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</si>
  <si>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</si>
  <si>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</si>
  <si>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</si>
  <si>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</si>
  <si>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</si>
  <si>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</si>
  <si>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</si>
  <si>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</si>
  <si>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</si>
  <si>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</si>
  <si>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</si>
  <si>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</si>
  <si>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</si>
  <si>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</si>
  <si>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</si>
  <si>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</si>
  <si>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</si>
  <si>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</si>
  <si>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</si>
  <si>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</si>
  <si>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</si>
  <si>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</si>
  <si>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</si>
  <si>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</si>
  <si>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</si>
  <si>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</si>
  <si>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</si>
  <si>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</si>
  <si>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</si>
  <si>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</si>
  <si>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</si>
  <si>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</si>
  <si>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</si>
  <si>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</si>
  <si>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</si>
  <si>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</si>
  <si>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</si>
  <si>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</si>
  <si>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</si>
  <si>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</si>
  <si>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</si>
  <si>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</si>
  <si>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</si>
  <si>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</si>
  <si>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</si>
  <si>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</si>
  <si>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</si>
  <si>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</si>
  <si>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</si>
  <si>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</si>
  <si>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</si>
  <si>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</si>
  <si>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</si>
  <si>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</si>
  <si>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</si>
  <si>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</si>
  <si>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</si>
  <si>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</si>
  <si>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</si>
  <si>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</si>
  <si>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</si>
  <si>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</si>
  <si>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</si>
  <si>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</si>
  <si>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</si>
  <si>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</si>
  <si>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</si>
  <si>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</si>
  <si>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</si>
  <si>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</si>
  <si>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</si>
  <si>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</si>
  <si>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</si>
  <si>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</si>
  <si>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</si>
  <si>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</si>
  <si>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</si>
  <si>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</si>
  <si>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</si>
  <si>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</si>
  <si>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</si>
  <si>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</si>
  <si>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</si>
  <si>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</si>
  <si>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</si>
  <si>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</si>
  <si>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</si>
  <si>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</si>
  <si>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</si>
  <si>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</si>
  <si>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</si>
  <si>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</si>
  <si>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</si>
  <si>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</si>
  <si>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</si>
  <si>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</si>
  <si>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</si>
  <si>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</si>
  <si>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</si>
  <si>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</si>
  <si>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</si>
  <si>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</si>
  <si>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</si>
  <si>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</si>
  <si>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</si>
  <si>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</si>
  <si>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</si>
  <si>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</si>
  <si>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</si>
  <si>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</si>
  <si>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</si>
  <si>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</si>
  <si>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</si>
  <si>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</si>
  <si>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</si>
  <si>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</si>
  <si>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</si>
  <si>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</si>
  <si>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</si>
  <si>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</si>
  <si>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</si>
  <si>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</si>
  <si>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</si>
  <si>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</si>
  <si>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</si>
  <si>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</si>
  <si>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</si>
  <si>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</si>
  <si>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</si>
  <si>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</si>
  <si>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</si>
  <si>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</si>
  <si>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</si>
  <si>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</si>
  <si>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</si>
  <si>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</si>
  <si>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</si>
  <si>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</si>
  <si>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</si>
  <si>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</si>
  <si>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</si>
  <si>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</si>
  <si>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熊本県相良村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</si>
  <si>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</si>
  <si>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</si>
  <si>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</si>
  <si>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</si>
  <si>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</si>
  <si>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</si>
  <si>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</si>
  <si>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</si>
  <si>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</si>
  <si>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</si>
  <si>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</si>
  <si>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</si>
  <si>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</si>
  <si>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</si>
  <si>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</si>
  <si>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</si>
  <si>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</si>
  <si>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</si>
  <si>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</si>
  <si>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</si>
  <si>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</si>
  <si>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</si>
  <si>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</si>
  <si>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</si>
  <si>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</si>
  <si>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</si>
  <si>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</si>
  <si>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</si>
  <si>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</si>
  <si>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</si>
  <si>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</si>
  <si>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</si>
  <si>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</si>
  <si>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</si>
  <si>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</si>
  <si>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</si>
  <si>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</si>
  <si>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</si>
  <si>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</si>
  <si>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</si>
  <si>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</si>
  <si>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</si>
  <si>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</si>
  <si>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</si>
  <si>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</si>
  <si>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</si>
  <si>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</si>
  <si>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</si>
  <si>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</si>
  <si>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</si>
  <si>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</si>
  <si>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</si>
  <si>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</si>
  <si>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</si>
  <si>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</si>
  <si>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</si>
  <si>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</si>
  <si>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</si>
  <si>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</si>
  <si>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</si>
  <si>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</si>
  <si>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</si>
  <si>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</si>
  <si>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</si>
  <si>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</si>
  <si>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</si>
  <si>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</si>
  <si>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</si>
  <si>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</si>
  <si>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</si>
  <si>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</si>
  <si>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</si>
  <si>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</si>
  <si>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</si>
  <si>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</si>
  <si>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</si>
  <si>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</si>
  <si>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</si>
  <si>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</si>
  <si>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</si>
  <si>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</si>
  <si>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</si>
  <si>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</si>
  <si>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</si>
  <si>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</si>
  <si>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</si>
  <si>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</si>
  <si>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</si>
  <si>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</si>
  <si>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</si>
  <si>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</si>
  <si>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</si>
  <si>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</si>
  <si>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</si>
  <si>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</si>
  <si>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</si>
  <si>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</si>
  <si>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</si>
  <si>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</si>
  <si>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</si>
  <si>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</si>
  <si>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</si>
  <si>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</si>
  <si>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</si>
  <si>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</si>
  <si>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</si>
  <si>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</si>
  <si>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</si>
  <si>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</si>
  <si>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</si>
  <si>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</si>
  <si>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</si>
  <si>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</si>
  <si>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</si>
  <si>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</si>
  <si>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</si>
  <si>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</si>
  <si>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</si>
  <si>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</si>
  <si>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</si>
  <si>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</si>
  <si>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</si>
  <si>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</si>
  <si>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</si>
  <si>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</si>
  <si>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</si>
  <si>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</si>
  <si>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</si>
  <si>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</si>
  <si>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</si>
  <si>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</si>
  <si>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</si>
  <si>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</si>
  <si>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</si>
  <si>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</si>
  <si>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</si>
  <si>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</si>
  <si>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</si>
  <si>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</si>
  <si>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</si>
  <si>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</si>
  <si>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</si>
  <si>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</si>
  <si>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</si>
  <si>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</si>
  <si>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</si>
  <si>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</si>
  <si>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</si>
  <si>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</si>
  <si>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</si>
  <si>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熊本県相良村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</si>
  <si>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</si>
  <si>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</si>
  <si>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</si>
  <si>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</si>
  <si>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</si>
  <si>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</si>
  <si>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</si>
  <si>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</si>
  <si>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</si>
  <si>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</si>
  <si>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</si>
  <si>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</si>
  <si>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</si>
  <si>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</si>
  <si>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</si>
  <si>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</si>
  <si>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</si>
  <si>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</si>
  <si>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</si>
  <si>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</si>
  <si>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</si>
  <si>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</si>
  <si>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</si>
  <si>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</si>
  <si>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</si>
  <si>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</si>
  <si>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</si>
  <si>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</si>
  <si>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</si>
  <si>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</si>
  <si>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</si>
  <si>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</si>
  <si>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</si>
  <si>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</si>
  <si>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</si>
  <si>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</si>
  <si>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</si>
  <si>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</si>
  <si>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</si>
  <si>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</si>
  <si>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</si>
  <si>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</si>
  <si>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</si>
  <si>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</si>
  <si>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</si>
  <si>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</si>
  <si>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</si>
  <si>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</si>
  <si>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</si>
  <si>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</si>
  <si>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</si>
  <si>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</si>
  <si>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</si>
  <si>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</si>
  <si>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</si>
  <si>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</si>
  <si>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</si>
  <si>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</si>
  <si>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</si>
  <si>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</si>
  <si>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</si>
  <si>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</si>
  <si>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</si>
  <si>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</si>
  <si>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</si>
  <si>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</si>
  <si>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</si>
  <si>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</si>
  <si>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</si>
  <si>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</si>
  <si>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</si>
  <si>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</si>
  <si>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</si>
  <si>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</si>
  <si>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</si>
  <si>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</si>
  <si>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</si>
  <si>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</si>
  <si>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</si>
  <si>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</si>
  <si>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</si>
  <si>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</si>
  <si>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</si>
  <si>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</si>
  <si>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</si>
  <si>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</si>
  <si>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</si>
  <si>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</si>
  <si>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</si>
  <si>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</si>
  <si>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</si>
  <si>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</si>
  <si>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</si>
  <si>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</si>
  <si>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</si>
  <si>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</si>
  <si>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</si>
  <si>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</si>
  <si>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</si>
  <si>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</si>
  <si>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</si>
  <si>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</si>
  <si>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</si>
  <si>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</si>
  <si>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</si>
  <si>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</si>
  <si>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</si>
  <si>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</si>
  <si>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</si>
  <si>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</si>
  <si>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</si>
  <si>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</si>
  <si>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</si>
  <si>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</si>
  <si>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</si>
  <si>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</si>
  <si>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</si>
  <si>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</si>
  <si>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</si>
  <si>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</si>
  <si>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</si>
  <si>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</si>
  <si>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</si>
  <si>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</si>
  <si>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</si>
  <si>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</si>
  <si>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</si>
  <si>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</si>
  <si>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</si>
  <si>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</si>
  <si>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</si>
  <si>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</si>
  <si>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</si>
  <si>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</si>
  <si>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</si>
  <si>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</si>
  <si>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</si>
  <si>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</si>
  <si>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</si>
  <si>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</si>
  <si>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</si>
  <si>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</si>
  <si>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</si>
  <si>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</si>
  <si>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</si>
  <si>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</si>
  <si>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</si>
  <si>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</si>
  <si>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</si>
  <si>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</si>
  <si>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</si>
  <si>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</si>
  <si>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</si>
  <si>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</si>
  <si>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</si>
  <si>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</si>
  <si>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</si>
  <si>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</si>
  <si>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</si>
  <si>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</si>
  <si>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</si>
  <si>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</si>
  <si>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</si>
  <si>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</si>
  <si>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</si>
  <si>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</si>
  <si>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</si>
  <si>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</si>
  <si>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</si>
  <si>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</si>
  <si>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</si>
  <si>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</si>
  <si>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</si>
  <si>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</si>
  <si>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</si>
  <si>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相良村介護保険特別会計</t>
  </si>
  <si>
    <t>相良村農業集落排水特別会計</t>
  </si>
  <si>
    <t>相良村国民健康保険特別会計</t>
  </si>
  <si>
    <t>相良村簡易水道特別会計</t>
  </si>
  <si>
    <t>相良村後期高齢者医療特別会計</t>
  </si>
  <si>
    <t>その他会計（赤字）</t>
  </si>
  <si>
    <t>その他会計（黒字）</t>
  </si>
  <si>
    <t>R02</t>
    <phoneticPr fontId="5"/>
  </si>
  <si>
    <t>R03</t>
    <phoneticPr fontId="5"/>
  </si>
  <si>
    <t>R04</t>
    <phoneticPr fontId="5"/>
  </si>
  <si>
    <t>R05</t>
    <phoneticPr fontId="5"/>
  </si>
  <si>
    <t>R06</t>
    <phoneticPr fontId="5"/>
  </si>
  <si>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</si>
  <si>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</si>
  <si>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</si>
  <si>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</si>
  <si>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</si>
  <si>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</si>
  <si>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</si>
  <si>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</si>
  <si>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</si>
  <si>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</si>
  <si>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学校建設等基金</t>
    <rPh sb="0" eb="2">
      <t>ガッコウ</t>
    </rPh>
    <rPh sb="2" eb="4">
      <t>ケンセツ</t>
    </rPh>
    <rPh sb="4" eb="5">
      <t>トウ</t>
    </rPh>
    <rPh sb="5" eb="7">
      <t>キキン</t>
    </rPh>
    <phoneticPr fontId="38"/>
  </si>
  <si>
    <t>地域振興基金</t>
    <rPh sb="0" eb="2">
      <t>チイキ</t>
    </rPh>
    <rPh sb="2" eb="4">
      <t>シンコウ</t>
    </rPh>
    <rPh sb="4" eb="6">
      <t>キキン</t>
    </rPh>
    <phoneticPr fontId="5"/>
  </si>
  <si>
    <t>奨学基金</t>
    <rPh sb="0" eb="2">
      <t>ショウガク</t>
    </rPh>
    <rPh sb="2" eb="4">
      <t>キキン</t>
    </rPh>
    <phoneticPr fontId="38"/>
  </si>
  <si>
    <t>土地改良事業基金</t>
    <rPh sb="0" eb="2">
      <t>トチ</t>
    </rPh>
    <rPh sb="2" eb="4">
      <t>カイリョウ</t>
    </rPh>
    <rPh sb="4" eb="6">
      <t>ジギョウ</t>
    </rPh>
    <rPh sb="6" eb="8">
      <t>キキン</t>
    </rPh>
    <phoneticPr fontId="38"/>
  </si>
  <si>
    <t>森林環境譲与税基金</t>
    <rPh sb="0" eb="2">
      <t>シンリン</t>
    </rPh>
    <rPh sb="2" eb="4">
      <t>カンキョウ</t>
    </rPh>
    <rPh sb="4" eb="6">
      <t>ジョウヨ</t>
    </rPh>
    <rPh sb="6" eb="7">
      <t>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</si>
</sst>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2B6-425B-8184-04E64B5DD1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71065</c:v>
                </c:pt>
                <c:pt idx="1">
                  <c:v>122264</c:v>
                </c:pt>
                <c:pt idx="2">
                  <c:v>222547</c:v>
                </c:pt>
                <c:pt idx="3">
                  <c:v>148843</c:v>
                </c:pt>
                <c:pt idx="4">
                  <c:v>196272</c:v>
                </c:pt>
              </c:numCache>
            </c:numRef>
          </c:val>
          <c:smooth val="0"/>
          <c:extLst>
            <c:ext xmlns:c16="http://schemas.microsoft.com/office/drawing/2014/chart" uri="{C3380CC4-5D6E-409C-BE32-E72D297353CC}">
              <c16:uniqueId val="{00000001-E2B6-425B-8184-04E64B5DD1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6.25</c:v>
                </c:pt>
                <c:pt idx="1">
                  <c:v>0.11</c:v>
                </c:pt>
                <c:pt idx="2">
                  <c:v>11.67</c:v>
                </c:pt>
                <c:pt idx="3">
                  <c:v>1.86</c:v>
                </c:pt>
                <c:pt idx="4">
                  <c:v>3.93</c:v>
                </c:pt>
              </c:numCache>
            </c:numRef>
          </c:val>
          <c:extLst>
            <c:ext xmlns:c16="http://schemas.microsoft.com/office/drawing/2014/chart" uri="{C3380CC4-5D6E-409C-BE32-E72D297353CC}">
              <c16:uniqueId val="{00000000-51DC-4E8D-B932-56934594A5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59.74</c:v>
                </c:pt>
                <c:pt idx="1">
                  <c:v>65.88</c:v>
                </c:pt>
                <c:pt idx="2">
                  <c:v>66.260000000000005</c:v>
                </c:pt>
                <c:pt idx="3">
                  <c:v>78.430000000000007</c:v>
                </c:pt>
                <c:pt idx="4">
                  <c:v>78.41</c:v>
                </c:pt>
              </c:numCache>
            </c:numRef>
          </c:val>
          <c:extLst>
            <c:ext xmlns:c16="http://schemas.microsoft.com/office/drawing/2014/chart" uri="{C3380CC4-5D6E-409C-BE32-E72D297353CC}">
              <c16:uniqueId val="{00000001-51DC-4E8D-B932-56934594A5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7.42</c:v>
                </c:pt>
                <c:pt idx="1">
                  <c:v>7.01</c:v>
                </c:pt>
                <c:pt idx="2">
                  <c:v>10.79</c:v>
                </c:pt>
                <c:pt idx="3">
                  <c:v>3.59</c:v>
                </c:pt>
                <c:pt idx="4">
                  <c:v>3.98</c:v>
                </c:pt>
              </c:numCache>
            </c:numRef>
          </c:val>
          <c:smooth val="0"/>
          <c:extLst>
            <c:ext xmlns:c16="http://schemas.microsoft.com/office/drawing/2014/chart" uri="{C3380CC4-5D6E-409C-BE32-E72D297353CC}">
              <c16:uniqueId val="{00000002-51DC-4E8D-B932-56934594A5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C3-4F13-BAEA-B34E4779AA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C3-4F13-BAEA-B34E4779AA0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C3-4F13-BAEA-B34E4779AA0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9C3-4F13-BAEA-B34E4779AA0B}"/>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F9C3-4F13-BAEA-B34E4779AA0B}"/>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0.08</c:v>
                </c:pt>
                <c:pt idx="4">
                  <c:v>#N/A</c:v>
                </c:pt>
                <c:pt idx="5">
                  <c:v>0.26</c:v>
                </c:pt>
                <c:pt idx="6">
                  <c:v>#N/A</c:v>
                </c:pt>
                <c:pt idx="7">
                  <c:v>0.09</c:v>
                </c:pt>
                <c:pt idx="8">
                  <c:v>#N/A</c:v>
                </c:pt>
                <c:pt idx="9">
                  <c:v>0.43</c:v>
                </c:pt>
              </c:numCache>
            </c:numRef>
          </c:val>
          <c:extLst>
            <c:ext xmlns:c16="http://schemas.microsoft.com/office/drawing/2014/chart" uri="{C3380CC4-5D6E-409C-BE32-E72D297353CC}">
              <c16:uniqueId val="{00000005-F9C3-4F13-BAEA-B34E4779AA0B}"/>
            </c:ext>
          </c:extLst>
        </c:ser>
        <c:ser>
          <c:idx val="6"/>
          <c:order val="6"/>
          <c:tx>
            <c:strRef>
              <c:f>データシート!$A$33</c:f>
              <c:strCache>
                <c:ptCount val="1"/>
                <c:pt idx="0">
                  <c:v>相良村国民健康保険特別会計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1.58</c:v>
                </c:pt>
                <c:pt idx="2">
                  <c:v>#N/A</c:v>
                </c:pt>
                <c:pt idx="3">
                  <c:v>1.17</c:v>
                </c:pt>
                <c:pt idx="4">
                  <c:v>#N/A</c:v>
                </c:pt>
                <c:pt idx="5">
                  <c:v>0.96</c:v>
                </c:pt>
                <c:pt idx="6">
                  <c:v>#N/A</c:v>
                </c:pt>
                <c:pt idx="7">
                  <c:v>0.74</c:v>
                </c:pt>
                <c:pt idx="8">
                  <c:v>#N/A</c:v>
                </c:pt>
                <c:pt idx="9">
                  <c:v>0.78</c:v>
                </c:pt>
              </c:numCache>
            </c:numRef>
          </c:val>
          <c:extLst>
            <c:ext xmlns:c16="http://schemas.microsoft.com/office/drawing/2014/chart" uri="{C3380CC4-5D6E-409C-BE32-E72D297353CC}">
              <c16:uniqueId val="{00000006-F9C3-4F13-BAEA-B34E4779AA0B}"/>
            </c:ext>
          </c:extLst>
        </c:ser>
        <c:ser>
          <c:idx val="7"/>
          <c:order val="7"/>
          <c:tx>
            <c:strRef>
              <c:f>データシート!$A$34</c:f>
              <c:strCache>
                <c:ptCount val="1"/>
                <c:pt idx="0">
                  <c:v>相良村農業集落排水特別会計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0.02</c:v>
                </c:pt>
                <c:pt idx="2">
                  <c:v>#N/A</c:v>
                </c:pt>
                <c:pt idx="3">
                  <c:v>0.1</c:v>
                </c:pt>
                <c:pt idx="4">
                  <c:v>#N/A</c:v>
                </c:pt>
                <c:pt idx="5">
                  <c:v>0.37</c:v>
                </c:pt>
                <c:pt idx="6">
                  <c:v>#N/A</c:v>
                </c:pt>
                <c:pt idx="7">
                  <c:v>0.12</c:v>
                </c:pt>
                <c:pt idx="8">
                  <c:v>#N/A</c:v>
                </c:pt>
                <c:pt idx="9">
                  <c:v>1.21</c:v>
                </c:pt>
              </c:numCache>
            </c:numRef>
          </c:val>
          <c:extLst>
            <c:ext xmlns:c16="http://schemas.microsoft.com/office/drawing/2014/chart" uri="{C3380CC4-5D6E-409C-BE32-E72D297353CC}">
              <c16:uniqueId val="{00000007-F9C3-4F13-BAEA-B34E4779AA0B}"/>
            </c:ext>
          </c:extLst>
        </c:ser>
        <c:ser>
          <c:idx val="8"/>
          <c:order val="8"/>
          <c:tx>
            <c:strRef>
              <c:f>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2.0299999999999998</c:v>
                </c:pt>
                <c:pt idx="2">
                  <c:v>#N/A</c:v>
                </c:pt>
                <c:pt idx="3">
                  <c:v>2.04</c:v>
                </c:pt>
                <c:pt idx="4">
                  <c:v>#N/A</c:v>
                </c:pt>
                <c:pt idx="5">
                  <c:v>3.08</c:v>
                </c:pt>
                <c:pt idx="6">
                  <c:v>#N/A</c:v>
                </c:pt>
                <c:pt idx="7">
                  <c:v>2.4300000000000002</c:v>
                </c:pt>
                <c:pt idx="8">
                  <c:v>#N/A</c:v>
                </c:pt>
                <c:pt idx="9">
                  <c:v>2.2799999999999998</c:v>
                </c:pt>
              </c:numCache>
            </c:numRef>
          </c:val>
          <c:extLst>
            <c:ext xmlns:c16="http://schemas.microsoft.com/office/drawing/2014/chart" uri="{C3380CC4-5D6E-409C-BE32-E72D297353CC}">
              <c16:uniqueId val="{00000008-F9C3-4F13-BAEA-B34E4779AA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6.25</c:v>
                </c:pt>
                <c:pt idx="2">
                  <c:v>#N/A</c:v>
                </c:pt>
                <c:pt idx="3">
                  <c:v>0.1</c:v>
                </c:pt>
                <c:pt idx="4">
                  <c:v>#N/A</c:v>
                </c:pt>
                <c:pt idx="5">
                  <c:v>11.96</c:v>
                </c:pt>
                <c:pt idx="6">
                  <c:v>#N/A</c:v>
                </c:pt>
                <c:pt idx="7">
                  <c:v>2.42</c:v>
                </c:pt>
                <c:pt idx="8">
                  <c:v>#N/A</c:v>
                </c:pt>
                <c:pt idx="9">
                  <c:v>4.4800000000000004</c:v>
                </c:pt>
              </c:numCache>
            </c:numRef>
          </c:val>
          <c:extLst>
            <c:ext xmlns:c16="http://schemas.microsoft.com/office/drawing/2014/chart" uri="{C3380CC4-5D6E-409C-BE32-E72D297353CC}">
              <c16:uniqueId val="{00000009-F9C3-4F13-BAEA-B34E4779AA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269</c:v>
                </c:pt>
                <c:pt idx="5">
                  <c:v>311</c:v>
                </c:pt>
                <c:pt idx="8">
                  <c:v>315</c:v>
                </c:pt>
                <c:pt idx="11">
                  <c:v>327</c:v>
                </c:pt>
                <c:pt idx="14">
                  <c:v>323</c:v>
                </c:pt>
              </c:numCache>
            </c:numRef>
          </c:val>
          <c:extLst>
            <c:ext xmlns:c16="http://schemas.microsoft.com/office/drawing/2014/chart" uri="{C3380CC4-5D6E-409C-BE32-E72D297353CC}">
              <c16:uniqueId val="{00000000-E411-4C9B-A518-78DD2C2F65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11-4C9B-A518-78DD2C2F65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11-4C9B-A518-78DD2C2F65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c:v>
                </c:pt>
                <c:pt idx="3">
                  <c:v>31</c:v>
                </c:pt>
                <c:pt idx="6">
                  <c:v>13</c:v>
                </c:pt>
                <c:pt idx="9">
                  <c:v>9</c:v>
                </c:pt>
                <c:pt idx="12">
                  <c:v>10</c:v>
                </c:pt>
              </c:numCache>
            </c:numRef>
          </c:val>
          <c:extLst>
            <c:ext xmlns:c16="http://schemas.microsoft.com/office/drawing/2014/chart" uri="{C3380CC4-5D6E-409C-BE32-E72D297353CC}">
              <c16:uniqueId val="{00000003-E411-4C9B-A518-78DD2C2F65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127</c:v>
                </c:pt>
                <c:pt idx="3">
                  <c:v>132</c:v>
                </c:pt>
                <c:pt idx="6">
                  <c:v>134</c:v>
                </c:pt>
                <c:pt idx="9">
                  <c:v>140</c:v>
                </c:pt>
                <c:pt idx="12">
                  <c:v>135</c:v>
                </c:pt>
              </c:numCache>
            </c:numRef>
          </c:val>
          <c:extLst>
            <c:ext xmlns:c16="http://schemas.microsoft.com/office/drawing/2014/chart" uri="{C3380CC4-5D6E-409C-BE32-E72D297353CC}">
              <c16:uniqueId val="{00000004-E411-4C9B-A518-78DD2C2F65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11-4C9B-A518-78DD2C2F65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11-4C9B-A518-78DD2C2F65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269</c:v>
                </c:pt>
                <c:pt idx="3">
                  <c:v>337</c:v>
                </c:pt>
                <c:pt idx="6">
                  <c:v>350</c:v>
                </c:pt>
                <c:pt idx="9">
                  <c:v>368</c:v>
                </c:pt>
                <c:pt idx="12">
                  <c:v>344</c:v>
                </c:pt>
              </c:numCache>
            </c:numRef>
          </c:val>
          <c:extLst>
            <c:ext xmlns:c16="http://schemas.microsoft.com/office/drawing/2014/chart" uri="{C3380CC4-5D6E-409C-BE32-E72D297353CC}">
              <c16:uniqueId val="{00000007-E411-4C9B-A518-78DD2C2F65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154</c:v>
                </c:pt>
                <c:pt idx="2">
                  <c:v>#N/A</c:v>
                </c:pt>
                <c:pt idx="3">
                  <c:v>#N/A</c:v>
                </c:pt>
                <c:pt idx="4">
                  <c:v>189</c:v>
                </c:pt>
                <c:pt idx="5">
                  <c:v>#N/A</c:v>
                </c:pt>
                <c:pt idx="6">
                  <c:v>#N/A</c:v>
                </c:pt>
                <c:pt idx="7">
                  <c:v>182</c:v>
                </c:pt>
                <c:pt idx="8">
                  <c:v>#N/A</c:v>
                </c:pt>
                <c:pt idx="9">
                  <c:v>#N/A</c:v>
                </c:pt>
                <c:pt idx="10">
                  <c:v>190</c:v>
                </c:pt>
                <c:pt idx="11">
                  <c:v>#N/A</c:v>
                </c:pt>
                <c:pt idx="12">
                  <c:v>#N/A</c:v>
                </c:pt>
                <c:pt idx="13">
                  <c:v>166</c:v>
                </c:pt>
                <c:pt idx="14">
                  <c:v>#N/A</c:v>
                </c:pt>
              </c:numCache>
            </c:numRef>
          </c:val>
          <c:smooth val="0"/>
          <c:extLst>
            <c:ext xmlns:c16="http://schemas.microsoft.com/office/drawing/2014/chart" uri="{C3380CC4-5D6E-409C-BE32-E72D297353CC}">
              <c16:uniqueId val="{00000008-E411-4C9B-A518-78DD2C2F65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2892</c:v>
                </c:pt>
                <c:pt idx="5">
                  <c:v>2996</c:v>
                </c:pt>
                <c:pt idx="8">
                  <c:v>3130</c:v>
                </c:pt>
                <c:pt idx="11">
                  <c:v>3107</c:v>
                </c:pt>
                <c:pt idx="14">
                  <c:v>3061</c:v>
                </c:pt>
              </c:numCache>
            </c:numRef>
          </c:val>
          <c:extLst>
            <c:ext xmlns:c16="http://schemas.microsoft.com/office/drawing/2014/chart" uri="{C3380CC4-5D6E-409C-BE32-E72D297353CC}">
              <c16:uniqueId val="{00000000-BCBF-4FC6-AB5D-A815600288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c:v>
                </c:pt>
                <c:pt idx="5">
                  <c:v>103</c:v>
                </c:pt>
                <c:pt idx="8">
                  <c:v>97</c:v>
                </c:pt>
                <c:pt idx="11">
                  <c:v>78</c:v>
                </c:pt>
                <c:pt idx="14">
                  <c:v>80</c:v>
                </c:pt>
              </c:numCache>
            </c:numRef>
          </c:val>
          <c:extLst>
            <c:ext xmlns:c16="http://schemas.microsoft.com/office/drawing/2014/chart" uri="{C3380CC4-5D6E-409C-BE32-E72D297353CC}">
              <c16:uniqueId val="{00000001-BCBF-4FC6-AB5D-A815600288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1919</c:v>
                </c:pt>
                <c:pt idx="5">
                  <c:v>2342</c:v>
                </c:pt>
                <c:pt idx="8">
                  <c:v>2385</c:v>
                </c:pt>
                <c:pt idx="11">
                  <c:v>2960</c:v>
                </c:pt>
                <c:pt idx="14">
                  <c:v>3130</c:v>
                </c:pt>
              </c:numCache>
            </c:numRef>
          </c:val>
          <c:extLst>
            <c:ext xmlns:c16="http://schemas.microsoft.com/office/drawing/2014/chart" uri="{C3380CC4-5D6E-409C-BE32-E72D297353CC}">
              <c16:uniqueId val="{00000002-BCBF-4FC6-AB5D-A815600288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BF-4FC6-AB5D-A815600288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BF-4FC6-AB5D-A815600288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BF-4FC6-AB5D-A815600288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518</c:v>
                </c:pt>
                <c:pt idx="3">
                  <c:v>481</c:v>
                </c:pt>
                <c:pt idx="6">
                  <c:v>502</c:v>
                </c:pt>
                <c:pt idx="9">
                  <c:v>507</c:v>
                </c:pt>
                <c:pt idx="12">
                  <c:v>505</c:v>
                </c:pt>
              </c:numCache>
            </c:numRef>
          </c:val>
          <c:extLst>
            <c:ext xmlns:c16="http://schemas.microsoft.com/office/drawing/2014/chart" uri="{C3380CC4-5D6E-409C-BE32-E72D297353CC}">
              <c16:uniqueId val="{00000006-BCBF-4FC6-AB5D-A815600288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80</c:v>
                </c:pt>
                <c:pt idx="3">
                  <c:v>55</c:v>
                </c:pt>
                <c:pt idx="6">
                  <c:v>65</c:v>
                </c:pt>
                <c:pt idx="9">
                  <c:v>83</c:v>
                </c:pt>
                <c:pt idx="12">
                  <c:v>98</c:v>
                </c:pt>
              </c:numCache>
            </c:numRef>
          </c:val>
          <c:extLst>
            <c:ext xmlns:c16="http://schemas.microsoft.com/office/drawing/2014/chart" uri="{C3380CC4-5D6E-409C-BE32-E72D297353CC}">
              <c16:uniqueId val="{00000007-BCBF-4FC6-AB5D-A815600288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1163</c:v>
                </c:pt>
                <c:pt idx="3">
                  <c:v>1067</c:v>
                </c:pt>
                <c:pt idx="6">
                  <c:v>1002</c:v>
                </c:pt>
                <c:pt idx="9">
                  <c:v>904</c:v>
                </c:pt>
                <c:pt idx="12">
                  <c:v>823</c:v>
                </c:pt>
              </c:numCache>
            </c:numRef>
          </c:val>
          <c:extLst>
            <c:ext xmlns:c16="http://schemas.microsoft.com/office/drawing/2014/chart" uri="{C3380CC4-5D6E-409C-BE32-E72D297353CC}">
              <c16:uniqueId val="{00000008-BCBF-4FC6-AB5D-A815600288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3</c:v>
                </c:pt>
                <c:pt idx="6">
                  <c:v>3</c:v>
                </c:pt>
                <c:pt idx="9">
                  <c:v>3</c:v>
                </c:pt>
                <c:pt idx="12">
                  <c:v>2</c:v>
                </c:pt>
              </c:numCache>
            </c:numRef>
          </c:val>
          <c:extLst>
            <c:ext xmlns:c16="http://schemas.microsoft.com/office/drawing/2014/chart" uri="{C3380CC4-5D6E-409C-BE32-E72D297353CC}">
              <c16:uniqueId val="{00000009-BCBF-4FC6-AB5D-A815600288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3220</c:v>
                </c:pt>
                <c:pt idx="3">
                  <c:v>3399</c:v>
                </c:pt>
                <c:pt idx="6">
                  <c:v>3617</c:v>
                </c:pt>
                <c:pt idx="9">
                  <c:v>3559</c:v>
                </c:pt>
                <c:pt idx="12">
                  <c:v>3560</c:v>
                </c:pt>
              </c:numCache>
            </c:numRef>
          </c:val>
          <c:extLst>
            <c:ext xmlns:c16="http://schemas.microsoft.com/office/drawing/2014/chart" uri="{C3380CC4-5D6E-409C-BE32-E72D297353CC}">
              <c16:uniqueId val="{0000000A-BCBF-4FC6-AB5D-A815600288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BF-4FC6-AB5D-A815600288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1598</c:v>
                </c:pt>
                <c:pt idx="1">
                  <c:v>1921</c:v>
                </c:pt>
                <c:pt idx="2">
                  <c:v>1968</c:v>
                </c:pt>
              </c:numCache>
            </c:numRef>
          </c:val>
          <c:extLst>
            <c:ext xmlns:c16="http://schemas.microsoft.com/office/drawing/2014/chart" uri="{C3380CC4-5D6E-409C-BE32-E72D297353CC}">
              <c16:uniqueId val="{00000000-4036-48E6-86DE-D9F263E862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64</c:v>
                </c:pt>
                <c:pt idx="1">
                  <c:v>73</c:v>
                </c:pt>
                <c:pt idx="2">
                  <c:v>79</c:v>
                </c:pt>
              </c:numCache>
            </c:numRef>
          </c:val>
          <c:extLst>
            <c:ext xmlns:c16="http://schemas.microsoft.com/office/drawing/2014/chart" uri="{C3380CC4-5D6E-409C-BE32-E72D297353CC}">
              <c16:uniqueId val="{00000001-4036-48E6-86DE-D9F263E862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516</c:v>
                </c:pt>
                <c:pt idx="1">
                  <c:v>733</c:v>
                </c:pt>
                <c:pt idx="2">
                  <c:v>849</c:v>
                </c:pt>
              </c:numCache>
            </c:numRef>
          </c:val>
          <c:extLst>
            <c:ext xmlns:c16="http://schemas.microsoft.com/office/drawing/2014/chart" uri="{C3380CC4-5D6E-409C-BE32-E72D297353CC}">
              <c16:uniqueId val="{00000002-4036-48E6-86DE-D9F263E862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今年度以降数年は過疎対策事業債の償還額が増加する見込みとなっており、今後、令和２年７月豪雨災害復旧事業にかかる起債額に加え、復興事業にかかる起債額も増加する見込みである。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においても災害復旧事業に関する償還額の増加や公営企業会計適用債の償還、農業集落排水施設の更新や簡易水道施設の新規整備事業に起債を充てる予定であり、元利償還金に対する繰入金が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昨年度に比べ地方債現在高はほぼ横ばい。充当可能基金額は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百万円増加したものの、通常事業や復興関連事業の本格化に加え、義務教育学校施設の建設も検討中で、今後は地方債現在高が増加する見込みとなっている。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においても災害復旧事業に関する償還額の増加や公営企業会計適用債の償還、農業集落排水施設の更新や簡易水道施設の新規整備事業に起債を充てる予定であり、元利償還金に対する繰入金が、今後増加する見込み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財政調整基金は決算状況をふまえ、積立を行ったため増加。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減債基金は財政対策債償還に充てるために普通交付税措置された額及び利子分を積み立てたため、一時的に増加。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地域振興基金は、対象事業実施に対し繰入を行いつつ、ふるさと応援寄附金が一定規模確保できており、積立額が増加している。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決算状況をふまえ、学校建設等基金への積立も行っており増加。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森林環境譲与税基金は、対象事業実施のため毎年繰入を行っており、減少している。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減債基金は、財政対策債償還に充てる充てるため、適宜取り崩しを行う。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義務教育学校施設の建設を検討しており、今後も状況を見ながら学校建設基金への積立を行っていく。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①・・・学校建設等基金：教育施設の整備充実を図る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②・・・地域振興基金：ふるさと応援寄附金条例に規定された事業に要する経費に充てる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③・・・奨学基金：奨学金の貸与資金に充てる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④・・・土地改良事業基金：土地改良事業費に充てる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⑤・・・森林環境譲与税基：森林整備等促進に充てる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①・・・学校建設等基金：今後学校施設の改修等を行うのための財源として積立したため基金額が増加した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②・・・地域振興基金：ふるさと応援寄附金を積立てており、基金額が増加した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③・・・奨学基金：利子分増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④・・・土地改良事業基金：利子分増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⑤・・・森林環境譲与税基：事業実施に充てるため取り崩したため、減少した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①・・・学校建設等基金：学校施設の改修等を行うための財源として、財政状況に応じ今後も積立する予定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②・・・地域振興基金：ふるさと応援寄附金額が減少傾向にあるため、状況を見ながら取り崩しを行っていく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③・・・奨学基金：債権と貸付額のバランスを見ながら奨学金の貸与計画を行う予定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④・・・土地改良事業基金：今のところ、基金を利用する計画はないため現状維持（利子分のみ増）が見込まれる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⑤・・・森林環境譲与税基：譲与税額や事業の実施状況を見ながら、適宜積立と取り崩しを行っていく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決算状況をふまえ、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利子分及び財政対策債償還に充てるために普通交付税措置された額、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財政対策債償還に充てるために普通交付税措置され積み立てていた額のうち、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令和２年７月豪雨にかかる災害対策債の償還に充てるため、今後取り崩しを行っていく。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また、臨時財政対策債償還基金費として普通交付税が措置されたものについては、適宜取り崩しを行い、起債償還に充てていく。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3,919
94.54
4,885,368
4,612,457
98,598
2,509,899
3,559,625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年度以降下がってはいないが、本村では人口減少、全国・県平均を上回る高齢化率（令和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％）の影響や村内に農業以外の基盤産業がないこと等により財政基盤が弱く、県・全国平均を大きく下回っている。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今後も、税収等の徴収強化等、自主財源の確保に努め、財政基盤の強化を図る。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特別交付税（▲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84,933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千円）は減少したものの、地方譲与税（＋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千円）、各種交付金（＋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千円）、地方特例交付金等（＋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千円）、普通交付税（＋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54,958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千円）は増加。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人件費、物件費、扶助費、補助費等は増加したものの、維持補修費、公債費、繰出金は減少し、経常収支費比率は昨年度とほぼ変わらず＋</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19262</xdr:rowOff>
    </xdr:from>
    <xdr:to>
      <xdr:col>23</xdr:col>
      <xdr:colOff>133350</xdr:colOff>
      <xdr:row>64</xdr:row>
      <xdr:rowOff>23283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9206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19262</xdr:rowOff>
    </xdr:from>
    <xdr:to>
      <xdr:col>19</xdr:col>
      <xdr:colOff>133350</xdr:colOff>
      <xdr:row>64</xdr:row>
      <xdr:rowOff>95673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92062"/>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95673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1565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59479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15650"/>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160460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139912</xdr:rowOff>
    </xdr:from>
    <xdr:to>
      <xdr:col>19</xdr:col>
      <xdr:colOff>184150</xdr:colOff>
      <xdr:row>64</xdr:row>
      <xdr:rowOff>70062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44873</xdr:rowOff>
    </xdr:from>
    <xdr:to>
      <xdr:col>15</xdr:col>
      <xdr:colOff>133350</xdr:colOff>
      <xdr:row>64</xdr:row>
      <xdr:rowOff>146473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131250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95056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比べ物件費においては、ごみ収集委託や給食調理業務委託等、委託料が増加している。人件費においては、給与改定でそれぞれの基本給等が増加、会計年度任用職員の勤勉手当支給開始もあり、全体的に増加している。物件費、人件費ともに増加し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20,264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66073</xdr:rowOff>
    </xdr:from>
    <xdr:to>
      <xdr:col>23</xdr:col>
      <xdr:colOff>133350</xdr:colOff>
      <xdr:row>81</xdr:row>
      <xdr:rowOff>80045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3523"/>
          <a:ext cx="8382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66073</xdr:rowOff>
    </xdr:from>
    <xdr:to>
      <xdr:col>19</xdr:col>
      <xdr:colOff>133350</xdr:colOff>
      <xdr:row>81</xdr:row>
      <xdr:rowOff>80555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53523"/>
          <a:ext cx="889000" cy="1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80555</xdr:rowOff>
    </xdr:from>
    <xdr:to>
      <xdr:col>15</xdr:col>
      <xdr:colOff>82550</xdr:colOff>
      <xdr:row>81</xdr:row>
      <xdr:rowOff>102056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68005"/>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102056</xdr:rowOff>
    </xdr:from>
    <xdr:to>
      <xdr:col>11</xdr:col>
      <xdr:colOff>31750</xdr:colOff>
      <xdr:row>81</xdr:row>
      <xdr:rowOff>116120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89506"/>
          <a:ext cx="889000" cy="1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29245</xdr:rowOff>
    </xdr:from>
    <xdr:to>
      <xdr:col>23</xdr:col>
      <xdr:colOff>184150</xdr:colOff>
      <xdr:row>81</xdr:row>
      <xdr:rowOff>130845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121972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15273</xdr:rowOff>
    </xdr:from>
    <xdr:to>
      <xdr:col>19</xdr:col>
      <xdr:colOff>184150</xdr:colOff>
      <xdr:row>81</xdr:row>
      <xdr:rowOff>116873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127050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29755</xdr:rowOff>
    </xdr:from>
    <xdr:to>
      <xdr:col>15</xdr:col>
      <xdr:colOff>133350</xdr:colOff>
      <xdr:row>81</xdr:row>
      <xdr:rowOff>131355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141532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51256</xdr:rowOff>
    </xdr:from>
    <xdr:to>
      <xdr:col>11</xdr:col>
      <xdr:colOff>82550</xdr:colOff>
      <xdr:row>81</xdr:row>
      <xdr:rowOff>152856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163033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65320</xdr:rowOff>
    </xdr:from>
    <xdr:to>
      <xdr:col>7</xdr:col>
      <xdr:colOff>31750</xdr:colOff>
      <xdr:row>81</xdr:row>
      <xdr:rowOff>166920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となり、類似団体平均、全国町村平均を下回っている状況が続いている。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従来から国・県の動向に準じて給与体系の見直しを行っており、今後も適正な人事管理、給与水準の確保に努める。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142494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9108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65278</xdr:rowOff>
    </xdr:from>
    <xdr:to>
      <xdr:col>77</xdr:col>
      <xdr:colOff>44450</xdr:colOff>
      <xdr:row>87</xdr:row>
      <xdr:rowOff>142494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814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65278</xdr:rowOff>
    </xdr:from>
    <xdr:to>
      <xdr:col>72</xdr:col>
      <xdr:colOff>203200</xdr:colOff>
      <xdr:row>88</xdr:row>
      <xdr:rowOff>14478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814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142494</xdr:rowOff>
    </xdr:from>
    <xdr:to>
      <xdr:col>68</xdr:col>
      <xdr:colOff>152400</xdr:colOff>
      <xdr:row>88</xdr:row>
      <xdr:rowOff>14478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586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40657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91694</xdr:rowOff>
    </xdr:from>
    <xdr:to>
      <xdr:col>77</xdr:col>
      <xdr:colOff>95250</xdr:colOff>
      <xdr:row>88</xdr:row>
      <xdr:rowOff>21844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32021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7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xdr:rowOff>
    </xdr:from>
    <xdr:to>
      <xdr:col>73</xdr:col>
      <xdr:colOff>44450</xdr:colOff>
      <xdr:row>87</xdr:row>
      <xdr:rowOff>116078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126255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9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135128</xdr:rowOff>
    </xdr:from>
    <xdr:to>
      <xdr:col>68</xdr:col>
      <xdr:colOff>203200</xdr:colOff>
      <xdr:row>88</xdr:row>
      <xdr:rowOff>65278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75455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2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91694</xdr:rowOff>
    </xdr:from>
    <xdr:to>
      <xdr:col>64</xdr:col>
      <xdr:colOff>152400</xdr:colOff>
      <xdr:row>88</xdr:row>
      <xdr:rowOff>21844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32021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人と減少しており、類似団体平均と比較すると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人少なく、依然として低い状況が続いている。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今後はＤＸの推進も含めた事務体系の見直し等を行い、適正な定員管理に努める。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3281</xdr:rowOff>
    </xdr:from>
    <xdr:to>
      <xdr:col>81</xdr:col>
      <xdr:colOff>44450</xdr:colOff>
      <xdr:row>60</xdr:row>
      <xdr:rowOff>13938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90281"/>
          <a:ext cx="8382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8106</xdr:rowOff>
    </xdr:from>
    <xdr:to>
      <xdr:col>77</xdr:col>
      <xdr:colOff>44450</xdr:colOff>
      <xdr:row>60</xdr:row>
      <xdr:rowOff>13938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95106"/>
          <a:ext cx="889000" cy="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8106</xdr:rowOff>
    </xdr:from>
    <xdr:to>
      <xdr:col>72</xdr:col>
      <xdr:colOff>203200</xdr:colOff>
      <xdr:row>60</xdr:row>
      <xdr:rowOff>11525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295106"/>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5693</xdr:rowOff>
    </xdr:from>
    <xdr:to>
      <xdr:col>68</xdr:col>
      <xdr:colOff>152400</xdr:colOff>
      <xdr:row>60</xdr:row>
      <xdr:rowOff>11525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92693"/>
          <a:ext cx="889000" cy="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123931</xdr:rowOff>
    </xdr:from>
    <xdr:to>
      <xdr:col>81</xdr:col>
      <xdr:colOff>95250</xdr:colOff>
      <xdr:row>60</xdr:row>
      <xdr:rowOff>54081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45208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6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134588</xdr:rowOff>
    </xdr:from>
    <xdr:to>
      <xdr:col>77</xdr:col>
      <xdr:colOff>95250</xdr:colOff>
      <xdr:row>60</xdr:row>
      <xdr:rowOff>64738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74915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19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128756</xdr:rowOff>
    </xdr:from>
    <xdr:to>
      <xdr:col>73</xdr:col>
      <xdr:colOff>44450</xdr:colOff>
      <xdr:row>60</xdr:row>
      <xdr:rowOff>58906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69083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1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132175</xdr:rowOff>
    </xdr:from>
    <xdr:to>
      <xdr:col>68</xdr:col>
      <xdr:colOff>203200</xdr:colOff>
      <xdr:row>60</xdr:row>
      <xdr:rowOff>62325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72502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1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126343</xdr:rowOff>
    </xdr:from>
    <xdr:to>
      <xdr:col>64</xdr:col>
      <xdr:colOff>152400</xdr:colOff>
      <xdr:row>60</xdr:row>
      <xdr:rowOff>56493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66670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1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臨時財政対策債や義務教育施設整備事業債、過疎対策事業債の償還が終了したことにより元利償還金が減少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23,358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。簡易水道・農業集落排水事業の地方債償還財源に充てた繰入金の減少（▲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千円）、普通交付税額の増加（＋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54,958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千円）等により、昨年度から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しかし、今後は令和２年７月豪雨に係る災害復旧事業債に加え、復興関連の起債や施設更新・新設に伴う簡易水道・農業集落排水事業の地方債償還財源に充てた繰入金が増えるため、実質公債費率は上昇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114808</xdr:rowOff>
    </xdr:from>
    <xdr:to>
      <xdr:col>81</xdr:col>
      <xdr:colOff>44450</xdr:colOff>
      <xdr:row>41</xdr:row>
      <xdr:rowOff>134112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4425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134112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490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119634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394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109982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249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36085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6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83312</xdr:rowOff>
    </xdr:from>
    <xdr:to>
      <xdr:col>77</xdr:col>
      <xdr:colOff>95250</xdr:colOff>
      <xdr:row>42</xdr:row>
      <xdr:rowOff>13462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169689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9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公営企業等既発債の元金残高の減少や充当可能基金（財政調整基金・学校建設等基金・地域振興基金等）の増加により、昨年度同様の－となった。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42139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4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3,919
94.54
4,885,368
4,612,457
98,598
2,509,899
3,559,625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給与改定でそれぞれの基本給等が増加、会計年度任用職員の勤勉手当支給開始もあり、全体的に増加している。また、退職手当事務負担金が増える年であったため、要因の一つとなっている。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35</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35</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639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35560</xdr:rowOff>
    </xdr:from>
    <xdr:to>
      <xdr:col>15</xdr:col>
      <xdr:colOff>98425</xdr:colOff>
      <xdr:row>35</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6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0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140970</xdr:rowOff>
    </xdr:from>
    <xdr:to>
      <xdr:col>24</xdr:col>
      <xdr:colOff>76200</xdr:colOff>
      <xdr:row>35</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156210</xdr:rowOff>
    </xdr:from>
    <xdr:to>
      <xdr:col>15</xdr:col>
      <xdr:colOff>149225</xdr:colOff>
      <xdr:row>35</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割合としては昨年度から▲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ポイントであるが、ごみ収集委託や給食調理業務委託等、委託料が増加しており金額的には増加している。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027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101854</xdr:rowOff>
    </xdr:from>
    <xdr:to>
      <xdr:col>78</xdr:col>
      <xdr:colOff>69850</xdr:colOff>
      <xdr:row>17</xdr:row>
      <xdr:rowOff>101854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16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56134</xdr:rowOff>
    </xdr:from>
    <xdr:to>
      <xdr:col>73</xdr:col>
      <xdr:colOff>180975</xdr:colOff>
      <xdr:row>17</xdr:row>
      <xdr:rowOff>101854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70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56134</xdr:rowOff>
    </xdr:from>
    <xdr:to>
      <xdr:col>69</xdr:col>
      <xdr:colOff>92075</xdr:colOff>
      <xdr:row>17</xdr:row>
      <xdr:rowOff>129286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70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53865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9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51054</xdr:rowOff>
    </xdr:from>
    <xdr:to>
      <xdr:col>78</xdr:col>
      <xdr:colOff>120650</xdr:colOff>
      <xdr:row>17</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137431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51054</xdr:rowOff>
    </xdr:from>
    <xdr:to>
      <xdr:col>74</xdr:col>
      <xdr:colOff>31750</xdr:colOff>
      <xdr:row>17</xdr:row>
      <xdr:rowOff>152654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5334</xdr:rowOff>
    </xdr:from>
    <xdr:to>
      <xdr:col>69</xdr:col>
      <xdr:colOff>142875</xdr:colOff>
      <xdr:row>17</xdr:row>
      <xdr:rowOff>106934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主な要因としては、法改正により児童手当が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千円の増。報酬改定により障害福祉サービス費が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千円の増となったため。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今後、更なる高齢化に対応するため、老人福祉関係にかかる費用負担の増加が見込まれる。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711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7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143328</xdr:rowOff>
    </xdr:from>
    <xdr:to>
      <xdr:col>15</xdr:col>
      <xdr:colOff>98425</xdr:colOff>
      <xdr:row>58</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874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143328</xdr:rowOff>
    </xdr:from>
    <xdr:to>
      <xdr:col>11</xdr:col>
      <xdr:colOff>9525</xdr:colOff>
      <xdr:row>59</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0874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92528</xdr:rowOff>
    </xdr:from>
    <xdr:to>
      <xdr:col>11</xdr:col>
      <xdr:colOff>60325</xdr:colOff>
      <xdr:row>59</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ポイントとなっているが、依然として類似団体や県の平均を上回っている。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簡易水道事業、農業集落排水事業分の既発債元金残高の減少による繰出金の減少で一旦下がったが、今後、施設の更新や新設に伴う新たな起債により繰出金が増加すると見込まれる。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130810</xdr:rowOff>
    </xdr:from>
    <xdr:to>
      <xdr:col>82</xdr:col>
      <xdr:colOff>107950</xdr:colOff>
      <xdr:row>60</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2463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60</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41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123190</xdr:rowOff>
    </xdr:from>
    <xdr:to>
      <xdr:col>73</xdr:col>
      <xdr:colOff>180975</xdr:colOff>
      <xdr:row>60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2387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123190</xdr:rowOff>
    </xdr:from>
    <xdr:to>
      <xdr:col>69</xdr:col>
      <xdr:colOff>92075</xdr:colOff>
      <xdr:row>59</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23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80010</xdr:rowOff>
    </xdr:from>
    <xdr:to>
      <xdr:col>82</xdr:col>
      <xdr:colOff>158750</xdr:colOff>
      <xdr:row>60</xdr:row>
      <xdr:rowOff>10160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52087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83820</xdr:rowOff>
    </xdr:from>
    <xdr:to>
      <xdr:col>78</xdr:col>
      <xdr:colOff>120650</xdr:colOff>
      <xdr:row>61</xdr:row>
      <xdr:rowOff>13970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170197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5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72390</xdr:rowOff>
    </xdr:from>
    <xdr:to>
      <xdr:col>69</xdr:col>
      <xdr:colOff>142875</xdr:colOff>
      <xdr:row>60</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158767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人吉球磨広域行政組合（ごみ処理）に対する負担金が＋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26,728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千円、人吉下球磨消防組合への負担金が＋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千円、地方路線バス補助金が＋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千円と増加したことが要因。</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083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154432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08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過疎対策事業債、他５件の元金償還が始まったが、一部、臨時財政対策債や義務教育施設整備事業債、過疎対策事業債の償還が終了したため、昨年度から▲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今後は、令和２年７月豪雨に係る災害復旧事業債に加え、復興関連の起債が増えるため公債費は増加する見込みである。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24130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048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35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0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ポイントとなっており、類似団体平均を上回る状況が続いている。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主な要因としては、扶助費が類似団体平均と比較して多いことが挙げられる。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54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159657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543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61686</xdr:rowOff>
    </xdr:from>
    <xdr:to>
      <xdr:col>73</xdr:col>
      <xdr:colOff>180975</xdr:colOff>
      <xdr:row>78</xdr:row>
      <xdr:rowOff>159657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347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61686</xdr:rowOff>
    </xdr:from>
    <xdr:to>
      <xdr:col>69</xdr:col>
      <xdr:colOff>92075</xdr:colOff>
      <xdr:row>79</xdr:row>
      <xdr:rowOff>37193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347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108857</xdr:rowOff>
    </xdr:from>
    <xdr:to>
      <xdr:col>74</xdr:col>
      <xdr:colOff>31750</xdr:colOff>
      <xdr:row>79</xdr:row>
      <xdr:rowOff>39007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23784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10886</xdr:rowOff>
    </xdr:from>
    <xdr:to>
      <xdr:col>69</xdr:col>
      <xdr:colOff>142875</xdr:colOff>
      <xdr:row>78</xdr:row>
      <xdr:rowOff>112486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97263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157843</xdr:rowOff>
    </xdr:from>
    <xdr:to>
      <xdr:col>65</xdr:col>
      <xdr:colOff>53975</xdr:colOff>
      <xdr:row>79</xdr:row>
      <xdr:rowOff>87993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72770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18210</xdr:rowOff>
    </xdr:from>
    <xdr:to>
      <xdr:col>29</xdr:col>
      <xdr:colOff>127000</xdr:colOff>
      <xdr:row>19</xdr:row>
      <xdr:rowOff>30786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123235"/>
          <a:ext cx="0" cy="1212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39004</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34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30786</xdr:rowOff>
    </xdr:from>
    <xdr:to>
      <xdr:col>30</xdr:col>
      <xdr:colOff>25400</xdr:colOff>
      <xdr:row>19</xdr:row>
      <xdr:rowOff>30786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335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104587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86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18210</xdr:rowOff>
    </xdr:from>
    <xdr:to>
      <xdr:col>30</xdr:col>
      <xdr:colOff>25400</xdr:colOff>
      <xdr:row>12</xdr:row>
      <xdr:rowOff>18210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123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28827</xdr:rowOff>
    </xdr:from>
    <xdr:to>
      <xdr:col>29</xdr:col>
      <xdr:colOff>127000</xdr:colOff>
      <xdr:row>19</xdr:row>
      <xdr:rowOff>44398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34002"/>
          <a:ext cx="647700" cy="15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102924</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89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86397</xdr:rowOff>
    </xdr:from>
    <xdr:to>
      <xdr:col>29</xdr:col>
      <xdr:colOff>177800</xdr:colOff>
      <xdr:row>18</xdr:row>
      <xdr:rowOff>16547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48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44398</xdr:rowOff>
    </xdr:from>
    <xdr:to>
      <xdr:col>26</xdr:col>
      <xdr:colOff>50800</xdr:colOff>
      <xdr:row>19</xdr:row>
      <xdr:rowOff>53315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49573"/>
          <a:ext cx="698500" cy="8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130350</xdr:rowOff>
    </xdr:from>
    <xdr:to>
      <xdr:col>26</xdr:col>
      <xdr:colOff>101600</xdr:colOff>
      <xdr:row>18</xdr:row>
      <xdr:rowOff>60500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0926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70677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6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53315</xdr:rowOff>
    </xdr:from>
    <xdr:to>
      <xdr:col>22</xdr:col>
      <xdr:colOff>114300</xdr:colOff>
      <xdr:row>19</xdr:row>
      <xdr:rowOff>56330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58490"/>
          <a:ext cx="698500" cy="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147226</xdr:rowOff>
    </xdr:from>
    <xdr:to>
      <xdr:col>22</xdr:col>
      <xdr:colOff>165100</xdr:colOff>
      <xdr:row>18</xdr:row>
      <xdr:rowOff>77376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09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87553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7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56330</xdr:rowOff>
    </xdr:from>
    <xdr:to>
      <xdr:col>18</xdr:col>
      <xdr:colOff>177800</xdr:colOff>
      <xdr:row>19</xdr:row>
      <xdr:rowOff>62706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61505"/>
          <a:ext cx="698500" cy="6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163512</xdr:rowOff>
    </xdr:from>
    <xdr:to>
      <xdr:col>19</xdr:col>
      <xdr:colOff>38100</xdr:colOff>
      <xdr:row>18</xdr:row>
      <xdr:rowOff>93662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5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103839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4210</xdr:rowOff>
    </xdr:from>
    <xdr:to>
      <xdr:col>15</xdr:col>
      <xdr:colOff>101600</xdr:colOff>
      <xdr:row>18</xdr:row>
      <xdr:rowOff>105810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115987</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0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149477</xdr:rowOff>
    </xdr:from>
    <xdr:to>
      <xdr:col>29</xdr:col>
      <xdr:colOff>177800</xdr:colOff>
      <xdr:row>19</xdr:row>
      <xdr:rowOff>79627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83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58054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9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165048</xdr:rowOff>
    </xdr:from>
    <xdr:to>
      <xdr:col>26</xdr:col>
      <xdr:colOff>101600</xdr:colOff>
      <xdr:row>19</xdr:row>
      <xdr:rowOff>95198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9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79975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85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2515</xdr:rowOff>
    </xdr:from>
    <xdr:to>
      <xdr:col>22</xdr:col>
      <xdr:colOff>165100</xdr:colOff>
      <xdr:row>19</xdr:row>
      <xdr:rowOff>104115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0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88892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9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5530</xdr:rowOff>
    </xdr:from>
    <xdr:to>
      <xdr:col>19</xdr:col>
      <xdr:colOff>38100</xdr:colOff>
      <xdr:row>19</xdr:row>
      <xdr:rowOff>107130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1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91907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9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11906</xdr:rowOff>
    </xdr:from>
    <xdr:to>
      <xdr:col>15</xdr:col>
      <xdr:colOff>101600</xdr:colOff>
      <xdr:row>19</xdr:row>
      <xdr:rowOff>113506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1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98283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0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195690</xdr:rowOff>
    </xdr:from>
    <xdr:to>
      <xdr:col>29</xdr:col>
      <xdr:colOff>127000</xdr:colOff>
      <xdr:row>35</xdr:row>
      <xdr:rowOff>220690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06040"/>
          <a:ext cx="647700" cy="25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195690</xdr:rowOff>
    </xdr:from>
    <xdr:to>
      <xdr:col>26</xdr:col>
      <xdr:colOff>50800</xdr:colOff>
      <xdr:row>35</xdr:row>
      <xdr:rowOff>208135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06040"/>
          <a:ext cx="698500" cy="12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204770</xdr:rowOff>
    </xdr:from>
    <xdr:to>
      <xdr:col>22</xdr:col>
      <xdr:colOff>114300</xdr:colOff>
      <xdr:row>35</xdr:row>
      <xdr:rowOff>208135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15120"/>
          <a:ext cx="698500" cy="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204770</xdr:rowOff>
    </xdr:from>
    <xdr:to>
      <xdr:col>18</xdr:col>
      <xdr:colOff>177800</xdr:colOff>
      <xdr:row>35</xdr:row>
      <xdr:rowOff>247093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15120"/>
          <a:ext cx="698500" cy="4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169890</xdr:rowOff>
    </xdr:from>
    <xdr:to>
      <xdr:col>29</xdr:col>
      <xdr:colOff>177800</xdr:colOff>
      <xdr:row>35</xdr:row>
      <xdr:rowOff>271490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8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141967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5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144890</xdr:rowOff>
    </xdr:from>
    <xdr:to>
      <xdr:col>26</xdr:col>
      <xdr:colOff>101600</xdr:colOff>
      <xdr:row>35</xdr:row>
      <xdr:rowOff>246490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55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231267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8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157335</xdr:rowOff>
    </xdr:from>
    <xdr:to>
      <xdr:col>22</xdr:col>
      <xdr:colOff>165100</xdr:colOff>
      <xdr:row>35</xdr:row>
      <xdr:rowOff>258935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6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243712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85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153970</xdr:rowOff>
    </xdr:from>
    <xdr:to>
      <xdr:col>19</xdr:col>
      <xdr:colOff>38100</xdr:colOff>
      <xdr:row>35</xdr:row>
      <xdr:rowOff>255570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6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240347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85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196293</xdr:rowOff>
    </xdr:from>
    <xdr:to>
      <xdr:col>15</xdr:col>
      <xdr:colOff>101600</xdr:colOff>
      <xdr:row>35</xdr:row>
      <xdr:rowOff>297893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0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282670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8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3,919
94.54
4,885,368
4,612,457
98,598
2,509,899
3,559,625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47661</xdr:rowOff>
    </xdr:from>
    <xdr:to>
      <xdr:col>24</xdr:col>
      <xdr:colOff>63500</xdr:colOff>
      <xdr:row>38</xdr:row>
      <xdr:rowOff>70281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62761"/>
          <a:ext cx="838200" cy="2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65500</xdr:rowOff>
    </xdr:from>
    <xdr:to>
      <xdr:col>19</xdr:col>
      <xdr:colOff>177800</xdr:colOff>
      <xdr:row>38</xdr:row>
      <xdr:rowOff>70281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580600"/>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62561</xdr:rowOff>
    </xdr:from>
    <xdr:to>
      <xdr:col>15</xdr:col>
      <xdr:colOff>50800</xdr:colOff>
      <xdr:row>38</xdr:row>
      <xdr:rowOff>65500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577661"/>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62561</xdr:rowOff>
    </xdr:from>
    <xdr:to>
      <xdr:col>10</xdr:col>
      <xdr:colOff>114300</xdr:colOff>
      <xdr:row>38</xdr:row>
      <xdr:rowOff>65667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77661"/>
          <a:ext cx="889000" cy="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168311</xdr:rowOff>
    </xdr:from>
    <xdr:to>
      <xdr:col>24</xdr:col>
      <xdr:colOff>114300</xdr:colOff>
      <xdr:row>38</xdr:row>
      <xdr:rowOff>98461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5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83238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2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19481</xdr:rowOff>
    </xdr:from>
    <xdr:to>
      <xdr:col>20</xdr:col>
      <xdr:colOff>38100</xdr:colOff>
      <xdr:row>38</xdr:row>
      <xdr:rowOff>121081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5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112208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62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14700</xdr:rowOff>
    </xdr:from>
    <xdr:to>
      <xdr:col>15</xdr:col>
      <xdr:colOff>101600</xdr:colOff>
      <xdr:row>38</xdr:row>
      <xdr:rowOff>116300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107427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2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11761</xdr:rowOff>
    </xdr:from>
    <xdr:to>
      <xdr:col>10</xdr:col>
      <xdr:colOff>165100</xdr:colOff>
      <xdr:row>38</xdr:row>
      <xdr:rowOff>113361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104488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1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14867</xdr:rowOff>
    </xdr:from>
    <xdr:to>
      <xdr:col>6</xdr:col>
      <xdr:colOff>38100</xdr:colOff>
      <xdr:row>38</xdr:row>
      <xdr:rowOff>116467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107594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6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157819</xdr:rowOff>
    </xdr:from>
    <xdr:to>
      <xdr:col>24</xdr:col>
      <xdr:colOff>63500</xdr:colOff>
      <xdr:row>58</xdr:row>
      <xdr:rowOff>2330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0469"/>
          <a:ext cx="838200" cy="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143261</xdr:rowOff>
    </xdr:from>
    <xdr:to>
      <xdr:col>19</xdr:col>
      <xdr:colOff>177800</xdr:colOff>
      <xdr:row>58</xdr:row>
      <xdr:rowOff>2330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5911"/>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105820</xdr:rowOff>
    </xdr:from>
    <xdr:to>
      <xdr:col>15</xdr:col>
      <xdr:colOff>50800</xdr:colOff>
      <xdr:row>57</xdr:row>
      <xdr:rowOff>143261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78470"/>
          <a:ext cx="889000" cy="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84410</xdr:rowOff>
    </xdr:from>
    <xdr:to>
      <xdr:col>10</xdr:col>
      <xdr:colOff>114300</xdr:colOff>
      <xdr:row>57</xdr:row>
      <xdr:rowOff>105820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57060"/>
          <a:ext cx="889000" cy="2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107019</xdr:rowOff>
    </xdr:from>
    <xdr:to>
      <xdr:col>24</xdr:col>
      <xdr:colOff>114300</xdr:colOff>
      <xdr:row>58</xdr:row>
      <xdr:rowOff>37169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21946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122980</xdr:rowOff>
    </xdr:from>
    <xdr:to>
      <xdr:col>20</xdr:col>
      <xdr:colOff>38100</xdr:colOff>
      <xdr:row>58</xdr:row>
      <xdr:rowOff>53130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44257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8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92461</xdr:rowOff>
    </xdr:from>
    <xdr:to>
      <xdr:col>15</xdr:col>
      <xdr:colOff>101600</xdr:colOff>
      <xdr:row>58</xdr:row>
      <xdr:rowOff>22611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13738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5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55020</xdr:rowOff>
    </xdr:from>
    <xdr:to>
      <xdr:col>10</xdr:col>
      <xdr:colOff>165100</xdr:colOff>
      <xdr:row>57</xdr:row>
      <xdr:rowOff>156620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147747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2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33610</xdr:rowOff>
    </xdr:from>
    <xdr:to>
      <xdr:col>6</xdr:col>
      <xdr:colOff>38100</xdr:colOff>
      <xdr:row>57</xdr:row>
      <xdr:rowOff>135210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151737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8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78298</xdr:rowOff>
    </xdr:from>
    <xdr:to>
      <xdr:col>24</xdr:col>
      <xdr:colOff>63500</xdr:colOff>
      <xdr:row>78</xdr:row>
      <xdr:rowOff>87337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51398"/>
          <a:ext cx="838200" cy="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79916</xdr:rowOff>
    </xdr:from>
    <xdr:to>
      <xdr:col>19</xdr:col>
      <xdr:colOff>177800</xdr:colOff>
      <xdr:row>78</xdr:row>
      <xdr:rowOff>87337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53016"/>
          <a:ext cx="8890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75061</xdr:rowOff>
    </xdr:from>
    <xdr:to>
      <xdr:col>15</xdr:col>
      <xdr:colOff>50800</xdr:colOff>
      <xdr:row>78</xdr:row>
      <xdr:rowOff>79916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8161"/>
          <a:ext cx="8890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49394</xdr:rowOff>
    </xdr:from>
    <xdr:to>
      <xdr:col>10</xdr:col>
      <xdr:colOff>114300</xdr:colOff>
      <xdr:row>78</xdr:row>
      <xdr:rowOff>75061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2494"/>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27498</xdr:rowOff>
    </xdr:from>
    <xdr:to>
      <xdr:col>24</xdr:col>
      <xdr:colOff>114300</xdr:colOff>
      <xdr:row>78</xdr:row>
      <xdr:rowOff>129098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113875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36537</xdr:rowOff>
    </xdr:from>
    <xdr:to>
      <xdr:col>20</xdr:col>
      <xdr:colOff>38100</xdr:colOff>
      <xdr:row>78</xdr:row>
      <xdr:rowOff>138137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129264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0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29116</xdr:rowOff>
    </xdr:from>
    <xdr:to>
      <xdr:col>15</xdr:col>
      <xdr:colOff>101600</xdr:colOff>
      <xdr:row>78</xdr:row>
      <xdr:rowOff>130716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121843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24261</xdr:rowOff>
    </xdr:from>
    <xdr:to>
      <xdr:col>10</xdr:col>
      <xdr:colOff>165100</xdr:colOff>
      <xdr:row>78</xdr:row>
      <xdr:rowOff>125861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116988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170044</xdr:rowOff>
    </xdr:from>
    <xdr:to>
      <xdr:col>6</xdr:col>
      <xdr:colOff>38100</xdr:colOff>
      <xdr:row>78</xdr:row>
      <xdr:rowOff>100194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91321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6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37157</xdr:rowOff>
    </xdr:from>
    <xdr:to>
      <xdr:col>24</xdr:col>
      <xdr:colOff>63500</xdr:colOff>
      <xdr:row>92</xdr:row>
      <xdr:rowOff>151899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10557"/>
          <a:ext cx="838200" cy="11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151899</xdr:rowOff>
    </xdr:from>
    <xdr:to>
      <xdr:col>19</xdr:col>
      <xdr:colOff>177800</xdr:colOff>
      <xdr:row>93</xdr:row>
      <xdr:rowOff>65649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925299"/>
          <a:ext cx="889000" cy="8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110851</xdr:rowOff>
    </xdr:from>
    <xdr:to>
      <xdr:col>15</xdr:col>
      <xdr:colOff>50800</xdr:colOff>
      <xdr:row>93</xdr:row>
      <xdr:rowOff>65649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884251"/>
          <a:ext cx="889000" cy="1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110851</xdr:rowOff>
    </xdr:from>
    <xdr:to>
      <xdr:col>10</xdr:col>
      <xdr:colOff>114300</xdr:colOff>
      <xdr:row>93</xdr:row>
      <xdr:rowOff>124924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884251"/>
          <a:ext cx="889000" cy="1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157807</xdr:rowOff>
    </xdr:from>
    <xdr:to>
      <xdr:col>24</xdr:col>
      <xdr:colOff>114300</xdr:colOff>
      <xdr:row>92</xdr:row>
      <xdr:rowOff>87957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5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9234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1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101099</xdr:rowOff>
    </xdr:from>
    <xdr:to>
      <xdr:col>20</xdr:col>
      <xdr:colOff>38100</xdr:colOff>
      <xdr:row>93</xdr:row>
      <xdr:rowOff>31249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7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47776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4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14849</xdr:rowOff>
    </xdr:from>
    <xdr:to>
      <xdr:col>15</xdr:col>
      <xdr:colOff>101600</xdr:colOff>
      <xdr:row>93</xdr:row>
      <xdr:rowOff>116449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132976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3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60051</xdr:rowOff>
    </xdr:from>
    <xdr:to>
      <xdr:col>10</xdr:col>
      <xdr:colOff>165100</xdr:colOff>
      <xdr:row>92</xdr:row>
      <xdr:rowOff>161651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6728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0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74124</xdr:rowOff>
    </xdr:from>
    <xdr:to>
      <xdr:col>6</xdr:col>
      <xdr:colOff>38100</xdr:colOff>
      <xdr:row>94</xdr:row>
      <xdr:rowOff>4274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20801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55877</xdr:rowOff>
    </xdr:from>
    <xdr:to>
      <xdr:col>55</xdr:col>
      <xdr:colOff>0</xdr:colOff>
      <xdr:row>38</xdr:row>
      <xdr:rowOff>72005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70977"/>
          <a:ext cx="838200" cy="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48851</xdr:rowOff>
    </xdr:from>
    <xdr:to>
      <xdr:col>50</xdr:col>
      <xdr:colOff>114300</xdr:colOff>
      <xdr:row>38</xdr:row>
      <xdr:rowOff>72005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63951"/>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41277</xdr:rowOff>
    </xdr:from>
    <xdr:to>
      <xdr:col>45</xdr:col>
      <xdr:colOff>177800</xdr:colOff>
      <xdr:row>38</xdr:row>
      <xdr:rowOff>48851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56377"/>
          <a:ext cx="8890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162816</xdr:rowOff>
    </xdr:from>
    <xdr:to>
      <xdr:col>41</xdr:col>
      <xdr:colOff>50800</xdr:colOff>
      <xdr:row>38</xdr:row>
      <xdr:rowOff>41277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35016"/>
          <a:ext cx="889000" cy="2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5077</xdr:rowOff>
    </xdr:from>
    <xdr:to>
      <xdr:col>55</xdr:col>
      <xdr:colOff>50800</xdr:colOff>
      <xdr:row>38</xdr:row>
      <xdr:rowOff>106677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91454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3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21205</xdr:rowOff>
    </xdr:from>
    <xdr:to>
      <xdr:col>50</xdr:col>
      <xdr:colOff>165100</xdr:colOff>
      <xdr:row>38</xdr:row>
      <xdr:rowOff>122805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113932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2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169501</xdr:rowOff>
    </xdr:from>
    <xdr:to>
      <xdr:col>46</xdr:col>
      <xdr:colOff>38100</xdr:colOff>
      <xdr:row>38</xdr:row>
      <xdr:rowOff>99651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90778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0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161927</xdr:rowOff>
    </xdr:from>
    <xdr:to>
      <xdr:col>41</xdr:col>
      <xdr:colOff>101600</xdr:colOff>
      <xdr:row>38</xdr:row>
      <xdr:rowOff>92077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83204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9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112016</xdr:rowOff>
    </xdr:from>
    <xdr:to>
      <xdr:col>36</xdr:col>
      <xdr:colOff>165100</xdr:colOff>
      <xdr:row>37</xdr:row>
      <xdr:rowOff>42166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33293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7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66341</xdr:rowOff>
    </xdr:from>
    <xdr:to>
      <xdr:col>55</xdr:col>
      <xdr:colOff>0</xdr:colOff>
      <xdr:row>58</xdr:row>
      <xdr:rowOff>102481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0441"/>
          <a:ext cx="838200" cy="3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46319</xdr:rowOff>
    </xdr:from>
    <xdr:to>
      <xdr:col>50</xdr:col>
      <xdr:colOff>114300</xdr:colOff>
      <xdr:row>58</xdr:row>
      <xdr:rowOff>102481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90419"/>
          <a:ext cx="889000" cy="5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46319</xdr:rowOff>
    </xdr:from>
    <xdr:to>
      <xdr:col>45</xdr:col>
      <xdr:colOff>177800</xdr:colOff>
      <xdr:row>58</xdr:row>
      <xdr:rowOff>122735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90419"/>
          <a:ext cx="889000" cy="7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122735</xdr:rowOff>
    </xdr:from>
    <xdr:to>
      <xdr:col>41</xdr:col>
      <xdr:colOff>50800</xdr:colOff>
      <xdr:row>58</xdr:row>
      <xdr:rowOff>161748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66835"/>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15541</xdr:rowOff>
    </xdr:from>
    <xdr:to>
      <xdr:col>55</xdr:col>
      <xdr:colOff>50800</xdr:colOff>
      <xdr:row>58</xdr:row>
      <xdr:rowOff>117141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165418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51681</xdr:rowOff>
    </xdr:from>
    <xdr:to>
      <xdr:col>50</xdr:col>
      <xdr:colOff>165100</xdr:colOff>
      <xdr:row>58</xdr:row>
      <xdr:rowOff>153281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144408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8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166969</xdr:rowOff>
    </xdr:from>
    <xdr:to>
      <xdr:col>46</xdr:col>
      <xdr:colOff>38100</xdr:colOff>
      <xdr:row>58</xdr:row>
      <xdr:rowOff>97119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88246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3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71935</xdr:rowOff>
    </xdr:from>
    <xdr:to>
      <xdr:col>41</xdr:col>
      <xdr:colOff>101600</xdr:colOff>
      <xdr:row>59</xdr:row>
      <xdr:rowOff>2085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164662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0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110948</xdr:rowOff>
    </xdr:from>
    <xdr:to>
      <xdr:col>36</xdr:col>
      <xdr:colOff>165100</xdr:colOff>
      <xdr:row>59</xdr:row>
      <xdr:rowOff>41098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32225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4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101198</xdr:rowOff>
    </xdr:from>
    <xdr:to>
      <xdr:col>55</xdr:col>
      <xdr:colOff>0</xdr:colOff>
      <xdr:row>78</xdr:row>
      <xdr:rowOff>162961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74298"/>
          <a:ext cx="838200" cy="6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162961</xdr:rowOff>
    </xdr:from>
    <xdr:to>
      <xdr:col>50</xdr:col>
      <xdr:colOff>114300</xdr:colOff>
      <xdr:row>78</xdr:row>
      <xdr:rowOff>165830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36061"/>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165830</xdr:rowOff>
    </xdr:from>
    <xdr:to>
      <xdr:col>45</xdr:col>
      <xdr:colOff>177800</xdr:colOff>
      <xdr:row>79</xdr:row>
      <xdr:rowOff>40233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8930"/>
          <a:ext cx="889000" cy="4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39305</xdr:rowOff>
    </xdr:from>
    <xdr:to>
      <xdr:col>41</xdr:col>
      <xdr:colOff>50800</xdr:colOff>
      <xdr:row>79</xdr:row>
      <xdr:rowOff>40233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3855"/>
          <a:ext cx="88900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50398</xdr:rowOff>
    </xdr:from>
    <xdr:to>
      <xdr:col>55</xdr:col>
      <xdr:colOff>50800</xdr:colOff>
      <xdr:row>78</xdr:row>
      <xdr:rowOff>151998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9775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112161</xdr:rowOff>
    </xdr:from>
    <xdr:to>
      <xdr:col>50</xdr:col>
      <xdr:colOff>165100</xdr:colOff>
      <xdr:row>79</xdr:row>
      <xdr:rowOff>42311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33438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115030</xdr:rowOff>
    </xdr:from>
    <xdr:to>
      <xdr:col>46</xdr:col>
      <xdr:colOff>38100</xdr:colOff>
      <xdr:row>79</xdr:row>
      <xdr:rowOff>45180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36307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160883</xdr:rowOff>
    </xdr:from>
    <xdr:to>
      <xdr:col>41</xdr:col>
      <xdr:colOff>101600</xdr:colOff>
      <xdr:row>79</xdr:row>
      <xdr:rowOff>91033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82160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159955</xdr:rowOff>
    </xdr:from>
    <xdr:to>
      <xdr:col>36</xdr:col>
      <xdr:colOff>165100</xdr:colOff>
      <xdr:row>79</xdr:row>
      <xdr:rowOff>90105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81232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87460</xdr:rowOff>
    </xdr:from>
    <xdr:to>
      <xdr:col>55</xdr:col>
      <xdr:colOff>0</xdr:colOff>
      <xdr:row>98</xdr:row>
      <xdr:rowOff>88337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89560"/>
          <a:ext cx="8382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2049</xdr:rowOff>
    </xdr:from>
    <xdr:to>
      <xdr:col>50</xdr:col>
      <xdr:colOff>114300</xdr:colOff>
      <xdr:row>98</xdr:row>
      <xdr:rowOff>87460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04149"/>
          <a:ext cx="889000" cy="8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2049</xdr:rowOff>
    </xdr:from>
    <xdr:to>
      <xdr:col>45</xdr:col>
      <xdr:colOff>177800</xdr:colOff>
      <xdr:row>98</xdr:row>
      <xdr:rowOff>70788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04149"/>
          <a:ext cx="889000" cy="6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70788</xdr:rowOff>
    </xdr:from>
    <xdr:to>
      <xdr:col>41</xdr:col>
      <xdr:colOff>50800</xdr:colOff>
      <xdr:row>98</xdr:row>
      <xdr:rowOff>163916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72888"/>
          <a:ext cx="889000" cy="9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37537</xdr:rowOff>
    </xdr:from>
    <xdr:to>
      <xdr:col>55</xdr:col>
      <xdr:colOff>50800</xdr:colOff>
      <xdr:row>98</xdr:row>
      <xdr:rowOff>139137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15964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36660</xdr:rowOff>
    </xdr:from>
    <xdr:to>
      <xdr:col>50</xdr:col>
      <xdr:colOff>165100</xdr:colOff>
      <xdr:row>98</xdr:row>
      <xdr:rowOff>138260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129387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3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122699</xdr:rowOff>
    </xdr:from>
    <xdr:to>
      <xdr:col>46</xdr:col>
      <xdr:colOff>38100</xdr:colOff>
      <xdr:row>98</xdr:row>
      <xdr:rowOff>52849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5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69376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2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19988</xdr:rowOff>
    </xdr:from>
    <xdr:to>
      <xdr:col>41</xdr:col>
      <xdr:colOff>101600</xdr:colOff>
      <xdr:row>98</xdr:row>
      <xdr:rowOff>121588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112715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113116</xdr:rowOff>
    </xdr:from>
    <xdr:to>
      <xdr:col>36</xdr:col>
      <xdr:colOff>165100</xdr:colOff>
      <xdr:row>99</xdr:row>
      <xdr:rowOff>43266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34393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61205</xdr:rowOff>
    </xdr:from>
    <xdr:to>
      <xdr:col>85</xdr:col>
      <xdr:colOff>127000</xdr:colOff>
      <xdr:row>38</xdr:row>
      <xdr:rowOff>108077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76305"/>
          <a:ext cx="838200" cy="4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56688</xdr:rowOff>
    </xdr:from>
    <xdr:to>
      <xdr:col>81</xdr:col>
      <xdr:colOff>50800</xdr:colOff>
      <xdr:row>38</xdr:row>
      <xdr:rowOff>61205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400338"/>
          <a:ext cx="889000" cy="17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56688</xdr:rowOff>
    </xdr:from>
    <xdr:to>
      <xdr:col>76</xdr:col>
      <xdr:colOff>114300</xdr:colOff>
      <xdr:row>37</xdr:row>
      <xdr:rowOff>109352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00338"/>
          <a:ext cx="889000" cy="5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109352</xdr:rowOff>
    </xdr:from>
    <xdr:to>
      <xdr:col>71</xdr:col>
      <xdr:colOff>177800</xdr:colOff>
      <xdr:row>38</xdr:row>
      <xdr:rowOff>119805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53002"/>
          <a:ext cx="889000" cy="18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57277</xdr:rowOff>
    </xdr:from>
    <xdr:to>
      <xdr:col>85</xdr:col>
      <xdr:colOff>177800</xdr:colOff>
      <xdr:row>38</xdr:row>
      <xdr:rowOff>158877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16654</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10405</xdr:rowOff>
    </xdr:from>
    <xdr:to>
      <xdr:col>81</xdr:col>
      <xdr:colOff>101600</xdr:colOff>
      <xdr:row>38</xdr:row>
      <xdr:rowOff>112005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2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128532</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3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5888</xdr:rowOff>
    </xdr:from>
    <xdr:to>
      <xdr:col>76</xdr:col>
      <xdr:colOff>165100</xdr:colOff>
      <xdr:row>37</xdr:row>
      <xdr:rowOff>107488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124015</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12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58552</xdr:rowOff>
    </xdr:from>
    <xdr:to>
      <xdr:col>72</xdr:col>
      <xdr:colOff>38100</xdr:colOff>
      <xdr:row>37</xdr:row>
      <xdr:rowOff>160152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0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5229</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17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69005</xdr:rowOff>
    </xdr:from>
    <xdr:to>
      <xdr:col>67</xdr:col>
      <xdr:colOff>101600</xdr:colOff>
      <xdr:row>38</xdr:row>
      <xdr:rowOff>170605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15682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41641</xdr:rowOff>
    </xdr:from>
    <xdr:to>
      <xdr:col>85</xdr:col>
      <xdr:colOff>127000</xdr:colOff>
      <xdr:row>78</xdr:row>
      <xdr:rowOff>50323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414741"/>
          <a:ext cx="838200" cy="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41641</xdr:rowOff>
    </xdr:from>
    <xdr:to>
      <xdr:col>81</xdr:col>
      <xdr:colOff>50800</xdr:colOff>
      <xdr:row>78</xdr:row>
      <xdr:rowOff>52795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14741"/>
          <a:ext cx="8890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52795</xdr:rowOff>
    </xdr:from>
    <xdr:to>
      <xdr:col>76</xdr:col>
      <xdr:colOff>114300</xdr:colOff>
      <xdr:row>78</xdr:row>
      <xdr:rowOff>62004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25895"/>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62004</xdr:rowOff>
    </xdr:from>
    <xdr:to>
      <xdr:col>71</xdr:col>
      <xdr:colOff>177800</xdr:colOff>
      <xdr:row>78</xdr:row>
      <xdr:rowOff>95720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35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170973</xdr:rowOff>
    </xdr:from>
    <xdr:to>
      <xdr:col>85</xdr:col>
      <xdr:colOff>177800</xdr:colOff>
      <xdr:row>78</xdr:row>
      <xdr:rowOff>101123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85900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162291</xdr:rowOff>
    </xdr:from>
    <xdr:to>
      <xdr:col>81</xdr:col>
      <xdr:colOff>101600</xdr:colOff>
      <xdr:row>78</xdr:row>
      <xdr:rowOff>92441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83568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5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1995</xdr:rowOff>
    </xdr:from>
    <xdr:to>
      <xdr:col>76</xdr:col>
      <xdr:colOff>165100</xdr:colOff>
      <xdr:row>78</xdr:row>
      <xdr:rowOff>103595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94722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11204</xdr:rowOff>
    </xdr:from>
    <xdr:to>
      <xdr:col>72</xdr:col>
      <xdr:colOff>38100</xdr:colOff>
      <xdr:row>78</xdr:row>
      <xdr:rowOff>112804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103931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7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44920</xdr:rowOff>
    </xdr:from>
    <xdr:to>
      <xdr:col>67</xdr:col>
      <xdr:colOff>101600</xdr:colOff>
      <xdr:row>78</xdr:row>
      <xdr:rowOff>146520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137647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1614</xdr:rowOff>
    </xdr:from>
    <xdr:to>
      <xdr:col>85</xdr:col>
      <xdr:colOff>127000</xdr:colOff>
      <xdr:row>98</xdr:row>
      <xdr:rowOff>87260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03714"/>
          <a:ext cx="838200" cy="8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1614</xdr:rowOff>
    </xdr:from>
    <xdr:to>
      <xdr:col>81</xdr:col>
      <xdr:colOff>50800</xdr:colOff>
      <xdr:row>98</xdr:row>
      <xdr:rowOff>112951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3714"/>
          <a:ext cx="889000" cy="1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38860</xdr:rowOff>
    </xdr:from>
    <xdr:to>
      <xdr:col>76</xdr:col>
      <xdr:colOff>114300</xdr:colOff>
      <xdr:row>98</xdr:row>
      <xdr:rowOff>112951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40960"/>
          <a:ext cx="889000" cy="7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38860</xdr:rowOff>
    </xdr:from>
    <xdr:to>
      <xdr:col>71</xdr:col>
      <xdr:colOff>177800</xdr:colOff>
      <xdr:row>98</xdr:row>
      <xdr:rowOff>72941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0960"/>
          <a:ext cx="8890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36460</xdr:rowOff>
    </xdr:from>
    <xdr:to>
      <xdr:col>85</xdr:col>
      <xdr:colOff>177800</xdr:colOff>
      <xdr:row>98</xdr:row>
      <xdr:rowOff>138060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122264</xdr:rowOff>
    </xdr:from>
    <xdr:to>
      <xdr:col>81</xdr:col>
      <xdr:colOff>101600</xdr:colOff>
      <xdr:row>98</xdr:row>
      <xdr:rowOff>52414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68941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2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62151</xdr:rowOff>
    </xdr:from>
    <xdr:to>
      <xdr:col>76</xdr:col>
      <xdr:colOff>165100</xdr:colOff>
      <xdr:row>98</xdr:row>
      <xdr:rowOff>163751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154878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159510</xdr:rowOff>
    </xdr:from>
    <xdr:to>
      <xdr:col>72</xdr:col>
      <xdr:colOff>38100</xdr:colOff>
      <xdr:row>98</xdr:row>
      <xdr:rowOff>89660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80787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8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22141</xdr:rowOff>
    </xdr:from>
    <xdr:to>
      <xdr:col>67</xdr:col>
      <xdr:colOff>101600</xdr:colOff>
      <xdr:row>98</xdr:row>
      <xdr:rowOff>123741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114868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1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92704</xdr:rowOff>
    </xdr:from>
    <xdr:to>
      <xdr:col>116</xdr:col>
      <xdr:colOff>63500</xdr:colOff>
      <xdr:row>75</xdr:row>
      <xdr:rowOff>111313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51454"/>
          <a:ext cx="8382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92704</xdr:rowOff>
    </xdr:from>
    <xdr:to>
      <xdr:col>111</xdr:col>
      <xdr:colOff>177800</xdr:colOff>
      <xdr:row>75</xdr:row>
      <xdr:rowOff>141323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51454"/>
          <a:ext cx="889000" cy="4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141323</xdr:rowOff>
    </xdr:from>
    <xdr:to>
      <xdr:col>107</xdr:col>
      <xdr:colOff>50800</xdr:colOff>
      <xdr:row>76</xdr:row>
      <xdr:rowOff>35989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00073"/>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134552</xdr:rowOff>
    </xdr:from>
    <xdr:to>
      <xdr:col>102</xdr:col>
      <xdr:colOff>114300</xdr:colOff>
      <xdr:row>76</xdr:row>
      <xdr:rowOff>35989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93302"/>
          <a:ext cx="8890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60513</xdr:rowOff>
    </xdr:from>
    <xdr:to>
      <xdr:col>116</xdr:col>
      <xdr:colOff>114300</xdr:colOff>
      <xdr:row>75</xdr:row>
      <xdr:rowOff>162113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1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83390</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7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41904</xdr:rowOff>
    </xdr:from>
    <xdr:to>
      <xdr:col>112</xdr:col>
      <xdr:colOff>38100</xdr:colOff>
      <xdr:row>75</xdr:row>
      <xdr:rowOff>143504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160031</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7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90523</xdr:rowOff>
    </xdr:from>
    <xdr:to>
      <xdr:col>107</xdr:col>
      <xdr:colOff>101600</xdr:colOff>
      <xdr:row>76</xdr:row>
      <xdr:rowOff>20673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11800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4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156639</xdr:rowOff>
    </xdr:from>
    <xdr:to>
      <xdr:col>102</xdr:col>
      <xdr:colOff>165100</xdr:colOff>
      <xdr:row>76</xdr:row>
      <xdr:rowOff>86789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77916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0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83752</xdr:rowOff>
    </xdr:from>
    <xdr:to>
      <xdr:col>98</xdr:col>
      <xdr:colOff>38100</xdr:colOff>
      <xdr:row>76</xdr:row>
      <xdr:rowOff>13903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42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30429</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71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136,367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円となっている。給与改定でそれぞれの基本給等が増加、会計年度任用職員の勤勉手当支給開始等の影響もあり、前年度に比べ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円増加。しかし、類似団体と比較すると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127,421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円少ない状況にある。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・物件費は、前年度に比べ住民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円となった。これは、ごみ収集委託や給食調理業務委託等、委託料の増加が要因となっている。それでも類似団体と比較すると少ない状況。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・扶助費は、法改正による児童手当、報酬改定による障害福祉サービス費が増加したため、前年度より住民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円増となった。近年増加傾向にあり、類似団体よりも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64,420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・普通建設事業費（うち新規整備）は、前年度に比べ住民１人当たり＋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48,632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千円と倍増しているが、避難地避難路整備事業をはじめとする復興事業の増加が要因である。今後も復興事業が控えており、増加が見込まれる。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・災害復旧事業費は、前年度に比べ住民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36,907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円となった。これは、令和２年７月豪雨災害、令和４年台風１４号災害にかかる災害復旧工事が概ね完了したことが要因となっている。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3,919
94.54
4,885,368
4,612,457
98,598
2,509,899
3,559,625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125222</xdr:rowOff>
    </xdr:from>
    <xdr:to>
      <xdr:col>24</xdr:col>
      <xdr:colOff>63500</xdr:colOff>
      <xdr:row>37</xdr:row>
      <xdr:rowOff>127451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68872"/>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125222</xdr:rowOff>
    </xdr:from>
    <xdr:to>
      <xdr:col>19</xdr:col>
      <xdr:colOff>177800</xdr:colOff>
      <xdr:row>37</xdr:row>
      <xdr:rowOff>136099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8872"/>
          <a:ext cx="8890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136099</xdr:rowOff>
    </xdr:from>
    <xdr:to>
      <xdr:col>15</xdr:col>
      <xdr:colOff>50800</xdr:colOff>
      <xdr:row>37</xdr:row>
      <xdr:rowOff>138614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974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138614</xdr:rowOff>
    </xdr:from>
    <xdr:to>
      <xdr:col>10</xdr:col>
      <xdr:colOff>114300</xdr:colOff>
      <xdr:row>37</xdr:row>
      <xdr:rowOff>163799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2264"/>
          <a:ext cx="8890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76651</xdr:rowOff>
    </xdr:from>
    <xdr:to>
      <xdr:col>24</xdr:col>
      <xdr:colOff>114300</xdr:colOff>
      <xdr:row>38</xdr:row>
      <xdr:rowOff>6801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163028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74422</xdr:rowOff>
    </xdr:from>
    <xdr:to>
      <xdr:col>20</xdr:col>
      <xdr:colOff>38100</xdr:colOff>
      <xdr:row>38</xdr:row>
      <xdr:rowOff>4572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167149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85299</xdr:rowOff>
    </xdr:from>
    <xdr:to>
      <xdr:col>15</xdr:col>
      <xdr:colOff>101600</xdr:colOff>
      <xdr:row>38</xdr:row>
      <xdr:rowOff>15449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6576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87814</xdr:rowOff>
    </xdr:from>
    <xdr:to>
      <xdr:col>10</xdr:col>
      <xdr:colOff>165100</xdr:colOff>
      <xdr:row>38</xdr:row>
      <xdr:rowOff>17964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9091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112998</xdr:rowOff>
    </xdr:from>
    <xdr:to>
      <xdr:col>6</xdr:col>
      <xdr:colOff>38100</xdr:colOff>
      <xdr:row>38</xdr:row>
      <xdr:rowOff>43148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34276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890</xdr:rowOff>
    </xdr:from>
    <xdr:to>
      <xdr:col>24</xdr:col>
      <xdr:colOff>63500</xdr:colOff>
      <xdr:row>58</xdr:row>
      <xdr:rowOff>41325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44990"/>
          <a:ext cx="838200" cy="4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890</xdr:rowOff>
    </xdr:from>
    <xdr:to>
      <xdr:col>19</xdr:col>
      <xdr:colOff>177800</xdr:colOff>
      <xdr:row>58</xdr:row>
      <xdr:rowOff>48098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44990"/>
          <a:ext cx="889000" cy="4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24134</xdr:rowOff>
    </xdr:from>
    <xdr:to>
      <xdr:col>15</xdr:col>
      <xdr:colOff>50800</xdr:colOff>
      <xdr:row>58</xdr:row>
      <xdr:rowOff>48098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8234"/>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162967</xdr:rowOff>
    </xdr:from>
    <xdr:to>
      <xdr:col>10</xdr:col>
      <xdr:colOff>114300</xdr:colOff>
      <xdr:row>58</xdr:row>
      <xdr:rowOff>24134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35617"/>
          <a:ext cx="889000" cy="3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161975</xdr:rowOff>
    </xdr:from>
    <xdr:to>
      <xdr:col>24</xdr:col>
      <xdr:colOff>114300</xdr:colOff>
      <xdr:row>58</xdr:row>
      <xdr:rowOff>92125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76902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4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121540</xdr:rowOff>
    </xdr:from>
    <xdr:to>
      <xdr:col>20</xdr:col>
      <xdr:colOff>38100</xdr:colOff>
      <xdr:row>58</xdr:row>
      <xdr:rowOff>51690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42817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8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168748</xdr:rowOff>
    </xdr:from>
    <xdr:to>
      <xdr:col>15</xdr:col>
      <xdr:colOff>101600</xdr:colOff>
      <xdr:row>58</xdr:row>
      <xdr:rowOff>98898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90025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144784</xdr:rowOff>
    </xdr:from>
    <xdr:to>
      <xdr:col>10</xdr:col>
      <xdr:colOff>165100</xdr:colOff>
      <xdr:row>58</xdr:row>
      <xdr:rowOff>74934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66061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112167</xdr:rowOff>
    </xdr:from>
    <xdr:to>
      <xdr:col>6</xdr:col>
      <xdr:colOff>38100</xdr:colOff>
      <xdr:row>58</xdr:row>
      <xdr:rowOff>42317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33444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7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118146</xdr:rowOff>
    </xdr:from>
    <xdr:to>
      <xdr:col>24</xdr:col>
      <xdr:colOff>63500</xdr:colOff>
      <xdr:row>77</xdr:row>
      <xdr:rowOff>6786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48346"/>
          <a:ext cx="838200" cy="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6786</xdr:rowOff>
    </xdr:from>
    <xdr:to>
      <xdr:col>19</xdr:col>
      <xdr:colOff>177800</xdr:colOff>
      <xdr:row>77</xdr:row>
      <xdr:rowOff>47591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08436"/>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16498</xdr:rowOff>
    </xdr:from>
    <xdr:to>
      <xdr:col>15</xdr:col>
      <xdr:colOff>50800</xdr:colOff>
      <xdr:row>77</xdr:row>
      <xdr:rowOff>47591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18148"/>
          <a:ext cx="889000" cy="3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16498</xdr:rowOff>
    </xdr:from>
    <xdr:to>
      <xdr:col>10</xdr:col>
      <xdr:colOff>114300</xdr:colOff>
      <xdr:row>77</xdr:row>
      <xdr:rowOff>72814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18148"/>
          <a:ext cx="889000" cy="5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9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45773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7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127436</xdr:rowOff>
    </xdr:from>
    <xdr:to>
      <xdr:col>20</xdr:col>
      <xdr:colOff>38100</xdr:colOff>
      <xdr:row>77</xdr:row>
      <xdr:rowOff>57586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48713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5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168241</xdr:rowOff>
    </xdr:from>
    <xdr:to>
      <xdr:col>15</xdr:col>
      <xdr:colOff>101600</xdr:colOff>
      <xdr:row>77</xdr:row>
      <xdr:rowOff>98391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89518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9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137148</xdr:rowOff>
    </xdr:from>
    <xdr:to>
      <xdr:col>10</xdr:col>
      <xdr:colOff>165100</xdr:colOff>
      <xdr:row>77</xdr:row>
      <xdr:rowOff>67298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58425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6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22014</xdr:rowOff>
    </xdr:from>
    <xdr:to>
      <xdr:col>6</xdr:col>
      <xdr:colOff>38100</xdr:colOff>
      <xdr:row>77</xdr:row>
      <xdr:rowOff>123614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114741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1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92427</xdr:rowOff>
    </xdr:from>
    <xdr:to>
      <xdr:col>24</xdr:col>
      <xdr:colOff>63500</xdr:colOff>
      <xdr:row>98</xdr:row>
      <xdr:rowOff>93498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94527"/>
          <a:ext cx="838200" cy="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81209</xdr:rowOff>
    </xdr:from>
    <xdr:to>
      <xdr:col>19</xdr:col>
      <xdr:colOff>177800</xdr:colOff>
      <xdr:row>98</xdr:row>
      <xdr:rowOff>93498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83309"/>
          <a:ext cx="8890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141649</xdr:rowOff>
    </xdr:from>
    <xdr:to>
      <xdr:col>15</xdr:col>
      <xdr:colOff>50800</xdr:colOff>
      <xdr:row>98</xdr:row>
      <xdr:rowOff>81209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72299"/>
          <a:ext cx="889000" cy="1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122482</xdr:rowOff>
    </xdr:from>
    <xdr:to>
      <xdr:col>10</xdr:col>
      <xdr:colOff>114300</xdr:colOff>
      <xdr:row>97</xdr:row>
      <xdr:rowOff>141649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53132"/>
          <a:ext cx="889000" cy="1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41627</xdr:rowOff>
    </xdr:from>
    <xdr:to>
      <xdr:col>24</xdr:col>
      <xdr:colOff>114300</xdr:colOff>
      <xdr:row>98</xdr:row>
      <xdr:rowOff>143227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128004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42698</xdr:rowOff>
    </xdr:from>
    <xdr:to>
      <xdr:col>20</xdr:col>
      <xdr:colOff>38100</xdr:colOff>
      <xdr:row>98</xdr:row>
      <xdr:rowOff>144298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135425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30409</xdr:rowOff>
    </xdr:from>
    <xdr:to>
      <xdr:col>15</xdr:col>
      <xdr:colOff>101600</xdr:colOff>
      <xdr:row>98</xdr:row>
      <xdr:rowOff>132009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123136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90849</xdr:rowOff>
    </xdr:from>
    <xdr:to>
      <xdr:col>10</xdr:col>
      <xdr:colOff>165100</xdr:colOff>
      <xdr:row>98</xdr:row>
      <xdr:rowOff>20999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12126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71682</xdr:rowOff>
    </xdr:from>
    <xdr:to>
      <xdr:col>6</xdr:col>
      <xdr:colOff>38100</xdr:colOff>
      <xdr:row>98</xdr:row>
      <xdr:rowOff>1832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18359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7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93833</xdr:rowOff>
    </xdr:from>
    <xdr:to>
      <xdr:col>55</xdr:col>
      <xdr:colOff>0</xdr:colOff>
      <xdr:row>58</xdr:row>
      <xdr:rowOff>105075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37933"/>
          <a:ext cx="838200" cy="1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79813</xdr:rowOff>
    </xdr:from>
    <xdr:to>
      <xdr:col>50</xdr:col>
      <xdr:colOff>114300</xdr:colOff>
      <xdr:row>58</xdr:row>
      <xdr:rowOff>105075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23913"/>
          <a:ext cx="889000" cy="2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70186</xdr:rowOff>
    </xdr:from>
    <xdr:to>
      <xdr:col>45</xdr:col>
      <xdr:colOff>177800</xdr:colOff>
      <xdr:row>58</xdr:row>
      <xdr:rowOff>79813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14286"/>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169763</xdr:rowOff>
    </xdr:from>
    <xdr:to>
      <xdr:col>41</xdr:col>
      <xdr:colOff>50800</xdr:colOff>
      <xdr:row>58</xdr:row>
      <xdr:rowOff>70186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42413"/>
          <a:ext cx="889000" cy="7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43033</xdr:rowOff>
    </xdr:from>
    <xdr:to>
      <xdr:col>55</xdr:col>
      <xdr:colOff>50800</xdr:colOff>
      <xdr:row>58</xdr:row>
      <xdr:rowOff>144633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129410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54275</xdr:rowOff>
    </xdr:from>
    <xdr:to>
      <xdr:col>50</xdr:col>
      <xdr:colOff>165100</xdr:colOff>
      <xdr:row>58</xdr:row>
      <xdr:rowOff>155875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147002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9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29013</xdr:rowOff>
    </xdr:from>
    <xdr:to>
      <xdr:col>46</xdr:col>
      <xdr:colOff>38100</xdr:colOff>
      <xdr:row>58</xdr:row>
      <xdr:rowOff>130613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121740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19386</xdr:rowOff>
    </xdr:from>
    <xdr:to>
      <xdr:col>41</xdr:col>
      <xdr:colOff>101600</xdr:colOff>
      <xdr:row>58</xdr:row>
      <xdr:rowOff>120986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112113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118963</xdr:rowOff>
    </xdr:from>
    <xdr:to>
      <xdr:col>36</xdr:col>
      <xdr:colOff>165100</xdr:colOff>
      <xdr:row>58</xdr:row>
      <xdr:rowOff>49113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65640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6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131505</xdr:rowOff>
    </xdr:from>
    <xdr:to>
      <xdr:col>55</xdr:col>
      <xdr:colOff>0</xdr:colOff>
      <xdr:row>78</xdr:row>
      <xdr:rowOff>150022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04605"/>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105936</xdr:rowOff>
    </xdr:from>
    <xdr:to>
      <xdr:col>50</xdr:col>
      <xdr:colOff>114300</xdr:colOff>
      <xdr:row>78</xdr:row>
      <xdr:rowOff>131505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79036"/>
          <a:ext cx="889000" cy="2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105936</xdr:rowOff>
    </xdr:from>
    <xdr:to>
      <xdr:col>45</xdr:col>
      <xdr:colOff>177800</xdr:colOff>
      <xdr:row>79</xdr:row>
      <xdr:rowOff>12542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79036"/>
          <a:ext cx="889000" cy="7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2006</xdr:rowOff>
    </xdr:from>
    <xdr:to>
      <xdr:col>41</xdr:col>
      <xdr:colOff>50800</xdr:colOff>
      <xdr:row>79</xdr:row>
      <xdr:rowOff>12542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46556"/>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99222</xdr:rowOff>
    </xdr:from>
    <xdr:to>
      <xdr:col>55</xdr:col>
      <xdr:colOff>50800</xdr:colOff>
      <xdr:row>79</xdr:row>
      <xdr:rowOff>29372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14149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80705</xdr:rowOff>
    </xdr:from>
    <xdr:to>
      <xdr:col>50</xdr:col>
      <xdr:colOff>165100</xdr:colOff>
      <xdr:row>79</xdr:row>
      <xdr:rowOff>10855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1982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4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55136</xdr:rowOff>
    </xdr:from>
    <xdr:to>
      <xdr:col>46</xdr:col>
      <xdr:colOff>38100</xdr:colOff>
      <xdr:row>78</xdr:row>
      <xdr:rowOff>156736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147863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133192</xdr:rowOff>
    </xdr:from>
    <xdr:to>
      <xdr:col>41</xdr:col>
      <xdr:colOff>101600</xdr:colOff>
      <xdr:row>79</xdr:row>
      <xdr:rowOff>63342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54469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122656</xdr:rowOff>
    </xdr:from>
    <xdr:to>
      <xdr:col>36</xdr:col>
      <xdr:colOff>165100</xdr:colOff>
      <xdr:row>79</xdr:row>
      <xdr:rowOff>52806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43933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73448</xdr:rowOff>
    </xdr:from>
    <xdr:to>
      <xdr:col>55</xdr:col>
      <xdr:colOff>0</xdr:colOff>
      <xdr:row>98</xdr:row>
      <xdr:rowOff>96952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75548"/>
          <a:ext cx="838200" cy="2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141543</xdr:rowOff>
    </xdr:from>
    <xdr:to>
      <xdr:col>50</xdr:col>
      <xdr:colOff>114300</xdr:colOff>
      <xdr:row>98</xdr:row>
      <xdr:rowOff>96952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72193"/>
          <a:ext cx="889000" cy="1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141543</xdr:rowOff>
    </xdr:from>
    <xdr:to>
      <xdr:col>45</xdr:col>
      <xdr:colOff>177800</xdr:colOff>
      <xdr:row>98</xdr:row>
      <xdr:rowOff>122306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72193"/>
          <a:ext cx="889000" cy="1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122306</xdr:rowOff>
    </xdr:from>
    <xdr:to>
      <xdr:col>41</xdr:col>
      <xdr:colOff>50800</xdr:colOff>
      <xdr:row>99</xdr:row>
      <xdr:rowOff>5200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24406"/>
          <a:ext cx="889000" cy="5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22648</xdr:rowOff>
    </xdr:from>
    <xdr:to>
      <xdr:col>55</xdr:col>
      <xdr:colOff>50800</xdr:colOff>
      <xdr:row>98</xdr:row>
      <xdr:rowOff>124248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2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109025</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46152</xdr:rowOff>
    </xdr:from>
    <xdr:to>
      <xdr:col>50</xdr:col>
      <xdr:colOff>165100</xdr:colOff>
      <xdr:row>98</xdr:row>
      <xdr:rowOff>147752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138879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4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90743</xdr:rowOff>
    </xdr:from>
    <xdr:to>
      <xdr:col>46</xdr:col>
      <xdr:colOff>38100</xdr:colOff>
      <xdr:row>98</xdr:row>
      <xdr:rowOff>20893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37420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9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71506</xdr:rowOff>
    </xdr:from>
    <xdr:to>
      <xdr:col>41</xdr:col>
      <xdr:colOff>101600</xdr:colOff>
      <xdr:row>99</xdr:row>
      <xdr:rowOff>1656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164233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6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125850</xdr:rowOff>
    </xdr:from>
    <xdr:to>
      <xdr:col>36</xdr:col>
      <xdr:colOff>165100</xdr:colOff>
      <xdr:row>99</xdr:row>
      <xdr:rowOff>56000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2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47127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2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96796</xdr:rowOff>
    </xdr:from>
    <xdr:to>
      <xdr:col>85</xdr:col>
      <xdr:colOff>127000</xdr:colOff>
      <xdr:row>38</xdr:row>
      <xdr:rowOff>29366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68996"/>
          <a:ext cx="838200" cy="27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88276</xdr:rowOff>
    </xdr:from>
    <xdr:to>
      <xdr:col>81</xdr:col>
      <xdr:colOff>50800</xdr:colOff>
      <xdr:row>38</xdr:row>
      <xdr:rowOff>29366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31926"/>
          <a:ext cx="889000" cy="1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88276</xdr:rowOff>
    </xdr:from>
    <xdr:to>
      <xdr:col>76</xdr:col>
      <xdr:colOff>114300</xdr:colOff>
      <xdr:row>38</xdr:row>
      <xdr:rowOff>55514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31926"/>
          <a:ext cx="889000" cy="13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55514</xdr:rowOff>
    </xdr:from>
    <xdr:to>
      <xdr:col>71</xdr:col>
      <xdr:colOff>177800</xdr:colOff>
      <xdr:row>38</xdr:row>
      <xdr:rowOff>71501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70614"/>
          <a:ext cx="889000" cy="1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45996</xdr:rowOff>
    </xdr:from>
    <xdr:to>
      <xdr:col>85</xdr:col>
      <xdr:colOff>177800</xdr:colOff>
      <xdr:row>36</xdr:row>
      <xdr:rowOff>147596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1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68873</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6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150016</xdr:rowOff>
    </xdr:from>
    <xdr:to>
      <xdr:col>81</xdr:col>
      <xdr:colOff>101600</xdr:colOff>
      <xdr:row>38</xdr:row>
      <xdr:rowOff>80166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9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37476</xdr:rowOff>
    </xdr:from>
    <xdr:to>
      <xdr:col>76</xdr:col>
      <xdr:colOff>165100</xdr:colOff>
      <xdr:row>37</xdr:row>
      <xdr:rowOff>139076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155603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4714</xdr:rowOff>
    </xdr:from>
    <xdr:to>
      <xdr:col>72</xdr:col>
      <xdr:colOff>38100</xdr:colOff>
      <xdr:row>38</xdr:row>
      <xdr:rowOff>106314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97441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20701</xdr:rowOff>
    </xdr:from>
    <xdr:to>
      <xdr:col>67</xdr:col>
      <xdr:colOff>101600</xdr:colOff>
      <xdr:row>38</xdr:row>
      <xdr:rowOff>122301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113428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90312</xdr:rowOff>
    </xdr:from>
    <xdr:to>
      <xdr:col>85</xdr:col>
      <xdr:colOff>127000</xdr:colOff>
      <xdr:row>58</xdr:row>
      <xdr:rowOff>119804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10034412"/>
          <a:ext cx="8382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90312</xdr:rowOff>
    </xdr:from>
    <xdr:to>
      <xdr:col>81</xdr:col>
      <xdr:colOff>50800</xdr:colOff>
      <xdr:row>59</xdr:row>
      <xdr:rowOff>2248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34412"/>
          <a:ext cx="889000" cy="8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104660</xdr:rowOff>
    </xdr:from>
    <xdr:to>
      <xdr:col>76</xdr:col>
      <xdr:colOff>114300</xdr:colOff>
      <xdr:row>59</xdr:row>
      <xdr:rowOff>2248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48760"/>
          <a:ext cx="8890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104660</xdr:rowOff>
    </xdr:from>
    <xdr:to>
      <xdr:col>71</xdr:col>
      <xdr:colOff>177800</xdr:colOff>
      <xdr:row>58</xdr:row>
      <xdr:rowOff>146220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48760"/>
          <a:ext cx="889000" cy="4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69004</xdr:rowOff>
    </xdr:from>
    <xdr:to>
      <xdr:col>85</xdr:col>
      <xdr:colOff>177800</xdr:colOff>
      <xdr:row>58</xdr:row>
      <xdr:rowOff>170604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1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155381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2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39512</xdr:rowOff>
    </xdr:from>
    <xdr:to>
      <xdr:col>81</xdr:col>
      <xdr:colOff>101600</xdr:colOff>
      <xdr:row>58</xdr:row>
      <xdr:rowOff>141112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132239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7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122898</xdr:rowOff>
    </xdr:from>
    <xdr:to>
      <xdr:col>76</xdr:col>
      <xdr:colOff>165100</xdr:colOff>
      <xdr:row>59</xdr:row>
      <xdr:rowOff>53048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44175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53860</xdr:rowOff>
    </xdr:from>
    <xdr:to>
      <xdr:col>72</xdr:col>
      <xdr:colOff>38100</xdr:colOff>
      <xdr:row>58</xdr:row>
      <xdr:rowOff>155460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146587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9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95420</xdr:rowOff>
    </xdr:from>
    <xdr:to>
      <xdr:col>67</xdr:col>
      <xdr:colOff>101600</xdr:colOff>
      <xdr:row>59</xdr:row>
      <xdr:rowOff>25570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16697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3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61206</xdr:rowOff>
    </xdr:from>
    <xdr:to>
      <xdr:col>85</xdr:col>
      <xdr:colOff>127000</xdr:colOff>
      <xdr:row>78</xdr:row>
      <xdr:rowOff>108077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34306"/>
          <a:ext cx="838200" cy="4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56688</xdr:rowOff>
    </xdr:from>
    <xdr:to>
      <xdr:col>81</xdr:col>
      <xdr:colOff>50800</xdr:colOff>
      <xdr:row>78</xdr:row>
      <xdr:rowOff>61206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258338"/>
          <a:ext cx="889000" cy="17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56688</xdr:rowOff>
    </xdr:from>
    <xdr:to>
      <xdr:col>76</xdr:col>
      <xdr:colOff>114300</xdr:colOff>
      <xdr:row>77</xdr:row>
      <xdr:rowOff>109351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258338"/>
          <a:ext cx="889000" cy="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109351</xdr:rowOff>
    </xdr:from>
    <xdr:to>
      <xdr:col>71</xdr:col>
      <xdr:colOff>177800</xdr:colOff>
      <xdr:row>78</xdr:row>
      <xdr:rowOff>119805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311001"/>
          <a:ext cx="889000" cy="18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57277</xdr:rowOff>
    </xdr:from>
    <xdr:to>
      <xdr:col>85</xdr:col>
      <xdr:colOff>177800</xdr:colOff>
      <xdr:row>78</xdr:row>
      <xdr:rowOff>158877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16654</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10406</xdr:rowOff>
    </xdr:from>
    <xdr:to>
      <xdr:col>81</xdr:col>
      <xdr:colOff>101600</xdr:colOff>
      <xdr:row>78</xdr:row>
      <xdr:rowOff>112006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128533</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315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5888</xdr:rowOff>
    </xdr:from>
    <xdr:to>
      <xdr:col>76</xdr:col>
      <xdr:colOff>165100</xdr:colOff>
      <xdr:row>77</xdr:row>
      <xdr:rowOff>107488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0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124015</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298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58551</xdr:rowOff>
    </xdr:from>
    <xdr:to>
      <xdr:col>72</xdr:col>
      <xdr:colOff>38100</xdr:colOff>
      <xdr:row>77</xdr:row>
      <xdr:rowOff>160151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2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5228</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30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69005</xdr:rowOff>
    </xdr:from>
    <xdr:to>
      <xdr:col>67</xdr:col>
      <xdr:colOff>101600</xdr:colOff>
      <xdr:row>78</xdr:row>
      <xdr:rowOff>170605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15682</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41641</xdr:rowOff>
    </xdr:from>
    <xdr:to>
      <xdr:col>85</xdr:col>
      <xdr:colOff>127000</xdr:colOff>
      <xdr:row>98</xdr:row>
      <xdr:rowOff>50323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843741"/>
          <a:ext cx="838200" cy="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41641</xdr:rowOff>
    </xdr:from>
    <xdr:to>
      <xdr:col>81</xdr:col>
      <xdr:colOff>50800</xdr:colOff>
      <xdr:row>98</xdr:row>
      <xdr:rowOff>52795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43741"/>
          <a:ext cx="889000" cy="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52795</xdr:rowOff>
    </xdr:from>
    <xdr:to>
      <xdr:col>76</xdr:col>
      <xdr:colOff>114300</xdr:colOff>
      <xdr:row>98</xdr:row>
      <xdr:rowOff>62004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54895"/>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62004</xdr:rowOff>
    </xdr:from>
    <xdr:to>
      <xdr:col>71</xdr:col>
      <xdr:colOff>177800</xdr:colOff>
      <xdr:row>98</xdr:row>
      <xdr:rowOff>95720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64104"/>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170973</xdr:rowOff>
    </xdr:from>
    <xdr:to>
      <xdr:col>85</xdr:col>
      <xdr:colOff>177800</xdr:colOff>
      <xdr:row>98</xdr:row>
      <xdr:rowOff>101123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85900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162291</xdr:rowOff>
    </xdr:from>
    <xdr:to>
      <xdr:col>81</xdr:col>
      <xdr:colOff>101600</xdr:colOff>
      <xdr:row>98</xdr:row>
      <xdr:rowOff>92441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9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83568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8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1995</xdr:rowOff>
    </xdr:from>
    <xdr:to>
      <xdr:col>76</xdr:col>
      <xdr:colOff>165100</xdr:colOff>
      <xdr:row>98</xdr:row>
      <xdr:rowOff>103595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94722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11204</xdr:rowOff>
    </xdr:from>
    <xdr:to>
      <xdr:col>72</xdr:col>
      <xdr:colOff>38100</xdr:colOff>
      <xdr:row>98</xdr:row>
      <xdr:rowOff>112804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103931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44920</xdr:rowOff>
    </xdr:from>
    <xdr:to>
      <xdr:col>67</xdr:col>
      <xdr:colOff>101600</xdr:colOff>
      <xdr:row>98</xdr:row>
      <xdr:rowOff>146520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137647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・総務費は、前年度に比べ住民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88,443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215,167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円となっている。財政調整基金積立額の減少等が要因。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・民生費は、前年度に比べ住民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251,600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円となっている。これは、定額減税補足給付金や児童手当、自立支援医療費の増加が要因。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・土木費は、前年度に比べ住民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120,574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円となっている。これは、災害復旧関連事業等の増加が要因。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・消防費は、前年度に比べ住民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72,302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円となっている。これは、避難地避難路整備事業等の増加が要因。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・教育費は、前年度に比べ住民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18,061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92,185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円となっている。これは、学校建設等基金積立金等の減少が要因。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・災害復旧費は、前年度に比べ住民１人当たり▲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36,907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84,900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円となっている。これは、令和２年７月豪雨災害、令和４年台風１４号災害にかかる災害復旧工事が概ね完了したことが要因。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物価高騰対策や復興事業の一つである避難地避難路整備事業の影響で民生費や消防費が増加したものの、令和４年台風１４号で被災した農地等の災害復旧事業が完了したことにより、歳出総額は▲</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222,024</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また、災害復旧事業完了等により、歳入も▲</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209､971</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地方交付税は▲</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29,975</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千円であったが、歳出総額の減、翌年度繰越財源の▲</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41,102</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千円により、実質収支は増加。実質収支比率も</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3.93</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となり前年度から</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+2.07</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単年度収支の増に加え、財政調整基金への積立が前年度に比べ▲</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277,019</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千円。財政調整基金の取崩しも行わなかったため、実質単年度収支も前年度に比べ</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+0.39</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全ての会計で赤字額は発生していないが、簡易水道特別会計と農業集落排水特別会計は一般会計からの繰出金に依存している状況が続いている。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今後、簡易水道の新設工事、農業集落排水の更新工事にかかる起債償還額が増加するとともに、災害復旧事業債や公営企業適用債償還にかかる繰出金も増加する見込みである。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公営企業会計適用もふまえ、簡易水道特別会計、農業集落排水特別会計共に、独立採算の原則に立ち返り、健全化を図る必要がある（令和７年４月から公営企業会計適用となった）。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W34" sqref="BW34:BX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4885368</v>
      </c>
      <c r="BO4" s="415"/>
      <c r="BP4" s="415"/>
      <c r="BQ4" s="415"/>
      <c r="BR4" s="415"/>
      <c r="BS4" s="415"/>
      <c r="BT4" s="415"/>
      <c r="BU4" s="416"/>
      <c r="BV4" s="414">
        <v>5095339</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3.9</v>
      </c>
      <c r="CU4" s="589"/>
      <c r="CV4" s="589"/>
      <c r="CW4" s="589"/>
      <c r="CX4" s="589"/>
      <c r="CY4" s="589"/>
      <c r="CZ4" s="589"/>
      <c r="DA4" s="590"/>
      <c r="DB4" s="588">
        <v>1.9</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4612457</v>
      </c>
      <c r="BO5" s="420"/>
      <c r="BP5" s="420"/>
      <c r="BQ5" s="420"/>
      <c r="BR5" s="420"/>
      <c r="BS5" s="420"/>
      <c r="BT5" s="420"/>
      <c r="BU5" s="421"/>
      <c r="BV5" s="419">
        <v>4834481</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85</v>
      </c>
      <c r="CU5" s="390"/>
      <c r="CV5" s="390"/>
      <c r="CW5" s="390"/>
      <c r="CX5" s="390"/>
      <c r="CY5" s="390"/>
      <c r="CZ5" s="390"/>
      <c r="DA5" s="391"/>
      <c r="DB5" s="389">
        <v>84.9</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272911</v>
      </c>
      <c r="BO6" s="420"/>
      <c r="BP6" s="420"/>
      <c r="BQ6" s="420"/>
      <c r="BR6" s="420"/>
      <c r="BS6" s="420"/>
      <c r="BT6" s="420"/>
      <c r="BU6" s="421"/>
      <c r="BV6" s="419">
        <v>260858</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85.2</v>
      </c>
      <c r="CU6" s="563"/>
      <c r="CV6" s="563"/>
      <c r="CW6" s="563"/>
      <c r="CX6" s="563"/>
      <c r="CY6" s="563"/>
      <c r="CZ6" s="563"/>
      <c r="DA6" s="564"/>
      <c r="DB6" s="562">
        <v>85.3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174313</v>
      </c>
      <c r="BO7" s="420"/>
      <c r="BP7" s="420"/>
      <c r="BQ7" s="420"/>
      <c r="BR7" s="420"/>
      <c r="BS7" s="420"/>
      <c r="BT7" s="420"/>
      <c r="BU7" s="421"/>
      <c r="BV7" s="419">
        <v>215325</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2509899</v>
      </c>
      <c r="CU7" s="420"/>
      <c r="CV7" s="420"/>
      <c r="CW7" s="420"/>
      <c r="CX7" s="420"/>
      <c r="CY7" s="420"/>
      <c r="CZ7" s="420"/>
      <c r="DA7" s="421"/>
      <c r="DB7" s="419">
        <v>2449684</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98598</v>
      </c>
      <c r="BO8" s="420"/>
      <c r="BP8" s="420"/>
      <c r="BQ8" s="420"/>
      <c r="BR8" s="420"/>
      <c r="BS8" s="420"/>
      <c r="BT8" s="420"/>
      <c r="BU8" s="421"/>
      <c r="BV8" s="419">
        <v>45533</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0.2</v>
      </c>
      <c r="CU8" s="523"/>
      <c r="CV8" s="523"/>
      <c r="CW8" s="523"/>
      <c r="CX8" s="523"/>
      <c r="CY8" s="523"/>
      <c r="CZ8" s="523"/>
      <c r="DA8" s="524"/>
      <c r="DB8" s="522">
        <v>0.2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4070</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53065</v>
      </c>
      <c r="BO9" s="420"/>
      <c r="BP9" s="420"/>
      <c r="BQ9" s="420"/>
      <c r="BR9" s="420"/>
      <c r="BS9" s="420"/>
      <c r="BT9" s="420"/>
      <c r="BU9" s="421"/>
      <c r="BV9" s="419">
        <v>-235900</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10.7</v>
      </c>
      <c r="CU9" s="390"/>
      <c r="CV9" s="390"/>
      <c r="CW9" s="390"/>
      <c r="CX9" s="390"/>
      <c r="CY9" s="390"/>
      <c r="CZ9" s="390"/>
      <c r="DA9" s="391"/>
      <c r="DB9" s="389">
        <v>10.5</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4468</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46704</v>
      </c>
      <c r="BO10" s="420"/>
      <c r="BP10" s="420"/>
      <c r="BQ10" s="420"/>
      <c r="BR10" s="420"/>
      <c r="BS10" s="420"/>
      <c r="BT10" s="420"/>
      <c r="BU10" s="421"/>
      <c r="BV10" s="419">
        <v>323723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3961</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114</v>
      </c>
      <c r="AV12" s="467"/>
      <c r="AW12" s="467"/>
      <c r="AX12" s="467"/>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3919</v>
      </c>
      <c r="S13" s="513"/>
      <c r="T13" s="513"/>
      <c r="U13" s="513"/>
      <c r="V13" s="514"/>
      <c r="W13" s="500" t="s">
        <v>131</v>
      </c>
      <c r="X13" s="442"/>
      <c r="Y13" s="442"/>
      <c r="Z13" s="442"/>
      <c r="AA13" s="442"/>
      <c r="AB13" s="443"/>
      <c r="AC13" s="395">
        <v>409</v>
      </c>
      <c r="AD13" s="396"/>
      <c r="AE13" s="396"/>
      <c r="AF13" s="396"/>
      <c r="AG13" s="397"/>
      <c r="AH13" s="395">
        <v>549</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99769</v>
      </c>
      <c r="BO13" s="420"/>
      <c r="BP13" s="420"/>
      <c r="BQ13" s="420"/>
      <c r="BR13" s="420"/>
      <c r="BS13" s="420"/>
      <c r="BT13" s="420"/>
      <c r="BU13" s="421"/>
      <c r="BV13" s="419">
        <v>87823</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8.3000000000000007</v>
      </c>
      <c r="CU13" s="390"/>
      <c r="CV13" s="390"/>
      <c r="CW13" s="390"/>
      <c r="CX13" s="390"/>
      <c r="CY13" s="390"/>
      <c r="CZ13" s="390"/>
      <c r="DA13" s="391"/>
      <c r="DB13" s="389">
        <v>8.6999999999999993</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4019</v>
      </c>
      <c r="S14" s="513"/>
      <c r="T14" s="513"/>
      <c r="U14" s="513"/>
      <c r="V14" s="514"/>
      <c r="W14" s="515"/>
      <c r="X14" s="445"/>
      <c r="Y14" s="445"/>
      <c r="Z14" s="445"/>
      <c r="AA14" s="445"/>
      <c r="AB14" s="446"/>
      <c r="AC14" s="505">
        <v>21.7</v>
      </c>
      <c r="AD14" s="506"/>
      <c r="AE14" s="506"/>
      <c r="AF14" s="506"/>
      <c r="AG14" s="507"/>
      <c r="AH14" s="505">
        <v>24.3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3992</v>
      </c>
      <c r="S15" s="513"/>
      <c r="T15" s="513"/>
      <c r="U15" s="513"/>
      <c r="V15" s="514"/>
      <c r="W15" s="500" t="s">
        <v>137</v>
      </c>
      <c r="X15" s="442"/>
      <c r="Y15" s="442"/>
      <c r="Z15" s="442"/>
      <c r="AA15" s="442"/>
      <c r="AB15" s="443"/>
      <c r="AC15" s="395">
        <v>455</v>
      </c>
      <c r="AD15" s="396"/>
      <c r="AE15" s="396"/>
      <c r="AF15" s="396"/>
      <c r="AG15" s="397"/>
      <c r="AH15" s="395">
        <v>513</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470776</v>
      </c>
      <c r="BO15" s="415"/>
      <c r="BP15" s="415"/>
      <c r="BQ15" s="415"/>
      <c r="BR15" s="415"/>
      <c r="BS15" s="415"/>
      <c r="BT15" s="415"/>
      <c r="BU15" s="416"/>
      <c r="BV15" s="414">
        <v>460370</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24.2</v>
      </c>
      <c r="AD16" s="506"/>
      <c r="AE16" s="506"/>
      <c r="AF16" s="506"/>
      <c r="AG16" s="507"/>
      <c r="AH16" s="505">
        <v>22.7</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2397872</v>
      </c>
      <c r="BO16" s="420"/>
      <c r="BP16" s="420"/>
      <c r="BQ16" s="420"/>
      <c r="BR16" s="420"/>
      <c r="BS16" s="420"/>
      <c r="BT16" s="420"/>
      <c r="BU16" s="421"/>
      <c r="BV16" s="419">
        <v>2332509</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1019</v>
      </c>
      <c r="AD17" s="396"/>
      <c r="AE17" s="396"/>
      <c r="AF17" s="396"/>
      <c r="AG17" s="397"/>
      <c r="AH17" s="395">
        <v>1198</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578243</v>
      </c>
      <c r="BO17" s="420"/>
      <c r="BP17" s="420"/>
      <c r="BQ17" s="420"/>
      <c r="BR17" s="420"/>
      <c r="BS17" s="420"/>
      <c r="BT17" s="420"/>
      <c r="BU17" s="421"/>
      <c r="BV17" s="419">
        <v>567803</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94.54</v>
      </c>
      <c r="M18" s="474"/>
      <c r="N18" s="474"/>
      <c r="O18" s="474"/>
      <c r="P18" s="474"/>
      <c r="Q18" s="474"/>
      <c r="R18" s="475"/>
      <c r="S18" s="475"/>
      <c r="T18" s="475"/>
      <c r="U18" s="475"/>
      <c r="V18" s="476"/>
      <c r="W18" s="490"/>
      <c r="X18" s="491"/>
      <c r="Y18" s="491"/>
      <c r="Z18" s="491"/>
      <c r="AA18" s="491"/>
      <c r="AB18" s="501"/>
      <c r="AC18" s="383">
        <v>54.1</v>
      </c>
      <c r="AD18" s="384"/>
      <c r="AE18" s="384"/>
      <c r="AF18" s="384"/>
      <c r="AG18" s="477"/>
      <c r="AH18" s="383">
        <v>53</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2144450</v>
      </c>
      <c r="BO18" s="420"/>
      <c r="BP18" s="420"/>
      <c r="BQ18" s="420"/>
      <c r="BR18" s="420"/>
      <c r="BS18" s="420"/>
      <c r="BT18" s="420"/>
      <c r="BU18" s="421"/>
      <c r="BV18" s="419">
        <v>2084868</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3054991</v>
      </c>
      <c r="BO19" s="420"/>
      <c r="BP19" s="420"/>
      <c r="BQ19" s="420"/>
      <c r="BR19" s="420"/>
      <c r="BS19" s="420"/>
      <c r="BT19" s="420"/>
      <c r="BU19" s="421"/>
      <c r="BV19" s="419">
        <v>3331080</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1466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3559625</v>
      </c>
      <c r="BO22" s="415"/>
      <c r="BP22" s="415"/>
      <c r="BQ22" s="415"/>
      <c r="BR22" s="415"/>
      <c r="BS22" s="415"/>
      <c r="BT22" s="415"/>
      <c r="BU22" s="416"/>
      <c r="BV22" s="414">
        <v>3559323</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3094443</v>
      </c>
      <c r="BO23" s="420"/>
      <c r="BP23" s="420"/>
      <c r="BQ23" s="420"/>
      <c r="BR23" s="420"/>
      <c r="BS23" s="420"/>
      <c r="BT23" s="420"/>
      <c r="BU23" s="421"/>
      <c r="BV23" s="419">
        <v>3056873</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6820</v>
      </c>
      <c r="R24" s="396"/>
      <c r="S24" s="396"/>
      <c r="T24" s="396"/>
      <c r="U24" s="396"/>
      <c r="V24" s="397"/>
      <c r="W24" s="454"/>
      <c r="X24" s="436"/>
      <c r="Y24" s="437"/>
      <c r="Z24" s="392" t="s">
        <v>162</v>
      </c>
      <c r="AA24" s="393"/>
      <c r="AB24" s="393"/>
      <c r="AC24" s="393"/>
      <c r="AD24" s="393"/>
      <c r="AE24" s="393"/>
      <c r="AF24" s="393"/>
      <c r="AG24" s="394"/>
      <c r="AH24" s="395">
        <v>59</v>
      </c>
      <c r="AI24" s="396"/>
      <c r="AJ24" s="396"/>
      <c r="AK24" s="396"/>
      <c r="AL24" s="397"/>
      <c r="AM24" s="395">
        <v>173578</v>
      </c>
      <c r="AN24" s="396"/>
      <c r="AO24" s="396"/>
      <c r="AP24" s="396"/>
      <c r="AQ24" s="396"/>
      <c r="AR24" s="397"/>
      <c r="AS24" s="395">
        <v>2942</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2681666</v>
      </c>
      <c r="BO24" s="420"/>
      <c r="BP24" s="420"/>
      <c r="BQ24" s="420"/>
      <c r="BR24" s="420"/>
      <c r="BS24" s="420"/>
      <c r="BT24" s="420"/>
      <c r="BU24" s="421"/>
      <c r="BV24" s="419">
        <v>2561275</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5660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108733</v>
      </c>
      <c r="BO25" s="415"/>
      <c r="BP25" s="415"/>
      <c r="BQ25" s="415"/>
      <c r="BR25" s="415"/>
      <c r="BS25" s="415"/>
      <c r="BT25" s="415"/>
      <c r="BU25" s="416"/>
      <c r="BV25" s="414">
        <v>91749</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5060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2810</v>
      </c>
      <c r="R27" s="396"/>
      <c r="S27" s="396"/>
      <c r="T27" s="396"/>
      <c r="U27" s="396"/>
      <c r="V27" s="397"/>
      <c r="W27" s="454"/>
      <c r="X27" s="436"/>
      <c r="Y27" s="437"/>
      <c r="Z27" s="392" t="s">
        <v>171</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108041</v>
      </c>
      <c r="BO27" s="423"/>
      <c r="BP27" s="423"/>
      <c r="BQ27" s="423"/>
      <c r="BR27" s="423"/>
      <c r="BS27" s="423"/>
      <c r="BT27" s="423"/>
      <c r="BU27" s="424"/>
      <c r="BV27" s="422">
        <v>103587</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2320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1967986</v>
      </c>
      <c r="BO28" s="415"/>
      <c r="BP28" s="415"/>
      <c r="BQ28" s="415"/>
      <c r="BR28" s="415"/>
      <c r="BS28" s="415"/>
      <c r="BT28" s="415"/>
      <c r="BU28" s="416"/>
      <c r="BV28" s="414">
        <v>1921282</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8</v>
      </c>
      <c r="M29" s="396"/>
      <c r="N29" s="396"/>
      <c r="O29" s="396"/>
      <c r="P29" s="397"/>
      <c r="Q29" s="395">
        <v>2110</v>
      </c>
      <c r="R29" s="396"/>
      <c r="S29" s="396"/>
      <c r="T29" s="396"/>
      <c r="U29" s="396"/>
      <c r="V29" s="397"/>
      <c r="W29" s="455"/>
      <c r="X29" s="456"/>
      <c r="Y29" s="457"/>
      <c r="Z29" s="392" t="s">
        <v>177</v>
      </c>
      <c r="AA29" s="393"/>
      <c r="AB29" s="393"/>
      <c r="AC29" s="393"/>
      <c r="AD29" s="393"/>
      <c r="AE29" s="393"/>
      <c r="AF29" s="393"/>
      <c r="AG29" s="394"/>
      <c r="AH29" s="395">
        <v>59</v>
      </c>
      <c r="AI29" s="396"/>
      <c r="AJ29" s="396"/>
      <c r="AK29" s="396"/>
      <c r="AL29" s="397"/>
      <c r="AM29" s="395">
        <v>173578</v>
      </c>
      <c r="AN29" s="396"/>
      <c r="AO29" s="396"/>
      <c r="AP29" s="396"/>
      <c r="AQ29" s="396"/>
      <c r="AR29" s="397"/>
      <c r="AS29" s="395">
        <v>2942</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79315</v>
      </c>
      <c r="BO29" s="420"/>
      <c r="BP29" s="420"/>
      <c r="BQ29" s="420"/>
      <c r="BR29" s="420"/>
      <c r="BS29" s="420"/>
      <c r="BT29" s="420"/>
      <c r="BU29" s="421"/>
      <c r="BV29" s="419">
        <v>72642</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848748</v>
      </c>
      <c r="BO30" s="423"/>
      <c r="BP30" s="423"/>
      <c r="BQ30" s="423"/>
      <c r="BR30" s="423"/>
      <c r="BS30" s="423"/>
      <c r="BT30" s="423"/>
      <c r="BU30" s="424"/>
      <c r="BV30" s="422">
        <v>732705</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相良村国民健康保険特別会計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f>IF(BG34="","",MAX(C34:D43,U34:V43,AM34:AN43)+1)</f>
        <v>5</v>
      </c>
      <c r="BF34" s="367"/>
      <c r="BG34" s="368" t="str">
        <f>IF('各会計、関係団体の財政状況及び健全化判断比率'!B31="","",'各会計、関係団体の財政状況及び健全化判断比率'!B31)</f>
        <v>相良村簡易水道特別会計</v>
      </c>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株式会社　さがら</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相良村介護保険特別会計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f t="shared" ref="BE35:BE43" si="1">IF(BG35="","",BE34+1)</f>
        <v>6</v>
      </c>
      <c r="BF35" s="367"/>
      <c r="BG35" s="368" t="str">
        <f>IF('各会計、関係団体の財政状況及び健全化判断比率'!B32="","",'各会計、関係団体の財政状況及び健全化判断比率'!B32)</f>
        <v>相良村農業集落排水特別会計</v>
      </c>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人吉下球磨消防組合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くま川鉄道　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相良村後期高齢者医療特別会計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人吉球磨広域行政組合（一般会計）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人吉球磨広域行政組合（人吉球磨ふるさと市町村圏特別会計）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人吉球磨広域行政組合（特別養護老人ホーム会計）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熊本県後期高齢者医療広域連合（一般会計）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熊本県後期高齢者医療広域連合（後期高齢者医療特別会計）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U0HNSVxCO09Qn3aLG2iRZSCGw5bxPnh7KxDKa9elILm8K5jCJjc2aj9XMckxgjoj6iuYP82lZkmM4XlvikH2A==" saltValue="vWnyQTVEt5e7NosdOB8l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6.25</v>
      </c>
      <c r="G34" s="33">
        <v>0.1</v>
      </c>
      <c r="H34" s="33">
        <v>11.96</v>
      </c>
      <c r="I34" s="33">
        <v>2.42</v>
      </c>
      <c r="J34" s="34">
        <v>4.4800000000000004</v>
      </c>
      <c r="K34" s="22"/>
      <c r="L34" s="22"/>
      <c r="M34" s="22"/>
      <c r="N34" s="22"/>
      <c r="O34" s="22"/>
      <c r="P34" s="22"/>
    </row>
    <row r="35" spans="1:16" ht="39" customHeight="1" x14ac:dyDescent="0.15">
      <c r="A35" s="22"/>
      <c r="B35" s="35"/>
      <c r="C35" s="1145" t="s">
        <v>530</v>
      </c>
      <c r="D35" s="1146"/>
      <c r="E35" s="1147"/>
      <c r="F35" s="36">
        <v>2.0299999999999998</v>
      </c>
      <c r="G35" s="37">
        <v>2.04</v>
      </c>
      <c r="H35" s="37">
        <v>3.08</v>
      </c>
      <c r="I35" s="37">
        <v>2.4300000000000002</v>
      </c>
      <c r="J35" s="38">
        <v>2.2799999999999998</v>
      </c>
      <c r="K35" s="22"/>
      <c r="L35" s="22"/>
      <c r="M35" s="22"/>
      <c r="N35" s="22"/>
      <c r="O35" s="22"/>
      <c r="P35" s="22"/>
    </row>
    <row r="36" spans="1:16" ht="39" customHeight="1" x14ac:dyDescent="0.15">
      <c r="A36" s="22"/>
      <c r="B36" s="35"/>
      <c r="C36" s="1145" t="s">
        <v>531</v>
      </c>
      <c r="D36" s="1146"/>
      <c r="E36" s="1147"/>
      <c r="F36" s="36">
        <v>0.02</v>
      </c>
      <c r="G36" s="37">
        <v>0.1</v>
      </c>
      <c r="H36" s="37">
        <v>0.37</v>
      </c>
      <c r="I36" s="37">
        <v>0.12</v>
      </c>
      <c r="J36" s="38">
        <v>1.21</v>
      </c>
      <c r="K36" s="22"/>
      <c r="L36" s="22"/>
      <c r="M36" s="22"/>
      <c r="N36" s="22"/>
      <c r="O36" s="22"/>
      <c r="P36" s="22"/>
    </row>
    <row r="37" spans="1:16" ht="39" customHeight="1" x14ac:dyDescent="0.15">
      <c r="A37" s="22"/>
      <c r="B37" s="35"/>
      <c r="C37" s="1145" t="s">
        <v>532</v>
      </c>
      <c r="D37" s="1146"/>
      <c r="E37" s="1147"/>
      <c r="F37" s="36">
        <v>1.58</v>
      </c>
      <c r="G37" s="37">
        <v>1.17</v>
      </c>
      <c r="H37" s="37">
        <v>0.96</v>
      </c>
      <c r="I37" s="37">
        <v>0.74</v>
      </c>
      <c r="J37" s="38">
        <v>0.78</v>
      </c>
      <c r="K37" s="22"/>
      <c r="L37" s="22"/>
      <c r="M37" s="22"/>
      <c r="N37" s="22"/>
      <c r="O37" s="22"/>
      <c r="P37" s="22"/>
    </row>
    <row r="38" spans="1:16" ht="39" customHeight="1" x14ac:dyDescent="0.15">
      <c r="A38" s="22"/>
      <c r="B38" s="35"/>
      <c r="C38" s="1145" t="s">
        <v>533</v>
      </c>
      <c r="D38" s="1146"/>
      <c r="E38" s="1147"/>
      <c r="F38" s="36">
        <v>0.17</v>
      </c>
      <c r="G38" s="37">
        <v>0.08</v>
      </c>
      <c r="H38" s="37">
        <v>0.26</v>
      </c>
      <c r="I38" s="37">
        <v>0.09</v>
      </c>
      <c r="J38" s="38">
        <v>0.43</v>
      </c>
      <c r="K38" s="22"/>
      <c r="L38" s="22"/>
      <c r="M38" s="22"/>
      <c r="N38" s="22"/>
      <c r="O38" s="22"/>
      <c r="P38" s="22"/>
    </row>
    <row r="39" spans="1:16" ht="39" customHeight="1" x14ac:dyDescent="0.15">
      <c r="A39" s="22"/>
      <c r="B39" s="35"/>
      <c r="C39" s="1145" t="s">
        <v>534</v>
      </c>
      <c r="D39" s="1146"/>
      <c r="E39" s="1147"/>
      <c r="F39" s="36">
        <v>0.03</v>
      </c>
      <c r="G39" s="37">
        <v>0.02</v>
      </c>
      <c r="H39" s="37">
        <v>0.02</v>
      </c>
      <c r="I39" s="37">
        <v>0.02</v>
      </c>
      <c r="J39" s="38">
        <v>0.02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536</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kzHTENCWj+WwfzUbYuzOGVrCbwpnVtLw/lXP1egmhGYr/pqUlyMQfZiJAuCw0kaX2Rx+cSqmTJ5c0PYDFtvEw==" saltValue="XihzhOseOMw6g4bb2gW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269</v>
      </c>
      <c r="L45" s="60">
        <v>337</v>
      </c>
      <c r="M45" s="60">
        <v>350</v>
      </c>
      <c r="N45" s="60">
        <v>368</v>
      </c>
      <c r="O45" s="61">
        <v>344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127</v>
      </c>
      <c r="L48" s="64">
        <v>132</v>
      </c>
      <c r="M48" s="64">
        <v>134</v>
      </c>
      <c r="N48" s="64">
        <v>140</v>
      </c>
      <c r="O48" s="65">
        <v>135</v>
      </c>
      <c r="P48" s="48"/>
      <c r="Q48" s="48"/>
      <c r="R48" s="48"/>
      <c r="S48" s="48"/>
      <c r="T48" s="48"/>
      <c r="U48" s="48"/>
    </row>
    <row r="49" spans="1:21" ht="30.75" customHeight="1" x14ac:dyDescent="0.15">
      <c r="A49" s="48"/>
      <c r="B49" s="1178"/>
      <c r="C49" s="1179"/>
      <c r="D49" s="62"/>
      <c r="E49" s="1155" t="s">
        <v>14</v>
      </c>
      <c r="F49" s="1155"/>
      <c r="G49" s="1155"/>
      <c r="H49" s="1155"/>
      <c r="I49" s="1155"/>
      <c r="J49" s="1156"/>
      <c r="K49" s="63">
        <v>27</v>
      </c>
      <c r="L49" s="64">
        <v>31</v>
      </c>
      <c r="M49" s="64">
        <v>13</v>
      </c>
      <c r="N49" s="64">
        <v>9</v>
      </c>
      <c r="O49" s="65">
        <v>10</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269</v>
      </c>
      <c r="L52" s="64">
        <v>311</v>
      </c>
      <c r="M52" s="64">
        <v>315</v>
      </c>
      <c r="N52" s="64">
        <v>327</v>
      </c>
      <c r="O52" s="65">
        <v>323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154</v>
      </c>
      <c r="L53" s="69">
        <v>189</v>
      </c>
      <c r="M53" s="69">
        <v>182</v>
      </c>
      <c r="N53" s="69">
        <v>190</v>
      </c>
      <c r="O53" s="70">
        <v>166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vZxGfkBD+xw/cF6Hegw3jidylouG04+x8tQ6UfLFpRZKyS/IW6e7yIvqr9YhM+novxTbgYystJxVRSbXBsl0g==" saltValue="HKwsjomxTJ1AaLvXTZk4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3220</v>
      </c>
      <c r="J41" s="344">
        <v>3399</v>
      </c>
      <c r="K41" s="344">
        <v>3617</v>
      </c>
      <c r="L41" s="344">
        <v>3559</v>
      </c>
      <c r="M41" s="345">
        <v>3560</v>
      </c>
    </row>
    <row r="42" spans="2:13" ht="27.75" customHeight="1" x14ac:dyDescent="0.15">
      <c r="B42" s="1186"/>
      <c r="C42" s="1187"/>
      <c r="D42" s="106"/>
      <c r="E42" s="1190" t="s">
        <v>32</v>
      </c>
      <c r="F42" s="1190"/>
      <c r="G42" s="1190"/>
      <c r="H42" s="1191"/>
      <c r="I42" s="346">
        <v>3</v>
      </c>
      <c r="J42" s="347">
        <v>3</v>
      </c>
      <c r="K42" s="347">
        <v>3</v>
      </c>
      <c r="L42" s="347">
        <v>3</v>
      </c>
      <c r="M42" s="348">
        <v>2</v>
      </c>
    </row>
    <row r="43" spans="2:13" ht="27.75" customHeight="1" x14ac:dyDescent="0.15">
      <c r="B43" s="1186"/>
      <c r="C43" s="1187"/>
      <c r="D43" s="106"/>
      <c r="E43" s="1190" t="s">
        <v>33</v>
      </c>
      <c r="F43" s="1190"/>
      <c r="G43" s="1190"/>
      <c r="H43" s="1191"/>
      <c r="I43" s="346">
        <v>1163</v>
      </c>
      <c r="J43" s="347">
        <v>1067</v>
      </c>
      <c r="K43" s="347">
        <v>1002</v>
      </c>
      <c r="L43" s="347">
        <v>904</v>
      </c>
      <c r="M43" s="348">
        <v>823</v>
      </c>
    </row>
    <row r="44" spans="2:13" ht="27.75" customHeight="1" x14ac:dyDescent="0.15">
      <c r="B44" s="1186"/>
      <c r="C44" s="1187"/>
      <c r="D44" s="106"/>
      <c r="E44" s="1190" t="s">
        <v>34</v>
      </c>
      <c r="F44" s="1190"/>
      <c r="G44" s="1190"/>
      <c r="H44" s="1191"/>
      <c r="I44" s="346">
        <v>80</v>
      </c>
      <c r="J44" s="347">
        <v>55</v>
      </c>
      <c r="K44" s="347">
        <v>65</v>
      </c>
      <c r="L44" s="347">
        <v>83</v>
      </c>
      <c r="M44" s="348">
        <v>98</v>
      </c>
    </row>
    <row r="45" spans="2:13" ht="27.75" customHeight="1" x14ac:dyDescent="0.15">
      <c r="B45" s="1186"/>
      <c r="C45" s="1187"/>
      <c r="D45" s="106"/>
      <c r="E45" s="1190" t="s">
        <v>35</v>
      </c>
      <c r="F45" s="1190"/>
      <c r="G45" s="1190"/>
      <c r="H45" s="1191"/>
      <c r="I45" s="346">
        <v>518</v>
      </c>
      <c r="J45" s="347">
        <v>481</v>
      </c>
      <c r="K45" s="347">
        <v>502</v>
      </c>
      <c r="L45" s="347">
        <v>507</v>
      </c>
      <c r="M45" s="348">
        <v>505</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1919</v>
      </c>
      <c r="J50" s="347">
        <v>2342</v>
      </c>
      <c r="K50" s="347">
        <v>2385</v>
      </c>
      <c r="L50" s="347">
        <v>2960</v>
      </c>
      <c r="M50" s="348">
        <v>3130</v>
      </c>
    </row>
    <row r="51" spans="2:13" ht="27.75" customHeight="1" x14ac:dyDescent="0.15">
      <c r="B51" s="1186"/>
      <c r="C51" s="1187"/>
      <c r="D51" s="106"/>
      <c r="E51" s="1190" t="s">
        <v>42</v>
      </c>
      <c r="F51" s="1190"/>
      <c r="G51" s="1190"/>
      <c r="H51" s="1191"/>
      <c r="I51" s="346">
        <v>120</v>
      </c>
      <c r="J51" s="347">
        <v>103</v>
      </c>
      <c r="K51" s="347">
        <v>97</v>
      </c>
      <c r="L51" s="347">
        <v>78</v>
      </c>
      <c r="M51" s="348">
        <v>80</v>
      </c>
    </row>
    <row r="52" spans="2:13" ht="27.75" customHeight="1" x14ac:dyDescent="0.15">
      <c r="B52" s="1188"/>
      <c r="C52" s="1189"/>
      <c r="D52" s="106"/>
      <c r="E52" s="1190" t="s">
        <v>43</v>
      </c>
      <c r="F52" s="1190"/>
      <c r="G52" s="1190"/>
      <c r="H52" s="1191"/>
      <c r="I52" s="346">
        <v>2892</v>
      </c>
      <c r="J52" s="347">
        <v>2996</v>
      </c>
      <c r="K52" s="347">
        <v>3130</v>
      </c>
      <c r="L52" s="347">
        <v>3107</v>
      </c>
      <c r="M52" s="348">
        <v>3061</v>
      </c>
    </row>
    <row r="53" spans="2:13" ht="27.75" customHeight="1" thickBot="1" x14ac:dyDescent="0.2">
      <c r="B53" s="1192" t="s">
        <v>19</v>
      </c>
      <c r="C53" s="1193"/>
      <c r="D53" s="110"/>
      <c r="E53" s="1194" t="s">
        <v>44</v>
      </c>
      <c r="F53" s="1194"/>
      <c r="G53" s="1194"/>
      <c r="H53" s="1195"/>
      <c r="I53" s="349">
        <v>53</v>
      </c>
      <c r="J53" s="350">
        <v>-437</v>
      </c>
      <c r="K53" s="350">
        <v>-424</v>
      </c>
      <c r="L53" s="350">
        <v>-1088</v>
      </c>
      <c r="M53" s="351">
        <v>-1283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vQNHsFjnduNKMCYN+3tzyJ02SPKWPRTHctmOnTk2hDT4HzGiLyLfAgCe2uFxM5Ozjv2oVttQ11/7JV012XzWQ==" saltValue="wcxyptEGBClBL5jBkvvn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0" zoomScale="40" zoomScaleNormal="4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1598</v>
      </c>
      <c r="G55" s="352">
        <v>1921</v>
      </c>
      <c r="H55" s="353">
        <v>1968</v>
      </c>
    </row>
    <row r="56" spans="2:8" ht="52.5" customHeight="1" x14ac:dyDescent="0.15">
      <c r="B56" s="122"/>
      <c r="C56" s="1213" t="s">
        <v>47</v>
      </c>
      <c r="D56" s="1213"/>
      <c r="E56" s="1214"/>
      <c r="F56" s="354">
        <v>64</v>
      </c>
      <c r="G56" s="354">
        <v>73</v>
      </c>
      <c r="H56" s="355">
        <v>79</v>
      </c>
    </row>
    <row r="57" spans="2:8" ht="53.25" customHeight="1" x14ac:dyDescent="0.15">
      <c r="B57" s="122"/>
      <c r="C57" s="1215" t="s">
        <v>48</v>
      </c>
      <c r="D57" s="1215"/>
      <c r="E57" s="1216"/>
      <c r="F57" s="356">
        <v>516</v>
      </c>
      <c r="G57" s="356">
        <v>733</v>
      </c>
      <c r="H57" s="357">
        <v>849</v>
      </c>
    </row>
    <row r="58" spans="2:8" ht="45.75" customHeight="1" x14ac:dyDescent="0.15">
      <c r="B58" s="123"/>
      <c r="C58" s="1203" t="s">
        <v>552</v>
      </c>
      <c r="D58" s="1204"/>
      <c r="E58" s="1205"/>
      <c r="F58" s="358">
        <v>30</v>
      </c>
      <c r="G58" s="358">
        <v>200</v>
      </c>
      <c r="H58" s="359">
        <v>289</v>
      </c>
    </row>
    <row r="59" spans="2:8" ht="45.75" customHeight="1" x14ac:dyDescent="0.15">
      <c r="B59" s="123"/>
      <c r="C59" s="1203" t="s">
        <v>553</v>
      </c>
      <c r="D59" s="1204"/>
      <c r="E59" s="1205"/>
      <c r="F59" s="358">
        <v>200</v>
      </c>
      <c r="G59" s="358">
        <v>243</v>
      </c>
      <c r="H59" s="359">
        <v>284</v>
      </c>
    </row>
    <row r="60" spans="2:8" ht="45.75" customHeight="1" x14ac:dyDescent="0.15">
      <c r="B60" s="123"/>
      <c r="C60" s="1203" t="s">
        <v>554</v>
      </c>
      <c r="D60" s="1204"/>
      <c r="E60" s="1205"/>
      <c r="F60" s="358">
        <v>51</v>
      </c>
      <c r="G60" s="358">
        <v>51</v>
      </c>
      <c r="H60" s="359">
        <v>51</v>
      </c>
    </row>
    <row r="61" spans="2:8" ht="45.75" customHeight="1" x14ac:dyDescent="0.15">
      <c r="B61" s="123"/>
      <c r="C61" s="1203" t="s">
        <v>555</v>
      </c>
      <c r="D61" s="1204"/>
      <c r="E61" s="1205"/>
      <c r="F61" s="358">
        <v>44</v>
      </c>
      <c r="G61" s="358">
        <v>44</v>
      </c>
      <c r="H61" s="359">
        <v>44</v>
      </c>
    </row>
    <row r="62" spans="2:8" ht="45.75" customHeight="1" thickBot="1" x14ac:dyDescent="0.2">
      <c r="B62" s="124"/>
      <c r="C62" s="1206" t="s">
        <v>556</v>
      </c>
      <c r="D62" s="1207"/>
      <c r="E62" s="1208"/>
      <c r="F62" s="360">
        <v>17</v>
      </c>
      <c r="G62" s="360">
        <v>9</v>
      </c>
      <c r="H62" s="361">
        <v>7</v>
      </c>
    </row>
    <row r="63" spans="2:8" ht="52.5" customHeight="1" thickBot="1" x14ac:dyDescent="0.2">
      <c r="B63" s="125"/>
      <c r="C63" s="1209" t="s">
        <v>49</v>
      </c>
      <c r="D63" s="1209"/>
      <c r="E63" s="1210"/>
      <c r="F63" s="362">
        <v>2177</v>
      </c>
      <c r="G63" s="362">
        <v>2727</v>
      </c>
      <c r="H63" s="363">
        <v>2896</v>
      </c>
    </row>
    <row r="64" spans="2:8" x14ac:dyDescent="0.15"/>
  </sheetData>
  <sheetProtection algorithmName="SHA-512" hashValue="2JWvZo9wRSJ9JZC+j5IWTI1jXKEV8/JJuyX5xFG/mCE45xBTefLK5LjUUdb/082Yx2pbKw56+dkGoah7EgmpNQ==" saltValue="XI7K5bB5ncKf/126EIdq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71065</v>
      </c>
      <c r="E3" s="144"/>
      <c r="F3" s="145">
        <v>301035</v>
      </c>
      <c r="G3" s="146"/>
      <c r="H3" s="147"/>
    </row>
    <row r="4" spans="1:8" x14ac:dyDescent="0.15">
      <c r="A4" s="148"/>
      <c r="B4" s="149"/>
      <c r="C4" s="150"/>
      <c r="D4" s="151">
        <v>28147</v>
      </c>
      <c r="E4" s="152"/>
      <c r="F4" s="153">
        <v>154376</v>
      </c>
      <c r="G4" s="154"/>
      <c r="H4" s="155"/>
    </row>
    <row r="5" spans="1:8" x14ac:dyDescent="0.15">
      <c r="A5" s="136" t="s">
        <v>518</v>
      </c>
      <c r="B5" s="141"/>
      <c r="C5" s="142"/>
      <c r="D5" s="143">
        <v>122264</v>
      </c>
      <c r="E5" s="144"/>
      <c r="F5" s="145">
        <v>277467</v>
      </c>
      <c r="G5" s="146"/>
      <c r="H5" s="147"/>
    </row>
    <row r="6" spans="1:8" x14ac:dyDescent="0.15">
      <c r="A6" s="148"/>
      <c r="B6" s="149"/>
      <c r="C6" s="150"/>
      <c r="D6" s="151">
        <v>71249</v>
      </c>
      <c r="E6" s="152"/>
      <c r="F6" s="153">
        <v>128378</v>
      </c>
      <c r="G6" s="154"/>
      <c r="H6" s="155"/>
    </row>
    <row r="7" spans="1:8" x14ac:dyDescent="0.15">
      <c r="A7" s="136" t="s">
        <v>519</v>
      </c>
      <c r="B7" s="141"/>
      <c r="C7" s="142"/>
      <c r="D7" s="143">
        <v>222547</v>
      </c>
      <c r="E7" s="144"/>
      <c r="F7" s="145">
        <v>282256</v>
      </c>
      <c r="G7" s="146"/>
      <c r="H7" s="147"/>
    </row>
    <row r="8" spans="1:8" x14ac:dyDescent="0.15">
      <c r="A8" s="148"/>
      <c r="B8" s="149"/>
      <c r="C8" s="150"/>
      <c r="D8" s="151">
        <v>74489</v>
      </c>
      <c r="E8" s="152"/>
      <c r="F8" s="153">
        <v>145453</v>
      </c>
      <c r="G8" s="154"/>
      <c r="H8" s="155"/>
    </row>
    <row r="9" spans="1:8" x14ac:dyDescent="0.15">
      <c r="A9" s="136" t="s">
        <v>520</v>
      </c>
      <c r="B9" s="141"/>
      <c r="C9" s="142"/>
      <c r="D9" s="143">
        <v>148843</v>
      </c>
      <c r="E9" s="144"/>
      <c r="F9" s="145">
        <v>295341</v>
      </c>
      <c r="G9" s="146"/>
      <c r="H9" s="147"/>
    </row>
    <row r="10" spans="1:8" x14ac:dyDescent="0.15">
      <c r="A10" s="148"/>
      <c r="B10" s="149"/>
      <c r="C10" s="150"/>
      <c r="D10" s="151">
        <v>55692</v>
      </c>
      <c r="E10" s="152"/>
      <c r="F10" s="153">
        <v>137402</v>
      </c>
      <c r="G10" s="154"/>
      <c r="H10" s="155"/>
    </row>
    <row r="11" spans="1:8" x14ac:dyDescent="0.15">
      <c r="A11" s="136" t="s">
        <v>521</v>
      </c>
      <c r="B11" s="141"/>
      <c r="C11" s="142"/>
      <c r="D11" s="143">
        <v>196272</v>
      </c>
      <c r="E11" s="144"/>
      <c r="F11" s="145">
        <v>292845</v>
      </c>
      <c r="G11" s="146"/>
      <c r="H11" s="147"/>
    </row>
    <row r="12" spans="1:8" x14ac:dyDescent="0.15">
      <c r="A12" s="148"/>
      <c r="B12" s="149"/>
      <c r="C12" s="156"/>
      <c r="D12" s="151">
        <v>31291</v>
      </c>
      <c r="E12" s="152"/>
      <c r="F12" s="153">
        <v>143187</v>
      </c>
      <c r="G12" s="154"/>
      <c r="H12" s="155"/>
    </row>
    <row r="13" spans="1:8" x14ac:dyDescent="0.15">
      <c r="A13" s="136"/>
      <c r="B13" s="141"/>
      <c r="C13" s="157"/>
      <c r="D13" s="158">
        <v>152198</v>
      </c>
      <c r="E13" s="159"/>
      <c r="F13" s="160">
        <v>289789</v>
      </c>
      <c r="G13" s="161"/>
      <c r="H13" s="147"/>
    </row>
    <row r="14" spans="1:8" x14ac:dyDescent="0.15">
      <c r="A14" s="148"/>
      <c r="B14" s="149"/>
      <c r="C14" s="150"/>
      <c r="D14" s="151">
        <v>52174</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6.25</v>
      </c>
      <c r="C19" s="162">
        <f>ROUND(VALUE(SUBSTITUTE(実質収支比率等に係る経年分析!G$48,"▲","-")),2)</f>
        <v>0.11</v>
      </c>
      <c r="D19" s="162">
        <f>ROUND(VALUE(SUBSTITUTE(実質収支比率等に係る経年分析!H$48,"▲","-")),2)</f>
        <v>11.67</v>
      </c>
      <c r="E19" s="162">
        <f>ROUND(VALUE(SUBSTITUTE(実質収支比率等に係る経年分析!I$48,"▲","-")),2)</f>
        <v>1.86</v>
      </c>
      <c r="F19" s="162">
        <f>ROUND(VALUE(SUBSTITUTE(実質収支比率等に係る経年分析!J$48,"▲","-")),2)</f>
        <v>3.93</v>
      </c>
    </row>
    <row r="20" spans="1:11" x14ac:dyDescent="0.15">
      <c r="A20" s="162" t="s">
        <v>53</v>
      </c>
      <c r="B20" s="162">
        <f>ROUND(VALUE(SUBSTITUTE(実質収支比率等に係る経年分析!F$47,"▲","-")),2)</f>
        <v>59.74</v>
      </c>
      <c r="C20" s="162">
        <f>ROUND(VALUE(SUBSTITUTE(実質収支比率等に係る経年分析!G$47,"▲","-")),2)</f>
        <v>65.88</v>
      </c>
      <c r="D20" s="162">
        <f>ROUND(VALUE(SUBSTITUTE(実質収支比率等に係る経年分析!H$47,"▲","-")),2)</f>
        <v>66.260000000000005</v>
      </c>
      <c r="E20" s="162">
        <f>ROUND(VALUE(SUBSTITUTE(実質収支比率等に係る経年分析!I$47,"▲","-")),2)</f>
        <v>78.430000000000007</v>
      </c>
      <c r="F20" s="162">
        <f>ROUND(VALUE(SUBSTITUTE(実質収支比率等に係る経年分析!J$47,"▲","-")),2)</f>
        <v>78.41</v>
      </c>
    </row>
    <row r="21" spans="1:11" x14ac:dyDescent="0.15">
      <c r="A21" s="162" t="s">
        <v>54</v>
      </c>
      <c r="B21" s="162">
        <f>IF(ISNUMBER(VALUE(SUBSTITUTE(実質収支比率等に係る経年分析!F$49,"▲","-"))),ROUND(VALUE(SUBSTITUTE(実質収支比率等に係る経年分析!F$49,"▲","-")),2),NA())</f>
        <v>7.42</v>
      </c>
      <c r="C21" s="162">
        <f>IF(ISNUMBER(VALUE(SUBSTITUTE(実質収支比率等に係る経年分析!G$49,"▲","-"))),ROUND(VALUE(SUBSTITUTE(実質収支比率等に係る経年分析!G$49,"▲","-")),2),NA())</f>
        <v>7.01</v>
      </c>
      <c r="D21" s="162">
        <f>IF(ISNUMBER(VALUE(SUBSTITUTE(実質収支比率等に係る経年分析!H$49,"▲","-"))),ROUND(VALUE(SUBSTITUTE(実質収支比率等に係る経年分析!H$49,"▲","-")),2),NA())</f>
        <v>10.79</v>
      </c>
      <c r="E21" s="162">
        <f>IF(ISNUMBER(VALUE(SUBSTITUTE(実質収支比率等に係る経年分析!I$49,"▲","-"))),ROUND(VALUE(SUBSTITUTE(実質収支比率等に係る経年分析!I$49,"▲","-")),2),NA())</f>
        <v>3.59</v>
      </c>
      <c r="F21" s="162">
        <f>IF(ISNUMBER(VALUE(SUBSTITUTE(実質収支比率等に係る経年分析!J$49,"▲","-"))),ROUND(VALUE(SUBSTITUTE(実質収支比率等に係る経年分析!J$49,"▲","-")),2),NA())</f>
        <v>3.98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相良村後期高齢者医療特別会計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相良村簡易水道特別会計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0.43</v>
      </c>
    </row>
    <row r="33" spans="1:16" x14ac:dyDescent="0.15">
      <c r="A33" s="163" t="str">
        <f>IF(連結実質赤字比率に係る赤字・黒字の構成分析!C$37="",NA(),連結実質赤字比率に係る赤字・黒字の構成分析!C$37)</f>
        <v>相良村国民健康保険特別会計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0.78</v>
      </c>
    </row>
    <row r="34" spans="1:16" x14ac:dyDescent="0.15">
      <c r="A34" s="163" t="str">
        <f>IF(連結実質赤字比率に係る赤字・黒字の構成分析!C$36="",NA(),連結実質赤字比率に係る赤字・黒字の構成分析!C$36)</f>
        <v>相良村農業集落排水特別会計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0.12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1.21</v>
      </c>
    </row>
    <row r="35" spans="1:16" x14ac:dyDescent="0.15">
      <c r="A35" s="163" t="str">
        <f>IF(連結実質赤字比率に係る赤字・黒字の構成分析!C$35="",NA(),連結実質赤字比率に係る赤字・黒字の構成分析!C$35)</f>
        <v>相良村介護保険特別会計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2.0299999999999998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2.4300000000000002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2.2799999999999998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4.4800000000000004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269</v>
      </c>
      <c r="E42" s="164"/>
      <c r="F42" s="164"/>
      <c r="G42" s="164">
        <f>'実質公債費比率（分子）の構造'!L$52</f>
        <v>311</v>
      </c>
      <c r="H42" s="164"/>
      <c r="I42" s="164"/>
      <c r="J42" s="164">
        <f>'実質公債費比率（分子）の構造'!M$52</f>
        <v>315</v>
      </c>
      <c r="K42" s="164"/>
      <c r="L42" s="164"/>
      <c r="M42" s="164">
        <f>'実質公債費比率（分子）の構造'!N$52</f>
        <v>327</v>
      </c>
      <c r="N42" s="164"/>
      <c r="O42" s="164"/>
      <c r="P42" s="164">
        <f>'実質公債費比率（分子）の構造'!O$52</f>
        <v>323</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27</v>
      </c>
      <c r="C45" s="164"/>
      <c r="D45" s="164"/>
      <c r="E45" s="164">
        <f>'実質公債費比率（分子）の構造'!L$49</f>
        <v>31</v>
      </c>
      <c r="F45" s="164"/>
      <c r="G45" s="164"/>
      <c r="H45" s="164">
        <f>'実質公債費比率（分子）の構造'!M$49</f>
        <v>13</v>
      </c>
      <c r="I45" s="164"/>
      <c r="J45" s="164"/>
      <c r="K45" s="164">
        <f>'実質公債費比率（分子）の構造'!N$49</f>
        <v>9</v>
      </c>
      <c r="L45" s="164"/>
      <c r="M45" s="164"/>
      <c r="N45" s="164">
        <f>'実質公債費比率（分子）の構造'!O$49</f>
        <v>10</v>
      </c>
      <c r="O45" s="164"/>
      <c r="P45" s="164"/>
    </row>
    <row r="46" spans="1:16" x14ac:dyDescent="0.15">
      <c r="A46" s="164" t="s">
        <v>64</v>
      </c>
      <c r="B46" s="164">
        <f>'実質公債費比率（分子）の構造'!K$48</f>
        <v>127</v>
      </c>
      <c r="C46" s="164"/>
      <c r="D46" s="164"/>
      <c r="E46" s="164">
        <f>'実質公債費比率（分子）の構造'!L$48</f>
        <v>132</v>
      </c>
      <c r="F46" s="164"/>
      <c r="G46" s="164"/>
      <c r="H46" s="164">
        <f>'実質公債費比率（分子）の構造'!M$48</f>
        <v>134</v>
      </c>
      <c r="I46" s="164"/>
      <c r="J46" s="164"/>
      <c r="K46" s="164">
        <f>'実質公債費比率（分子）の構造'!N$48</f>
        <v>140</v>
      </c>
      <c r="L46" s="164"/>
      <c r="M46" s="164"/>
      <c r="N46" s="164">
        <f>'実質公債費比率（分子）の構造'!O$48</f>
        <v>135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269</v>
      </c>
      <c r="C49" s="164"/>
      <c r="D49" s="164"/>
      <c r="E49" s="164">
        <f>'実質公債費比率（分子）の構造'!L$45</f>
        <v>337</v>
      </c>
      <c r="F49" s="164"/>
      <c r="G49" s="164"/>
      <c r="H49" s="164">
        <f>'実質公債費比率（分子）の構造'!M$45</f>
        <v>350</v>
      </c>
      <c r="I49" s="164"/>
      <c r="J49" s="164"/>
      <c r="K49" s="164">
        <f>'実質公債費比率（分子）の構造'!N$45</f>
        <v>368</v>
      </c>
      <c r="L49" s="164"/>
      <c r="M49" s="164"/>
      <c r="N49" s="164">
        <f>'実質公債費比率（分子）の構造'!O$45</f>
        <v>344</v>
      </c>
      <c r="O49" s="164"/>
      <c r="P49" s="164"/>
    </row>
    <row r="50" spans="1:16" x14ac:dyDescent="0.15">
      <c r="A50" s="164" t="s">
        <v>67</v>
      </c>
      <c r="B50" s="164" t="e">
        <f>NA()</f>
        <v>#N/A</v>
      </c>
      <c r="C50" s="164">
        <f>IF(ISNUMBER('実質公債費比率（分子）の構造'!K$53),'実質公債費比率（分子）の構造'!K$53,NA())</f>
        <v>154</v>
      </c>
      <c r="D50" s="164" t="e">
        <f>NA()</f>
        <v>#N/A</v>
      </c>
      <c r="E50" s="164" t="e">
        <f>NA()</f>
        <v>#N/A</v>
      </c>
      <c r="F50" s="164">
        <f>IF(ISNUMBER('実質公債費比率（分子）の構造'!L$53),'実質公債費比率（分子）の構造'!L$53,NA())</f>
        <v>189</v>
      </c>
      <c r="G50" s="164" t="e">
        <f>NA()</f>
        <v>#N/A</v>
      </c>
      <c r="H50" s="164" t="e">
        <f>NA()</f>
        <v>#N/A</v>
      </c>
      <c r="I50" s="164">
        <f>IF(ISNUMBER('実質公債費比率（分子）の構造'!M$53),'実質公債費比率（分子）の構造'!M$53,NA())</f>
        <v>182</v>
      </c>
      <c r="J50" s="164" t="e">
        <f>NA()</f>
        <v>#N/A</v>
      </c>
      <c r="K50" s="164" t="e">
        <f>NA()</f>
        <v>#N/A</v>
      </c>
      <c r="L50" s="164">
        <f>IF(ISNUMBER('実質公債費比率（分子）の構造'!N$53),'実質公債費比率（分子）の構造'!N$53,NA())</f>
        <v>190</v>
      </c>
      <c r="M50" s="164" t="e">
        <f>NA()</f>
        <v>#N/A</v>
      </c>
      <c r="N50" s="164" t="e">
        <f>NA()</f>
        <v>#N/A</v>
      </c>
      <c r="O50" s="164">
        <f>IF(ISNUMBER('実質公債費比率（分子）の構造'!O$53),'実質公債費比率（分子）の構造'!O$53,NA())</f>
        <v>166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2892</v>
      </c>
      <c r="E56" s="163"/>
      <c r="F56" s="163"/>
      <c r="G56" s="163">
        <f>'将来負担比率（分子）の構造'!J$52</f>
        <v>2996</v>
      </c>
      <c r="H56" s="163"/>
      <c r="I56" s="163"/>
      <c r="J56" s="163">
        <f>'将来負担比率（分子）の構造'!K$52</f>
        <v>3130</v>
      </c>
      <c r="K56" s="163"/>
      <c r="L56" s="163"/>
      <c r="M56" s="163">
        <f>'将来負担比率（分子）の構造'!L$52</f>
        <v>3107</v>
      </c>
      <c r="N56" s="163"/>
      <c r="O56" s="163"/>
      <c r="P56" s="163">
        <f>'将来負担比率（分子）の構造'!M$52</f>
        <v>3061</v>
      </c>
    </row>
    <row r="57" spans="1:16" x14ac:dyDescent="0.15">
      <c r="A57" s="163" t="s">
        <v>42</v>
      </c>
      <c r="B57" s="163"/>
      <c r="C57" s="163"/>
      <c r="D57" s="163">
        <f>'将来負担比率（分子）の構造'!I$51</f>
        <v>120</v>
      </c>
      <c r="E57" s="163"/>
      <c r="F57" s="163"/>
      <c r="G57" s="163">
        <f>'将来負担比率（分子）の構造'!J$51</f>
        <v>103</v>
      </c>
      <c r="H57" s="163"/>
      <c r="I57" s="163"/>
      <c r="J57" s="163">
        <f>'将来負担比率（分子）の構造'!K$51</f>
        <v>97</v>
      </c>
      <c r="K57" s="163"/>
      <c r="L57" s="163"/>
      <c r="M57" s="163">
        <f>'将来負担比率（分子）の構造'!L$51</f>
        <v>78</v>
      </c>
      <c r="N57" s="163"/>
      <c r="O57" s="163"/>
      <c r="P57" s="163">
        <f>'将来負担比率（分子）の構造'!M$51</f>
        <v>80</v>
      </c>
    </row>
    <row r="58" spans="1:16" x14ac:dyDescent="0.15">
      <c r="A58" s="163" t="s">
        <v>41</v>
      </c>
      <c r="B58" s="163"/>
      <c r="C58" s="163"/>
      <c r="D58" s="163">
        <f>'将来負担比率（分子）の構造'!I$50</f>
        <v>1919</v>
      </c>
      <c r="E58" s="163"/>
      <c r="F58" s="163"/>
      <c r="G58" s="163">
        <f>'将来負担比率（分子）の構造'!J$50</f>
        <v>2342</v>
      </c>
      <c r="H58" s="163"/>
      <c r="I58" s="163"/>
      <c r="J58" s="163">
        <f>'将来負担比率（分子）の構造'!K$50</f>
        <v>2385</v>
      </c>
      <c r="K58" s="163"/>
      <c r="L58" s="163"/>
      <c r="M58" s="163">
        <f>'将来負担比率（分子）の構造'!L$50</f>
        <v>2960</v>
      </c>
      <c r="N58" s="163"/>
      <c r="O58" s="163"/>
      <c r="P58" s="163">
        <f>'将来負担比率（分子）の構造'!M$50</f>
        <v>3130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518</v>
      </c>
      <c r="C62" s="163"/>
      <c r="D62" s="163"/>
      <c r="E62" s="163">
        <f>'将来負担比率（分子）の構造'!J$45</f>
        <v>481</v>
      </c>
      <c r="F62" s="163"/>
      <c r="G62" s="163"/>
      <c r="H62" s="163">
        <f>'将来負担比率（分子）の構造'!K$45</f>
        <v>502</v>
      </c>
      <c r="I62" s="163"/>
      <c r="J62" s="163"/>
      <c r="K62" s="163">
        <f>'将来負担比率（分子）の構造'!L$45</f>
        <v>507</v>
      </c>
      <c r="L62" s="163"/>
      <c r="M62" s="163"/>
      <c r="N62" s="163">
        <f>'将来負担比率（分子）の構造'!M$45</f>
        <v>505</v>
      </c>
      <c r="O62" s="163"/>
      <c r="P62" s="163"/>
    </row>
    <row r="63" spans="1:16" x14ac:dyDescent="0.15">
      <c r="A63" s="163" t="s">
        <v>34</v>
      </c>
      <c r="B63" s="163">
        <f>'将来負担比率（分子）の構造'!I$44</f>
        <v>80</v>
      </c>
      <c r="C63" s="163"/>
      <c r="D63" s="163"/>
      <c r="E63" s="163">
        <f>'将来負担比率（分子）の構造'!J$44</f>
        <v>55</v>
      </c>
      <c r="F63" s="163"/>
      <c r="G63" s="163"/>
      <c r="H63" s="163">
        <f>'将来負担比率（分子）の構造'!K$44</f>
        <v>65</v>
      </c>
      <c r="I63" s="163"/>
      <c r="J63" s="163"/>
      <c r="K63" s="163">
        <f>'将来負担比率（分子）の構造'!L$44</f>
        <v>83</v>
      </c>
      <c r="L63" s="163"/>
      <c r="M63" s="163"/>
      <c r="N63" s="163">
        <f>'将来負担比率（分子）の構造'!M$44</f>
        <v>98</v>
      </c>
      <c r="O63" s="163"/>
      <c r="P63" s="163"/>
    </row>
    <row r="64" spans="1:16" x14ac:dyDescent="0.15">
      <c r="A64" s="163" t="s">
        <v>33</v>
      </c>
      <c r="B64" s="163">
        <f>'将来負担比率（分子）の構造'!I$43</f>
        <v>1163</v>
      </c>
      <c r="C64" s="163"/>
      <c r="D64" s="163"/>
      <c r="E64" s="163">
        <f>'将来負担比率（分子）の構造'!J$43</f>
        <v>1067</v>
      </c>
      <c r="F64" s="163"/>
      <c r="G64" s="163"/>
      <c r="H64" s="163">
        <f>'将来負担比率（分子）の構造'!K$43</f>
        <v>1002</v>
      </c>
      <c r="I64" s="163"/>
      <c r="J64" s="163"/>
      <c r="K64" s="163">
        <f>'将来負担比率（分子）の構造'!L$43</f>
        <v>904</v>
      </c>
      <c r="L64" s="163"/>
      <c r="M64" s="163"/>
      <c r="N64" s="163">
        <f>'将来負担比率（分子）の構造'!M$43</f>
        <v>823</v>
      </c>
      <c r="O64" s="163"/>
      <c r="P64" s="163"/>
    </row>
    <row r="65" spans="1:16" x14ac:dyDescent="0.15">
      <c r="A65" s="163" t="s">
        <v>32</v>
      </c>
      <c r="B65" s="163">
        <f>'将来負担比率（分子）の構造'!I$42</f>
        <v>3</v>
      </c>
      <c r="C65" s="163"/>
      <c r="D65" s="163"/>
      <c r="E65" s="163">
        <f>'将来負担比率（分子）の構造'!J$42</f>
        <v>3</v>
      </c>
      <c r="F65" s="163"/>
      <c r="G65" s="163"/>
      <c r="H65" s="163">
        <f>'将来負担比率（分子）の構造'!K$42</f>
        <v>3</v>
      </c>
      <c r="I65" s="163"/>
      <c r="J65" s="163"/>
      <c r="K65" s="163">
        <f>'将来負担比率（分子）の構造'!L$42</f>
        <v>3</v>
      </c>
      <c r="L65" s="163"/>
      <c r="M65" s="163"/>
      <c r="N65" s="163">
        <f>'将来負担比率（分子）の構造'!M$42</f>
        <v>2</v>
      </c>
      <c r="O65" s="163"/>
      <c r="P65" s="163"/>
    </row>
    <row r="66" spans="1:16" x14ac:dyDescent="0.15">
      <c r="A66" s="163" t="s">
        <v>31</v>
      </c>
      <c r="B66" s="163">
        <f>'将来負担比率（分子）の構造'!I$41</f>
        <v>3220</v>
      </c>
      <c r="C66" s="163"/>
      <c r="D66" s="163"/>
      <c r="E66" s="163">
        <f>'将来負担比率（分子）の構造'!J$41</f>
        <v>3399</v>
      </c>
      <c r="F66" s="163"/>
      <c r="G66" s="163"/>
      <c r="H66" s="163">
        <f>'将来負担比率（分子）の構造'!K$41</f>
        <v>3617</v>
      </c>
      <c r="I66" s="163"/>
      <c r="J66" s="163"/>
      <c r="K66" s="163">
        <f>'将来負担比率（分子）の構造'!L$41</f>
        <v>3559</v>
      </c>
      <c r="L66" s="163"/>
      <c r="M66" s="163"/>
      <c r="N66" s="163">
        <f>'将来負担比率（分子）の構造'!M$41</f>
        <v>3560</v>
      </c>
      <c r="O66" s="163"/>
      <c r="P66" s="163"/>
    </row>
    <row r="67" spans="1:16" x14ac:dyDescent="0.15">
      <c r="A67" s="163" t="s">
        <v>71</v>
      </c>
      <c r="B67" s="163" t="e">
        <f>NA()</f>
        <v>#N/A</v>
      </c>
      <c r="C67" s="163">
        <f>IF(ISNUMBER('将来負担比率（分子）の構造'!I$53), IF('将来負担比率（分子）の構造'!I$53 &lt; 0, 0, '将来負担比率（分子）の構造'!I$53), NA())</f>
        <v>53</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1598</v>
      </c>
      <c r="C72" s="167">
        <f>基金残高に係る経年分析!G55</f>
        <v>1921</v>
      </c>
      <c r="D72" s="167">
        <f>基金残高に係る経年分析!H55</f>
        <v>1968</v>
      </c>
    </row>
    <row r="73" spans="1:16" x14ac:dyDescent="0.15">
      <c r="A73" s="166" t="s">
        <v>74</v>
      </c>
      <c r="B73" s="167">
        <f>基金残高に係る経年分析!F56</f>
        <v>64</v>
      </c>
      <c r="C73" s="167">
        <f>基金残高に係る経年分析!G56</f>
        <v>73</v>
      </c>
      <c r="D73" s="167">
        <f>基金残高に係る経年分析!H56</f>
        <v>79</v>
      </c>
    </row>
    <row r="74" spans="1:16" x14ac:dyDescent="0.15">
      <c r="A74" s="166" t="s">
        <v>75</v>
      </c>
      <c r="B74" s="167">
        <f>基金残高に係る経年分析!F57</f>
        <v>516</v>
      </c>
      <c r="C74" s="167">
        <f>基金残高に係る経年分析!G57</f>
        <v>733</v>
      </c>
      <c r="D74" s="167">
        <f>基金残高に係る経年分析!H57</f>
        <v>849</v>
      </c>
    </row>
  </sheetData>
  <sheetProtection algorithmName="SHA-512" hashValue="j2TZaCCxqU+QPOUCkQVVIJRGI/c+Z/WioJip4skBWym/y4FEgQ3JVZPYbtR7pXZvXTxovLYk1Rc9VjxD0EH36g==" saltValue="fIDgSL/EDXNsp/EIe74V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388717</v>
      </c>
      <c r="S5" s="674"/>
      <c r="T5" s="674"/>
      <c r="U5" s="674"/>
      <c r="V5" s="674"/>
      <c r="W5" s="674"/>
      <c r="X5" s="674"/>
      <c r="Y5" s="702"/>
      <c r="Z5" s="715">
        <v>8</v>
      </c>
      <c r="AA5" s="715"/>
      <c r="AB5" s="715"/>
      <c r="AC5" s="715"/>
      <c r="AD5" s="716">
        <v>388717</v>
      </c>
      <c r="AE5" s="716"/>
      <c r="AF5" s="716"/>
      <c r="AG5" s="716"/>
      <c r="AH5" s="716"/>
      <c r="AI5" s="716"/>
      <c r="AJ5" s="716"/>
      <c r="AK5" s="716"/>
      <c r="AL5" s="703">
        <v>15.4</v>
      </c>
      <c r="AM5" s="686"/>
      <c r="AN5" s="686"/>
      <c r="AO5" s="704"/>
      <c r="AP5" s="676" t="s">
        <v>216</v>
      </c>
      <c r="AQ5" s="677"/>
      <c r="AR5" s="677"/>
      <c r="AS5" s="677"/>
      <c r="AT5" s="677"/>
      <c r="AU5" s="677"/>
      <c r="AV5" s="677"/>
      <c r="AW5" s="677"/>
      <c r="AX5" s="677"/>
      <c r="AY5" s="677"/>
      <c r="AZ5" s="677"/>
      <c r="BA5" s="677"/>
      <c r="BB5" s="677"/>
      <c r="BC5" s="677"/>
      <c r="BD5" s="677"/>
      <c r="BE5" s="677"/>
      <c r="BF5" s="678"/>
      <c r="BG5" s="627">
        <v>387712</v>
      </c>
      <c r="BH5" s="628"/>
      <c r="BI5" s="628"/>
      <c r="BJ5" s="628"/>
      <c r="BK5" s="628"/>
      <c r="BL5" s="628"/>
      <c r="BM5" s="628"/>
      <c r="BN5" s="629"/>
      <c r="BO5" s="663">
        <v>99.7</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56508</v>
      </c>
      <c r="S6" s="628"/>
      <c r="T6" s="628"/>
      <c r="U6" s="628"/>
      <c r="V6" s="628"/>
      <c r="W6" s="628"/>
      <c r="X6" s="628"/>
      <c r="Y6" s="629"/>
      <c r="Z6" s="663">
        <v>1.2</v>
      </c>
      <c r="AA6" s="663"/>
      <c r="AB6" s="663"/>
      <c r="AC6" s="663"/>
      <c r="AD6" s="664">
        <v>56508</v>
      </c>
      <c r="AE6" s="664"/>
      <c r="AF6" s="664"/>
      <c r="AG6" s="664"/>
      <c r="AH6" s="664"/>
      <c r="AI6" s="664"/>
      <c r="AJ6" s="664"/>
      <c r="AK6" s="664"/>
      <c r="AL6" s="630">
        <v>2.2000000000000002</v>
      </c>
      <c r="AM6" s="631"/>
      <c r="AN6" s="631"/>
      <c r="AO6" s="665"/>
      <c r="AP6" s="624" t="s">
        <v>221</v>
      </c>
      <c r="AQ6" s="625"/>
      <c r="AR6" s="625"/>
      <c r="AS6" s="625"/>
      <c r="AT6" s="625"/>
      <c r="AU6" s="625"/>
      <c r="AV6" s="625"/>
      <c r="AW6" s="625"/>
      <c r="AX6" s="625"/>
      <c r="AY6" s="625"/>
      <c r="AZ6" s="625"/>
      <c r="BA6" s="625"/>
      <c r="BB6" s="625"/>
      <c r="BC6" s="625"/>
      <c r="BD6" s="625"/>
      <c r="BE6" s="625"/>
      <c r="BF6" s="626"/>
      <c r="BG6" s="627">
        <v>387712</v>
      </c>
      <c r="BH6" s="628"/>
      <c r="BI6" s="628"/>
      <c r="BJ6" s="628"/>
      <c r="BK6" s="628"/>
      <c r="BL6" s="628"/>
      <c r="BM6" s="628"/>
      <c r="BN6" s="629"/>
      <c r="BO6" s="663">
        <v>99.7</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54038</v>
      </c>
      <c r="CS6" s="628"/>
      <c r="CT6" s="628"/>
      <c r="CU6" s="628"/>
      <c r="CV6" s="628"/>
      <c r="CW6" s="628"/>
      <c r="CX6" s="628"/>
      <c r="CY6" s="629"/>
      <c r="CZ6" s="703">
        <v>1.2</v>
      </c>
      <c r="DA6" s="686"/>
      <c r="DB6" s="686"/>
      <c r="DC6" s="705"/>
      <c r="DD6" s="633" t="s">
        <v>122</v>
      </c>
      <c r="DE6" s="628"/>
      <c r="DF6" s="628"/>
      <c r="DG6" s="628"/>
      <c r="DH6" s="628"/>
      <c r="DI6" s="628"/>
      <c r="DJ6" s="628"/>
      <c r="DK6" s="628"/>
      <c r="DL6" s="628"/>
      <c r="DM6" s="628"/>
      <c r="DN6" s="628"/>
      <c r="DO6" s="628"/>
      <c r="DP6" s="629"/>
      <c r="DQ6" s="633">
        <v>54038</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106</v>
      </c>
      <c r="S7" s="628"/>
      <c r="T7" s="628"/>
      <c r="U7" s="628"/>
      <c r="V7" s="628"/>
      <c r="W7" s="628"/>
      <c r="X7" s="628"/>
      <c r="Y7" s="629"/>
      <c r="Z7" s="663">
        <v>0</v>
      </c>
      <c r="AA7" s="663"/>
      <c r="AB7" s="663"/>
      <c r="AC7" s="663"/>
      <c r="AD7" s="664">
        <v>106</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137989</v>
      </c>
      <c r="BH7" s="628"/>
      <c r="BI7" s="628"/>
      <c r="BJ7" s="628"/>
      <c r="BK7" s="628"/>
      <c r="BL7" s="628"/>
      <c r="BM7" s="628"/>
      <c r="BN7" s="629"/>
      <c r="BO7" s="663">
        <v>35.5</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852275</v>
      </c>
      <c r="CS7" s="628"/>
      <c r="CT7" s="628"/>
      <c r="CU7" s="628"/>
      <c r="CV7" s="628"/>
      <c r="CW7" s="628"/>
      <c r="CX7" s="628"/>
      <c r="CY7" s="629"/>
      <c r="CZ7" s="663">
        <v>18.5</v>
      </c>
      <c r="DA7" s="663"/>
      <c r="DB7" s="663"/>
      <c r="DC7" s="663"/>
      <c r="DD7" s="633">
        <v>37200</v>
      </c>
      <c r="DE7" s="628"/>
      <c r="DF7" s="628"/>
      <c r="DG7" s="628"/>
      <c r="DH7" s="628"/>
      <c r="DI7" s="628"/>
      <c r="DJ7" s="628"/>
      <c r="DK7" s="628"/>
      <c r="DL7" s="628"/>
      <c r="DM7" s="628"/>
      <c r="DN7" s="628"/>
      <c r="DO7" s="628"/>
      <c r="DP7" s="629"/>
      <c r="DQ7" s="633">
        <v>644241</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1288</v>
      </c>
      <c r="S8" s="628"/>
      <c r="T8" s="628"/>
      <c r="U8" s="628"/>
      <c r="V8" s="628"/>
      <c r="W8" s="628"/>
      <c r="X8" s="628"/>
      <c r="Y8" s="629"/>
      <c r="Z8" s="663">
        <v>0</v>
      </c>
      <c r="AA8" s="663"/>
      <c r="AB8" s="663"/>
      <c r="AC8" s="663"/>
      <c r="AD8" s="664">
        <v>1288</v>
      </c>
      <c r="AE8" s="664"/>
      <c r="AF8" s="664"/>
      <c r="AG8" s="664"/>
      <c r="AH8" s="664"/>
      <c r="AI8" s="664"/>
      <c r="AJ8" s="664"/>
      <c r="AK8" s="664"/>
      <c r="AL8" s="630">
        <v>0.1</v>
      </c>
      <c r="AM8" s="631"/>
      <c r="AN8" s="631"/>
      <c r="AO8" s="665"/>
      <c r="AP8" s="624" t="s">
        <v>227</v>
      </c>
      <c r="AQ8" s="625"/>
      <c r="AR8" s="625"/>
      <c r="AS8" s="625"/>
      <c r="AT8" s="625"/>
      <c r="AU8" s="625"/>
      <c r="AV8" s="625"/>
      <c r="AW8" s="625"/>
      <c r="AX8" s="625"/>
      <c r="AY8" s="625"/>
      <c r="AZ8" s="625"/>
      <c r="BA8" s="625"/>
      <c r="BB8" s="625"/>
      <c r="BC8" s="625"/>
      <c r="BD8" s="625"/>
      <c r="BE8" s="625"/>
      <c r="BF8" s="626"/>
      <c r="BG8" s="627">
        <v>5625</v>
      </c>
      <c r="BH8" s="628"/>
      <c r="BI8" s="628"/>
      <c r="BJ8" s="628"/>
      <c r="BK8" s="628"/>
      <c r="BL8" s="628"/>
      <c r="BM8" s="628"/>
      <c r="BN8" s="629"/>
      <c r="BO8" s="663">
        <v>1.4</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996588</v>
      </c>
      <c r="CS8" s="628"/>
      <c r="CT8" s="628"/>
      <c r="CU8" s="628"/>
      <c r="CV8" s="628"/>
      <c r="CW8" s="628"/>
      <c r="CX8" s="628"/>
      <c r="CY8" s="629"/>
      <c r="CZ8" s="663">
        <v>21.6</v>
      </c>
      <c r="DA8" s="663"/>
      <c r="DB8" s="663"/>
      <c r="DC8" s="663"/>
      <c r="DD8" s="633" t="s">
        <v>122</v>
      </c>
      <c r="DE8" s="628"/>
      <c r="DF8" s="628"/>
      <c r="DG8" s="628"/>
      <c r="DH8" s="628"/>
      <c r="DI8" s="628"/>
      <c r="DJ8" s="628"/>
      <c r="DK8" s="628"/>
      <c r="DL8" s="628"/>
      <c r="DM8" s="628"/>
      <c r="DN8" s="628"/>
      <c r="DO8" s="628"/>
      <c r="DP8" s="629"/>
      <c r="DQ8" s="633">
        <v>560313</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2170</v>
      </c>
      <c r="S9" s="628"/>
      <c r="T9" s="628"/>
      <c r="U9" s="628"/>
      <c r="V9" s="628"/>
      <c r="W9" s="628"/>
      <c r="X9" s="628"/>
      <c r="Y9" s="629"/>
      <c r="Z9" s="663">
        <v>0</v>
      </c>
      <c r="AA9" s="663"/>
      <c r="AB9" s="663"/>
      <c r="AC9" s="663"/>
      <c r="AD9" s="664">
        <v>2170</v>
      </c>
      <c r="AE9" s="664"/>
      <c r="AF9" s="664"/>
      <c r="AG9" s="664"/>
      <c r="AH9" s="664"/>
      <c r="AI9" s="664"/>
      <c r="AJ9" s="664"/>
      <c r="AK9" s="664"/>
      <c r="AL9" s="630">
        <v>0.1</v>
      </c>
      <c r="AM9" s="631"/>
      <c r="AN9" s="631"/>
      <c r="AO9" s="665"/>
      <c r="AP9" s="624" t="s">
        <v>230</v>
      </c>
      <c r="AQ9" s="625"/>
      <c r="AR9" s="625"/>
      <c r="AS9" s="625"/>
      <c r="AT9" s="625"/>
      <c r="AU9" s="625"/>
      <c r="AV9" s="625"/>
      <c r="AW9" s="625"/>
      <c r="AX9" s="625"/>
      <c r="AY9" s="625"/>
      <c r="AZ9" s="625"/>
      <c r="BA9" s="625"/>
      <c r="BB9" s="625"/>
      <c r="BC9" s="625"/>
      <c r="BD9" s="625"/>
      <c r="BE9" s="625"/>
      <c r="BF9" s="626"/>
      <c r="BG9" s="627">
        <v>107962</v>
      </c>
      <c r="BH9" s="628"/>
      <c r="BI9" s="628"/>
      <c r="BJ9" s="628"/>
      <c r="BK9" s="628"/>
      <c r="BL9" s="628"/>
      <c r="BM9" s="628"/>
      <c r="BN9" s="629"/>
      <c r="BO9" s="663">
        <v>27.8</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256731</v>
      </c>
      <c r="CS9" s="628"/>
      <c r="CT9" s="628"/>
      <c r="CU9" s="628"/>
      <c r="CV9" s="628"/>
      <c r="CW9" s="628"/>
      <c r="CX9" s="628"/>
      <c r="CY9" s="629"/>
      <c r="CZ9" s="663">
        <v>5.6</v>
      </c>
      <c r="DA9" s="663"/>
      <c r="DB9" s="663"/>
      <c r="DC9" s="663"/>
      <c r="DD9" s="633">
        <v>1000</v>
      </c>
      <c r="DE9" s="628"/>
      <c r="DF9" s="628"/>
      <c r="DG9" s="628"/>
      <c r="DH9" s="628"/>
      <c r="DI9" s="628"/>
      <c r="DJ9" s="628"/>
      <c r="DK9" s="628"/>
      <c r="DL9" s="628"/>
      <c r="DM9" s="628"/>
      <c r="DN9" s="628"/>
      <c r="DO9" s="628"/>
      <c r="DP9" s="629"/>
      <c r="DQ9" s="633">
        <v>232127</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10729</v>
      </c>
      <c r="BH10" s="628"/>
      <c r="BI10" s="628"/>
      <c r="BJ10" s="628"/>
      <c r="BK10" s="628"/>
      <c r="BL10" s="628"/>
      <c r="BM10" s="628"/>
      <c r="BN10" s="629"/>
      <c r="BO10" s="663">
        <v>2.8</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105698</v>
      </c>
      <c r="S11" s="628"/>
      <c r="T11" s="628"/>
      <c r="U11" s="628"/>
      <c r="V11" s="628"/>
      <c r="W11" s="628"/>
      <c r="X11" s="628"/>
      <c r="Y11" s="629"/>
      <c r="Z11" s="630">
        <v>2.2000000000000002</v>
      </c>
      <c r="AA11" s="631"/>
      <c r="AB11" s="631"/>
      <c r="AC11" s="632"/>
      <c r="AD11" s="633">
        <v>105698</v>
      </c>
      <c r="AE11" s="628"/>
      <c r="AF11" s="628"/>
      <c r="AG11" s="628"/>
      <c r="AH11" s="628"/>
      <c r="AI11" s="628"/>
      <c r="AJ11" s="628"/>
      <c r="AK11" s="629"/>
      <c r="AL11" s="630">
        <v>4.2</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13673</v>
      </c>
      <c r="BH11" s="628"/>
      <c r="BI11" s="628"/>
      <c r="BJ11" s="628"/>
      <c r="BK11" s="628"/>
      <c r="BL11" s="628"/>
      <c r="BM11" s="628"/>
      <c r="BN11" s="629"/>
      <c r="BO11" s="663">
        <v>3.5</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380716</v>
      </c>
      <c r="CS11" s="628"/>
      <c r="CT11" s="628"/>
      <c r="CU11" s="628"/>
      <c r="CV11" s="628"/>
      <c r="CW11" s="628"/>
      <c r="CX11" s="628"/>
      <c r="CY11" s="629"/>
      <c r="CZ11" s="663">
        <v>8.3000000000000007</v>
      </c>
      <c r="DA11" s="663"/>
      <c r="DB11" s="663"/>
      <c r="DC11" s="663"/>
      <c r="DD11" s="633">
        <v>27842</v>
      </c>
      <c r="DE11" s="628"/>
      <c r="DF11" s="628"/>
      <c r="DG11" s="628"/>
      <c r="DH11" s="628"/>
      <c r="DI11" s="628"/>
      <c r="DJ11" s="628"/>
      <c r="DK11" s="628"/>
      <c r="DL11" s="628"/>
      <c r="DM11" s="628"/>
      <c r="DN11" s="628"/>
      <c r="DO11" s="628"/>
      <c r="DP11" s="629"/>
      <c r="DQ11" s="633">
        <v>297625</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v>6176</v>
      </c>
      <c r="S12" s="628"/>
      <c r="T12" s="628"/>
      <c r="U12" s="628"/>
      <c r="V12" s="628"/>
      <c r="W12" s="628"/>
      <c r="X12" s="628"/>
      <c r="Y12" s="629"/>
      <c r="Z12" s="663">
        <v>0.1</v>
      </c>
      <c r="AA12" s="663"/>
      <c r="AB12" s="663"/>
      <c r="AC12" s="663"/>
      <c r="AD12" s="664">
        <v>6176</v>
      </c>
      <c r="AE12" s="664"/>
      <c r="AF12" s="664"/>
      <c r="AG12" s="664"/>
      <c r="AH12" s="664"/>
      <c r="AI12" s="664"/>
      <c r="AJ12" s="664"/>
      <c r="AK12" s="664"/>
      <c r="AL12" s="630">
        <v>0.2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196511</v>
      </c>
      <c r="BH12" s="628"/>
      <c r="BI12" s="628"/>
      <c r="BJ12" s="628"/>
      <c r="BK12" s="628"/>
      <c r="BL12" s="628"/>
      <c r="BM12" s="628"/>
      <c r="BN12" s="629"/>
      <c r="BO12" s="663">
        <v>50.6</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68488</v>
      </c>
      <c r="CS12" s="628"/>
      <c r="CT12" s="628"/>
      <c r="CU12" s="628"/>
      <c r="CV12" s="628"/>
      <c r="CW12" s="628"/>
      <c r="CX12" s="628"/>
      <c r="CY12" s="629"/>
      <c r="CZ12" s="663">
        <v>1.5</v>
      </c>
      <c r="DA12" s="663"/>
      <c r="DB12" s="663"/>
      <c r="DC12" s="663"/>
      <c r="DD12" s="633" t="s">
        <v>122</v>
      </c>
      <c r="DE12" s="628"/>
      <c r="DF12" s="628"/>
      <c r="DG12" s="628"/>
      <c r="DH12" s="628"/>
      <c r="DI12" s="628"/>
      <c r="DJ12" s="628"/>
      <c r="DK12" s="628"/>
      <c r="DL12" s="628"/>
      <c r="DM12" s="628"/>
      <c r="DN12" s="628"/>
      <c r="DO12" s="628"/>
      <c r="DP12" s="629"/>
      <c r="DQ12" s="633">
        <v>54090</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195048</v>
      </c>
      <c r="BH13" s="628"/>
      <c r="BI13" s="628"/>
      <c r="BJ13" s="628"/>
      <c r="BK13" s="628"/>
      <c r="BL13" s="628"/>
      <c r="BM13" s="628"/>
      <c r="BN13" s="629"/>
      <c r="BO13" s="663">
        <v>50.2</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477594</v>
      </c>
      <c r="CS13" s="628"/>
      <c r="CT13" s="628"/>
      <c r="CU13" s="628"/>
      <c r="CV13" s="628"/>
      <c r="CW13" s="628"/>
      <c r="CX13" s="628"/>
      <c r="CY13" s="629"/>
      <c r="CZ13" s="663">
        <v>10.4</v>
      </c>
      <c r="DA13" s="663"/>
      <c r="DB13" s="663"/>
      <c r="DC13" s="663"/>
      <c r="DD13" s="633">
        <v>393468</v>
      </c>
      <c r="DE13" s="628"/>
      <c r="DF13" s="628"/>
      <c r="DG13" s="628"/>
      <c r="DH13" s="628"/>
      <c r="DI13" s="628"/>
      <c r="DJ13" s="628"/>
      <c r="DK13" s="628"/>
      <c r="DL13" s="628"/>
      <c r="DM13" s="628"/>
      <c r="DN13" s="628"/>
      <c r="DO13" s="628"/>
      <c r="DP13" s="629"/>
      <c r="DQ13" s="633">
        <v>93942</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22383</v>
      </c>
      <c r="BH14" s="628"/>
      <c r="BI14" s="628"/>
      <c r="BJ14" s="628"/>
      <c r="BK14" s="628"/>
      <c r="BL14" s="628"/>
      <c r="BM14" s="628"/>
      <c r="BN14" s="629"/>
      <c r="BO14" s="663">
        <v>5.8</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480313</v>
      </c>
      <c r="CS14" s="628"/>
      <c r="CT14" s="628"/>
      <c r="CU14" s="628"/>
      <c r="CV14" s="628"/>
      <c r="CW14" s="628"/>
      <c r="CX14" s="628"/>
      <c r="CY14" s="629"/>
      <c r="CZ14" s="663">
        <v>10.4</v>
      </c>
      <c r="DA14" s="663"/>
      <c r="DB14" s="663"/>
      <c r="DC14" s="663"/>
      <c r="DD14" s="633">
        <v>310054</v>
      </c>
      <c r="DE14" s="628"/>
      <c r="DF14" s="628"/>
      <c r="DG14" s="628"/>
      <c r="DH14" s="628"/>
      <c r="DI14" s="628"/>
      <c r="DJ14" s="628"/>
      <c r="DK14" s="628"/>
      <c r="DL14" s="628"/>
      <c r="DM14" s="628"/>
      <c r="DN14" s="628"/>
      <c r="DO14" s="628"/>
      <c r="DP14" s="629"/>
      <c r="DQ14" s="633">
        <v>169592</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4072</v>
      </c>
      <c r="S15" s="628"/>
      <c r="T15" s="628"/>
      <c r="U15" s="628"/>
      <c r="V15" s="628"/>
      <c r="W15" s="628"/>
      <c r="X15" s="628"/>
      <c r="Y15" s="629"/>
      <c r="Z15" s="663">
        <v>0.1</v>
      </c>
      <c r="AA15" s="663"/>
      <c r="AB15" s="663"/>
      <c r="AC15" s="663"/>
      <c r="AD15" s="664">
        <v>4072</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30829</v>
      </c>
      <c r="BH15" s="628"/>
      <c r="BI15" s="628"/>
      <c r="BJ15" s="628"/>
      <c r="BK15" s="628"/>
      <c r="BL15" s="628"/>
      <c r="BM15" s="628"/>
      <c r="BN15" s="629"/>
      <c r="BO15" s="663">
        <v>7.9</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365145</v>
      </c>
      <c r="CS15" s="628"/>
      <c r="CT15" s="628"/>
      <c r="CU15" s="628"/>
      <c r="CV15" s="628"/>
      <c r="CW15" s="628"/>
      <c r="CX15" s="628"/>
      <c r="CY15" s="629"/>
      <c r="CZ15" s="663">
        <v>7.9</v>
      </c>
      <c r="DA15" s="663"/>
      <c r="DB15" s="663"/>
      <c r="DC15" s="663"/>
      <c r="DD15" s="633">
        <v>7870</v>
      </c>
      <c r="DE15" s="628"/>
      <c r="DF15" s="628"/>
      <c r="DG15" s="628"/>
      <c r="DH15" s="628"/>
      <c r="DI15" s="628"/>
      <c r="DJ15" s="628"/>
      <c r="DK15" s="628"/>
      <c r="DL15" s="628"/>
      <c r="DM15" s="628"/>
      <c r="DN15" s="628"/>
      <c r="DO15" s="628"/>
      <c r="DP15" s="629"/>
      <c r="DQ15" s="633">
        <v>330078</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7729</v>
      </c>
      <c r="S16" s="628"/>
      <c r="T16" s="628"/>
      <c r="U16" s="628"/>
      <c r="V16" s="628"/>
      <c r="W16" s="628"/>
      <c r="X16" s="628"/>
      <c r="Y16" s="629"/>
      <c r="Z16" s="663">
        <v>0.2</v>
      </c>
      <c r="AA16" s="663"/>
      <c r="AB16" s="663"/>
      <c r="AC16" s="663"/>
      <c r="AD16" s="664">
        <v>7729</v>
      </c>
      <c r="AE16" s="664"/>
      <c r="AF16" s="664"/>
      <c r="AG16" s="664"/>
      <c r="AH16" s="664"/>
      <c r="AI16" s="664"/>
      <c r="AJ16" s="664"/>
      <c r="AK16" s="664"/>
      <c r="AL16" s="630">
        <v>0.3</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336289</v>
      </c>
      <c r="CS16" s="628"/>
      <c r="CT16" s="628"/>
      <c r="CU16" s="628"/>
      <c r="CV16" s="628"/>
      <c r="CW16" s="628"/>
      <c r="CX16" s="628"/>
      <c r="CY16" s="629"/>
      <c r="CZ16" s="663">
        <v>7.3</v>
      </c>
      <c r="DA16" s="663"/>
      <c r="DB16" s="663"/>
      <c r="DC16" s="663"/>
      <c r="DD16" s="633" t="s">
        <v>122</v>
      </c>
      <c r="DE16" s="628"/>
      <c r="DF16" s="628"/>
      <c r="DG16" s="628"/>
      <c r="DH16" s="628"/>
      <c r="DI16" s="628"/>
      <c r="DJ16" s="628"/>
      <c r="DK16" s="628"/>
      <c r="DL16" s="628"/>
      <c r="DM16" s="628"/>
      <c r="DN16" s="628"/>
      <c r="DO16" s="628"/>
      <c r="DP16" s="629"/>
      <c r="DQ16" s="633">
        <v>17739</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17147</v>
      </c>
      <c r="S17" s="628"/>
      <c r="T17" s="628"/>
      <c r="U17" s="628"/>
      <c r="V17" s="628"/>
      <c r="W17" s="628"/>
      <c r="X17" s="628"/>
      <c r="Y17" s="629"/>
      <c r="Z17" s="663">
        <v>0.4</v>
      </c>
      <c r="AA17" s="663"/>
      <c r="AB17" s="663"/>
      <c r="AC17" s="663"/>
      <c r="AD17" s="664">
        <v>17147</v>
      </c>
      <c r="AE17" s="664"/>
      <c r="AF17" s="664"/>
      <c r="AG17" s="664"/>
      <c r="AH17" s="664"/>
      <c r="AI17" s="664"/>
      <c r="AJ17" s="664"/>
      <c r="AK17" s="664"/>
      <c r="AL17" s="630">
        <v>0.7</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344280</v>
      </c>
      <c r="CS17" s="628"/>
      <c r="CT17" s="628"/>
      <c r="CU17" s="628"/>
      <c r="CV17" s="628"/>
      <c r="CW17" s="628"/>
      <c r="CX17" s="628"/>
      <c r="CY17" s="629"/>
      <c r="CZ17" s="663">
        <v>7.5</v>
      </c>
      <c r="DA17" s="663"/>
      <c r="DB17" s="663"/>
      <c r="DC17" s="663"/>
      <c r="DD17" s="633" t="s">
        <v>122</v>
      </c>
      <c r="DE17" s="628"/>
      <c r="DF17" s="628"/>
      <c r="DG17" s="628"/>
      <c r="DH17" s="628"/>
      <c r="DI17" s="628"/>
      <c r="DJ17" s="628"/>
      <c r="DK17" s="628"/>
      <c r="DL17" s="628"/>
      <c r="DM17" s="628"/>
      <c r="DN17" s="628"/>
      <c r="DO17" s="628"/>
      <c r="DP17" s="629"/>
      <c r="DQ17" s="633">
        <v>328295</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1830</v>
      </c>
      <c r="S18" s="628"/>
      <c r="T18" s="628"/>
      <c r="U18" s="628"/>
      <c r="V18" s="628"/>
      <c r="W18" s="628"/>
      <c r="X18" s="628"/>
      <c r="Y18" s="629"/>
      <c r="Z18" s="663">
        <v>0</v>
      </c>
      <c r="AA18" s="663"/>
      <c r="AB18" s="663"/>
      <c r="AC18" s="663"/>
      <c r="AD18" s="664">
        <v>1830</v>
      </c>
      <c r="AE18" s="664"/>
      <c r="AF18" s="664"/>
      <c r="AG18" s="664"/>
      <c r="AH18" s="664"/>
      <c r="AI18" s="664"/>
      <c r="AJ18" s="664"/>
      <c r="AK18" s="664"/>
      <c r="AL18" s="630">
        <v>0.1</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14729</v>
      </c>
      <c r="S19" s="628"/>
      <c r="T19" s="628"/>
      <c r="U19" s="628"/>
      <c r="V19" s="628"/>
      <c r="W19" s="628"/>
      <c r="X19" s="628"/>
      <c r="Y19" s="629"/>
      <c r="Z19" s="663">
        <v>0.3</v>
      </c>
      <c r="AA19" s="663"/>
      <c r="AB19" s="663"/>
      <c r="AC19" s="663"/>
      <c r="AD19" s="664">
        <v>14729</v>
      </c>
      <c r="AE19" s="664"/>
      <c r="AF19" s="664"/>
      <c r="AG19" s="664"/>
      <c r="AH19" s="664"/>
      <c r="AI19" s="664"/>
      <c r="AJ19" s="664"/>
      <c r="AK19" s="664"/>
      <c r="AL19" s="630">
        <v>0.6</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1005</v>
      </c>
      <c r="BH19" s="628"/>
      <c r="BI19" s="628"/>
      <c r="BJ19" s="628"/>
      <c r="BK19" s="628"/>
      <c r="BL19" s="628"/>
      <c r="BM19" s="628"/>
      <c r="BN19" s="629"/>
      <c r="BO19" s="663">
        <v>0.3</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588</v>
      </c>
      <c r="S20" s="628"/>
      <c r="T20" s="628"/>
      <c r="U20" s="628"/>
      <c r="V20" s="628"/>
      <c r="W20" s="628"/>
      <c r="X20" s="628"/>
      <c r="Y20" s="629"/>
      <c r="Z20" s="663">
        <v>0</v>
      </c>
      <c r="AA20" s="663"/>
      <c r="AB20" s="663"/>
      <c r="AC20" s="663"/>
      <c r="AD20" s="664">
        <v>588</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1005</v>
      </c>
      <c r="BH20" s="628"/>
      <c r="BI20" s="628"/>
      <c r="BJ20" s="628"/>
      <c r="BK20" s="628"/>
      <c r="BL20" s="628"/>
      <c r="BM20" s="628"/>
      <c r="BN20" s="629"/>
      <c r="BO20" s="663">
        <v>0.3</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4612457</v>
      </c>
      <c r="CS20" s="628"/>
      <c r="CT20" s="628"/>
      <c r="CU20" s="628"/>
      <c r="CV20" s="628"/>
      <c r="CW20" s="628"/>
      <c r="CX20" s="628"/>
      <c r="CY20" s="629"/>
      <c r="CZ20" s="663">
        <v>100</v>
      </c>
      <c r="DA20" s="663"/>
      <c r="DB20" s="663"/>
      <c r="DC20" s="663"/>
      <c r="DD20" s="633">
        <v>777434</v>
      </c>
      <c r="DE20" s="628"/>
      <c r="DF20" s="628"/>
      <c r="DG20" s="628"/>
      <c r="DH20" s="628"/>
      <c r="DI20" s="628"/>
      <c r="DJ20" s="628"/>
      <c r="DK20" s="628"/>
      <c r="DL20" s="628"/>
      <c r="DM20" s="628"/>
      <c r="DN20" s="628"/>
      <c r="DO20" s="628"/>
      <c r="DP20" s="629"/>
      <c r="DQ20" s="633">
        <v>2782080</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2069942</v>
      </c>
      <c r="S21" s="628"/>
      <c r="T21" s="628"/>
      <c r="U21" s="628"/>
      <c r="V21" s="628"/>
      <c r="W21" s="628"/>
      <c r="X21" s="628"/>
      <c r="Y21" s="629"/>
      <c r="Z21" s="663">
        <v>42.4</v>
      </c>
      <c r="AA21" s="663"/>
      <c r="AB21" s="663"/>
      <c r="AC21" s="663"/>
      <c r="AD21" s="664">
        <v>1927097</v>
      </c>
      <c r="AE21" s="664"/>
      <c r="AF21" s="664"/>
      <c r="AG21" s="664"/>
      <c r="AH21" s="664"/>
      <c r="AI21" s="664"/>
      <c r="AJ21" s="664"/>
      <c r="AK21" s="664"/>
      <c r="AL21" s="630">
        <v>76.599999999999994</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v>1005</v>
      </c>
      <c r="BH21" s="628"/>
      <c r="BI21" s="628"/>
      <c r="BJ21" s="628"/>
      <c r="BK21" s="628"/>
      <c r="BL21" s="628"/>
      <c r="BM21" s="628"/>
      <c r="BN21" s="629"/>
      <c r="BO21" s="663">
        <v>0.3</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1927097</v>
      </c>
      <c r="S22" s="628"/>
      <c r="T22" s="628"/>
      <c r="U22" s="628"/>
      <c r="V22" s="628"/>
      <c r="W22" s="628"/>
      <c r="X22" s="628"/>
      <c r="Y22" s="629"/>
      <c r="Z22" s="663">
        <v>39.4</v>
      </c>
      <c r="AA22" s="663"/>
      <c r="AB22" s="663"/>
      <c r="AC22" s="663"/>
      <c r="AD22" s="664">
        <v>1927097</v>
      </c>
      <c r="AE22" s="664"/>
      <c r="AF22" s="664"/>
      <c r="AG22" s="664"/>
      <c r="AH22" s="664"/>
      <c r="AI22" s="664"/>
      <c r="AJ22" s="664"/>
      <c r="AK22" s="664"/>
      <c r="AL22" s="630">
        <v>76.599999999999994</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142845</v>
      </c>
      <c r="S23" s="628"/>
      <c r="T23" s="628"/>
      <c r="U23" s="628"/>
      <c r="V23" s="628"/>
      <c r="W23" s="628"/>
      <c r="X23" s="628"/>
      <c r="Y23" s="629"/>
      <c r="Z23" s="663">
        <v>2.9</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1512075</v>
      </c>
      <c r="CS24" s="674"/>
      <c r="CT24" s="674"/>
      <c r="CU24" s="674"/>
      <c r="CV24" s="674"/>
      <c r="CW24" s="674"/>
      <c r="CX24" s="674"/>
      <c r="CY24" s="702"/>
      <c r="CZ24" s="703">
        <v>32.799999999999997</v>
      </c>
      <c r="DA24" s="686"/>
      <c r="DB24" s="686"/>
      <c r="DC24" s="705"/>
      <c r="DD24" s="701">
        <v>1091442</v>
      </c>
      <c r="DE24" s="674"/>
      <c r="DF24" s="674"/>
      <c r="DG24" s="674"/>
      <c r="DH24" s="674"/>
      <c r="DI24" s="674"/>
      <c r="DJ24" s="674"/>
      <c r="DK24" s="702"/>
      <c r="DL24" s="701">
        <v>1005264</v>
      </c>
      <c r="DM24" s="674"/>
      <c r="DN24" s="674"/>
      <c r="DO24" s="674"/>
      <c r="DP24" s="674"/>
      <c r="DQ24" s="674"/>
      <c r="DR24" s="674"/>
      <c r="DS24" s="674"/>
      <c r="DT24" s="674"/>
      <c r="DU24" s="674"/>
      <c r="DV24" s="702"/>
      <c r="DW24" s="703">
        <v>39.9</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2659553</v>
      </c>
      <c r="S25" s="628"/>
      <c r="T25" s="628"/>
      <c r="U25" s="628"/>
      <c r="V25" s="628"/>
      <c r="W25" s="628"/>
      <c r="X25" s="628"/>
      <c r="Y25" s="629"/>
      <c r="Z25" s="663">
        <v>54.4</v>
      </c>
      <c r="AA25" s="663"/>
      <c r="AB25" s="663"/>
      <c r="AC25" s="663"/>
      <c r="AD25" s="664">
        <v>2516708</v>
      </c>
      <c r="AE25" s="664"/>
      <c r="AF25" s="664"/>
      <c r="AG25" s="664"/>
      <c r="AH25" s="664"/>
      <c r="AI25" s="664"/>
      <c r="AJ25" s="664"/>
      <c r="AK25" s="664"/>
      <c r="AL25" s="630">
        <v>100</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540148</v>
      </c>
      <c r="CS25" s="636"/>
      <c r="CT25" s="636"/>
      <c r="CU25" s="636"/>
      <c r="CV25" s="636"/>
      <c r="CW25" s="636"/>
      <c r="CX25" s="636"/>
      <c r="CY25" s="637"/>
      <c r="CZ25" s="630">
        <v>11.7</v>
      </c>
      <c r="DA25" s="638"/>
      <c r="DB25" s="638"/>
      <c r="DC25" s="639"/>
      <c r="DD25" s="633">
        <v>505536</v>
      </c>
      <c r="DE25" s="636"/>
      <c r="DF25" s="636"/>
      <c r="DG25" s="636"/>
      <c r="DH25" s="636"/>
      <c r="DI25" s="636"/>
      <c r="DJ25" s="636"/>
      <c r="DK25" s="637"/>
      <c r="DL25" s="633">
        <v>496543</v>
      </c>
      <c r="DM25" s="636"/>
      <c r="DN25" s="636"/>
      <c r="DO25" s="636"/>
      <c r="DP25" s="636"/>
      <c r="DQ25" s="636"/>
      <c r="DR25" s="636"/>
      <c r="DS25" s="636"/>
      <c r="DT25" s="636"/>
      <c r="DU25" s="636"/>
      <c r="DV25" s="637"/>
      <c r="DW25" s="630">
        <v>19.7</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301021</v>
      </c>
      <c r="CS26" s="628"/>
      <c r="CT26" s="628"/>
      <c r="CU26" s="628"/>
      <c r="CV26" s="628"/>
      <c r="CW26" s="628"/>
      <c r="CX26" s="628"/>
      <c r="CY26" s="629"/>
      <c r="CZ26" s="630">
        <v>6.5</v>
      </c>
      <c r="DA26" s="638"/>
      <c r="DB26" s="638"/>
      <c r="DC26" s="639"/>
      <c r="DD26" s="633">
        <v>298690</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9840</v>
      </c>
      <c r="S27" s="628"/>
      <c r="T27" s="628"/>
      <c r="U27" s="628"/>
      <c r="V27" s="628"/>
      <c r="W27" s="628"/>
      <c r="X27" s="628"/>
      <c r="Y27" s="629"/>
      <c r="Z27" s="663">
        <v>0.2</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388717</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627647</v>
      </c>
      <c r="CS27" s="636"/>
      <c r="CT27" s="636"/>
      <c r="CU27" s="636"/>
      <c r="CV27" s="636"/>
      <c r="CW27" s="636"/>
      <c r="CX27" s="636"/>
      <c r="CY27" s="637"/>
      <c r="CZ27" s="630">
        <v>13.6</v>
      </c>
      <c r="DA27" s="638"/>
      <c r="DB27" s="638"/>
      <c r="DC27" s="639"/>
      <c r="DD27" s="633">
        <v>257611</v>
      </c>
      <c r="DE27" s="636"/>
      <c r="DF27" s="636"/>
      <c r="DG27" s="636"/>
      <c r="DH27" s="636"/>
      <c r="DI27" s="636"/>
      <c r="DJ27" s="636"/>
      <c r="DK27" s="637"/>
      <c r="DL27" s="633">
        <v>180426</v>
      </c>
      <c r="DM27" s="636"/>
      <c r="DN27" s="636"/>
      <c r="DO27" s="636"/>
      <c r="DP27" s="636"/>
      <c r="DQ27" s="636"/>
      <c r="DR27" s="636"/>
      <c r="DS27" s="636"/>
      <c r="DT27" s="636"/>
      <c r="DU27" s="636"/>
      <c r="DV27" s="637"/>
      <c r="DW27" s="630">
        <v>7.2</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42223</v>
      </c>
      <c r="S28" s="628"/>
      <c r="T28" s="628"/>
      <c r="U28" s="628"/>
      <c r="V28" s="628"/>
      <c r="W28" s="628"/>
      <c r="X28" s="628"/>
      <c r="Y28" s="629"/>
      <c r="Z28" s="663">
        <v>0.9</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344280</v>
      </c>
      <c r="CS28" s="628"/>
      <c r="CT28" s="628"/>
      <c r="CU28" s="628"/>
      <c r="CV28" s="628"/>
      <c r="CW28" s="628"/>
      <c r="CX28" s="628"/>
      <c r="CY28" s="629"/>
      <c r="CZ28" s="630">
        <v>7.5</v>
      </c>
      <c r="DA28" s="638"/>
      <c r="DB28" s="638"/>
      <c r="DC28" s="639"/>
      <c r="DD28" s="633">
        <v>328295</v>
      </c>
      <c r="DE28" s="628"/>
      <c r="DF28" s="628"/>
      <c r="DG28" s="628"/>
      <c r="DH28" s="628"/>
      <c r="DI28" s="628"/>
      <c r="DJ28" s="628"/>
      <c r="DK28" s="629"/>
      <c r="DL28" s="633">
        <v>328295</v>
      </c>
      <c r="DM28" s="628"/>
      <c r="DN28" s="628"/>
      <c r="DO28" s="628"/>
      <c r="DP28" s="628"/>
      <c r="DQ28" s="628"/>
      <c r="DR28" s="628"/>
      <c r="DS28" s="628"/>
      <c r="DT28" s="628"/>
      <c r="DU28" s="628"/>
      <c r="DV28" s="629"/>
      <c r="DW28" s="630">
        <v>13</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2875</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344280</v>
      </c>
      <c r="CS29" s="636"/>
      <c r="CT29" s="636"/>
      <c r="CU29" s="636"/>
      <c r="CV29" s="636"/>
      <c r="CW29" s="636"/>
      <c r="CX29" s="636"/>
      <c r="CY29" s="637"/>
      <c r="CZ29" s="630">
        <v>7.5</v>
      </c>
      <c r="DA29" s="638"/>
      <c r="DB29" s="638"/>
      <c r="DC29" s="639"/>
      <c r="DD29" s="633">
        <v>328295</v>
      </c>
      <c r="DE29" s="636"/>
      <c r="DF29" s="636"/>
      <c r="DG29" s="636"/>
      <c r="DH29" s="636"/>
      <c r="DI29" s="636"/>
      <c r="DJ29" s="636"/>
      <c r="DK29" s="637"/>
      <c r="DL29" s="633">
        <v>328295</v>
      </c>
      <c r="DM29" s="636"/>
      <c r="DN29" s="636"/>
      <c r="DO29" s="636"/>
      <c r="DP29" s="636"/>
      <c r="DQ29" s="636"/>
      <c r="DR29" s="636"/>
      <c r="DS29" s="636"/>
      <c r="DT29" s="636"/>
      <c r="DU29" s="636"/>
      <c r="DV29" s="637"/>
      <c r="DW29" s="630">
        <v>13</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1076714</v>
      </c>
      <c r="S30" s="628"/>
      <c r="T30" s="628"/>
      <c r="U30" s="628"/>
      <c r="V30" s="628"/>
      <c r="W30" s="628"/>
      <c r="X30" s="628"/>
      <c r="Y30" s="629"/>
      <c r="Z30" s="663">
        <v>22</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329357</v>
      </c>
      <c r="CS30" s="628"/>
      <c r="CT30" s="628"/>
      <c r="CU30" s="628"/>
      <c r="CV30" s="628"/>
      <c r="CW30" s="628"/>
      <c r="CX30" s="628"/>
      <c r="CY30" s="629"/>
      <c r="CZ30" s="630">
        <v>7.1</v>
      </c>
      <c r="DA30" s="638"/>
      <c r="DB30" s="638"/>
      <c r="DC30" s="639"/>
      <c r="DD30" s="633">
        <v>313372</v>
      </c>
      <c r="DE30" s="628"/>
      <c r="DF30" s="628"/>
      <c r="DG30" s="628"/>
      <c r="DH30" s="628"/>
      <c r="DI30" s="628"/>
      <c r="DJ30" s="628"/>
      <c r="DK30" s="629"/>
      <c r="DL30" s="633">
        <v>313372</v>
      </c>
      <c r="DM30" s="628"/>
      <c r="DN30" s="628"/>
      <c r="DO30" s="628"/>
      <c r="DP30" s="628"/>
      <c r="DQ30" s="628"/>
      <c r="DR30" s="628"/>
      <c r="DS30" s="628"/>
      <c r="DT30" s="628"/>
      <c r="DU30" s="628"/>
      <c r="DV30" s="629"/>
      <c r="DW30" s="630">
        <v>12.4</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99.5</v>
      </c>
      <c r="BH31" s="685"/>
      <c r="BI31" s="685"/>
      <c r="BJ31" s="685"/>
      <c r="BK31" s="685"/>
      <c r="BL31" s="685"/>
      <c r="BM31" s="686">
        <v>96</v>
      </c>
      <c r="BN31" s="685"/>
      <c r="BO31" s="685"/>
      <c r="BP31" s="685"/>
      <c r="BQ31" s="687"/>
      <c r="BR31" s="684">
        <v>99</v>
      </c>
      <c r="BS31" s="685"/>
      <c r="BT31" s="685"/>
      <c r="BU31" s="685"/>
      <c r="BV31" s="685"/>
      <c r="BW31" s="685"/>
      <c r="BX31" s="686">
        <v>95.5</v>
      </c>
      <c r="BY31" s="685"/>
      <c r="BZ31" s="685"/>
      <c r="CA31" s="685"/>
      <c r="CB31" s="687"/>
      <c r="CD31" s="642"/>
      <c r="CE31" s="643"/>
      <c r="CF31" s="624" t="s">
        <v>300</v>
      </c>
      <c r="CG31" s="625"/>
      <c r="CH31" s="625"/>
      <c r="CI31" s="625"/>
      <c r="CJ31" s="625"/>
      <c r="CK31" s="625"/>
      <c r="CL31" s="625"/>
      <c r="CM31" s="625"/>
      <c r="CN31" s="625"/>
      <c r="CO31" s="625"/>
      <c r="CP31" s="625"/>
      <c r="CQ31" s="626"/>
      <c r="CR31" s="627">
        <v>14923</v>
      </c>
      <c r="CS31" s="636"/>
      <c r="CT31" s="636"/>
      <c r="CU31" s="636"/>
      <c r="CV31" s="636"/>
      <c r="CW31" s="636"/>
      <c r="CX31" s="636"/>
      <c r="CY31" s="637"/>
      <c r="CZ31" s="630">
        <v>0.3</v>
      </c>
      <c r="DA31" s="638"/>
      <c r="DB31" s="638"/>
      <c r="DC31" s="639"/>
      <c r="DD31" s="633">
        <v>14923</v>
      </c>
      <c r="DE31" s="636"/>
      <c r="DF31" s="636"/>
      <c r="DG31" s="636"/>
      <c r="DH31" s="636"/>
      <c r="DI31" s="636"/>
      <c r="DJ31" s="636"/>
      <c r="DK31" s="637"/>
      <c r="DL31" s="633">
        <v>14923</v>
      </c>
      <c r="DM31" s="636"/>
      <c r="DN31" s="636"/>
      <c r="DO31" s="636"/>
      <c r="DP31" s="636"/>
      <c r="DQ31" s="636"/>
      <c r="DR31" s="636"/>
      <c r="DS31" s="636"/>
      <c r="DT31" s="636"/>
      <c r="DU31" s="636"/>
      <c r="DV31" s="637"/>
      <c r="DW31" s="630">
        <v>0.6</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252985</v>
      </c>
      <c r="S32" s="628"/>
      <c r="T32" s="628"/>
      <c r="U32" s="628"/>
      <c r="V32" s="628"/>
      <c r="W32" s="628"/>
      <c r="X32" s="628"/>
      <c r="Y32" s="629"/>
      <c r="Z32" s="663">
        <v>5.2</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99.4</v>
      </c>
      <c r="BH32" s="636"/>
      <c r="BI32" s="636"/>
      <c r="BJ32" s="636"/>
      <c r="BK32" s="636"/>
      <c r="BL32" s="636"/>
      <c r="BM32" s="631">
        <v>96.5</v>
      </c>
      <c r="BN32" s="636"/>
      <c r="BO32" s="636"/>
      <c r="BP32" s="636"/>
      <c r="BQ32" s="661"/>
      <c r="BR32" s="683">
        <v>98.1</v>
      </c>
      <c r="BS32" s="636"/>
      <c r="BT32" s="636"/>
      <c r="BU32" s="636"/>
      <c r="BV32" s="636"/>
      <c r="BW32" s="636"/>
      <c r="BX32" s="631">
        <v>95.3</v>
      </c>
      <c r="BY32" s="636"/>
      <c r="BZ32" s="636"/>
      <c r="CA32" s="636"/>
      <c r="CB32" s="661"/>
      <c r="CD32" s="644"/>
      <c r="CE32" s="645"/>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32377</v>
      </c>
      <c r="S33" s="628"/>
      <c r="T33" s="628"/>
      <c r="U33" s="628"/>
      <c r="V33" s="628"/>
      <c r="W33" s="628"/>
      <c r="X33" s="628"/>
      <c r="Y33" s="629"/>
      <c r="Z33" s="663">
        <v>0.7</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99.5</v>
      </c>
      <c r="BH33" s="612"/>
      <c r="BI33" s="612"/>
      <c r="BJ33" s="612"/>
      <c r="BK33" s="612"/>
      <c r="BL33" s="612"/>
      <c r="BM33" s="656">
        <v>94.7</v>
      </c>
      <c r="BN33" s="612"/>
      <c r="BO33" s="612"/>
      <c r="BP33" s="612"/>
      <c r="BQ33" s="650"/>
      <c r="BR33" s="682">
        <v>99.5</v>
      </c>
      <c r="BS33" s="612"/>
      <c r="BT33" s="612"/>
      <c r="BU33" s="612"/>
      <c r="BV33" s="612"/>
      <c r="BW33" s="612"/>
      <c r="BX33" s="656">
        <v>94.7</v>
      </c>
      <c r="BY33" s="612"/>
      <c r="BZ33" s="612"/>
      <c r="CA33" s="612"/>
      <c r="CB33" s="650"/>
      <c r="CD33" s="624" t="s">
        <v>307</v>
      </c>
      <c r="CE33" s="625"/>
      <c r="CF33" s="625"/>
      <c r="CG33" s="625"/>
      <c r="CH33" s="625"/>
      <c r="CI33" s="625"/>
      <c r="CJ33" s="625"/>
      <c r="CK33" s="625"/>
      <c r="CL33" s="625"/>
      <c r="CM33" s="625"/>
      <c r="CN33" s="625"/>
      <c r="CO33" s="625"/>
      <c r="CP33" s="625"/>
      <c r="CQ33" s="626"/>
      <c r="CR33" s="627">
        <v>1986659</v>
      </c>
      <c r="CS33" s="636"/>
      <c r="CT33" s="636"/>
      <c r="CU33" s="636"/>
      <c r="CV33" s="636"/>
      <c r="CW33" s="636"/>
      <c r="CX33" s="636"/>
      <c r="CY33" s="637"/>
      <c r="CZ33" s="630">
        <v>43.1</v>
      </c>
      <c r="DA33" s="638"/>
      <c r="DB33" s="638"/>
      <c r="DC33" s="639"/>
      <c r="DD33" s="633">
        <v>1641463</v>
      </c>
      <c r="DE33" s="636"/>
      <c r="DF33" s="636"/>
      <c r="DG33" s="636"/>
      <c r="DH33" s="636"/>
      <c r="DI33" s="636"/>
      <c r="DJ33" s="636"/>
      <c r="DK33" s="637"/>
      <c r="DL33" s="633">
        <v>1139186</v>
      </c>
      <c r="DM33" s="636"/>
      <c r="DN33" s="636"/>
      <c r="DO33" s="636"/>
      <c r="DP33" s="636"/>
      <c r="DQ33" s="636"/>
      <c r="DR33" s="636"/>
      <c r="DS33" s="636"/>
      <c r="DT33" s="636"/>
      <c r="DU33" s="636"/>
      <c r="DV33" s="637"/>
      <c r="DW33" s="630">
        <v>45.2</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89156</v>
      </c>
      <c r="S34" s="628"/>
      <c r="T34" s="628"/>
      <c r="U34" s="628"/>
      <c r="V34" s="628"/>
      <c r="W34" s="628"/>
      <c r="X34" s="628"/>
      <c r="Y34" s="629"/>
      <c r="Z34" s="663">
        <v>1.8</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715884</v>
      </c>
      <c r="CS34" s="628"/>
      <c r="CT34" s="628"/>
      <c r="CU34" s="628"/>
      <c r="CV34" s="628"/>
      <c r="CW34" s="628"/>
      <c r="CX34" s="628"/>
      <c r="CY34" s="629"/>
      <c r="CZ34" s="630">
        <v>15.5</v>
      </c>
      <c r="DA34" s="638"/>
      <c r="DB34" s="638"/>
      <c r="DC34" s="639"/>
      <c r="DD34" s="633">
        <v>519980</v>
      </c>
      <c r="DE34" s="628"/>
      <c r="DF34" s="628"/>
      <c r="DG34" s="628"/>
      <c r="DH34" s="628"/>
      <c r="DI34" s="628"/>
      <c r="DJ34" s="628"/>
      <c r="DK34" s="629"/>
      <c r="DL34" s="633">
        <v>389386</v>
      </c>
      <c r="DM34" s="628"/>
      <c r="DN34" s="628"/>
      <c r="DO34" s="628"/>
      <c r="DP34" s="628"/>
      <c r="DQ34" s="628"/>
      <c r="DR34" s="628"/>
      <c r="DS34" s="628"/>
      <c r="DT34" s="628"/>
      <c r="DU34" s="628"/>
      <c r="DV34" s="629"/>
      <c r="DW34" s="630">
        <v>15.4</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59550</v>
      </c>
      <c r="S35" s="628"/>
      <c r="T35" s="628"/>
      <c r="U35" s="628"/>
      <c r="V35" s="628"/>
      <c r="W35" s="628"/>
      <c r="X35" s="628"/>
      <c r="Y35" s="629"/>
      <c r="Z35" s="663">
        <v>1.2</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53195</v>
      </c>
      <c r="CS35" s="636"/>
      <c r="CT35" s="636"/>
      <c r="CU35" s="636"/>
      <c r="CV35" s="636"/>
      <c r="CW35" s="636"/>
      <c r="CX35" s="636"/>
      <c r="CY35" s="637"/>
      <c r="CZ35" s="630">
        <v>1.2</v>
      </c>
      <c r="DA35" s="638"/>
      <c r="DB35" s="638"/>
      <c r="DC35" s="639"/>
      <c r="DD35" s="633">
        <v>46990</v>
      </c>
      <c r="DE35" s="636"/>
      <c r="DF35" s="636"/>
      <c r="DG35" s="636"/>
      <c r="DH35" s="636"/>
      <c r="DI35" s="636"/>
      <c r="DJ35" s="636"/>
      <c r="DK35" s="637"/>
      <c r="DL35" s="633">
        <v>15185</v>
      </c>
      <c r="DM35" s="636"/>
      <c r="DN35" s="636"/>
      <c r="DO35" s="636"/>
      <c r="DP35" s="636"/>
      <c r="DQ35" s="636"/>
      <c r="DR35" s="636"/>
      <c r="DS35" s="636"/>
      <c r="DT35" s="636"/>
      <c r="DU35" s="636"/>
      <c r="DV35" s="637"/>
      <c r="DW35" s="630">
        <v>0.6</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260858</v>
      </c>
      <c r="S36" s="628"/>
      <c r="T36" s="628"/>
      <c r="U36" s="628"/>
      <c r="V36" s="628"/>
      <c r="W36" s="628"/>
      <c r="X36" s="628"/>
      <c r="Y36" s="629"/>
      <c r="Z36" s="663">
        <v>5.3</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470205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34477</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520216</v>
      </c>
      <c r="CS36" s="628"/>
      <c r="CT36" s="628"/>
      <c r="CU36" s="628"/>
      <c r="CV36" s="628"/>
      <c r="CW36" s="628"/>
      <c r="CX36" s="628"/>
      <c r="CY36" s="629"/>
      <c r="CZ36" s="630">
        <v>11.3</v>
      </c>
      <c r="DA36" s="638"/>
      <c r="DB36" s="638"/>
      <c r="DC36" s="639"/>
      <c r="DD36" s="633">
        <v>428002</v>
      </c>
      <c r="DE36" s="628"/>
      <c r="DF36" s="628"/>
      <c r="DG36" s="628"/>
      <c r="DH36" s="628"/>
      <c r="DI36" s="628"/>
      <c r="DJ36" s="628"/>
      <c r="DK36" s="629"/>
      <c r="DL36" s="633">
        <v>363639</v>
      </c>
      <c r="DM36" s="628"/>
      <c r="DN36" s="628"/>
      <c r="DO36" s="628"/>
      <c r="DP36" s="628"/>
      <c r="DQ36" s="628"/>
      <c r="DR36" s="628"/>
      <c r="DS36" s="628"/>
      <c r="DT36" s="628"/>
      <c r="DU36" s="628"/>
      <c r="DV36" s="629"/>
      <c r="DW36" s="630">
        <v>14.4</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69578</v>
      </c>
      <c r="S37" s="628"/>
      <c r="T37" s="628"/>
      <c r="U37" s="628"/>
      <c r="V37" s="628"/>
      <c r="W37" s="628"/>
      <c r="X37" s="628"/>
      <c r="Y37" s="629"/>
      <c r="Z37" s="663">
        <v>1.4</v>
      </c>
      <c r="AA37" s="663"/>
      <c r="AB37" s="663"/>
      <c r="AC37" s="663"/>
      <c r="AD37" s="664">
        <v>324</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135041</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34477</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220315</v>
      </c>
      <c r="CS37" s="636"/>
      <c r="CT37" s="636"/>
      <c r="CU37" s="636"/>
      <c r="CV37" s="636"/>
      <c r="CW37" s="636"/>
      <c r="CX37" s="636"/>
      <c r="CY37" s="637"/>
      <c r="CZ37" s="630">
        <v>4.8</v>
      </c>
      <c r="DA37" s="638"/>
      <c r="DB37" s="638"/>
      <c r="DC37" s="639"/>
      <c r="DD37" s="633">
        <v>220243</v>
      </c>
      <c r="DE37" s="636"/>
      <c r="DF37" s="636"/>
      <c r="DG37" s="636"/>
      <c r="DH37" s="636"/>
      <c r="DI37" s="636"/>
      <c r="DJ37" s="636"/>
      <c r="DK37" s="637"/>
      <c r="DL37" s="633">
        <v>211466</v>
      </c>
      <c r="DM37" s="636"/>
      <c r="DN37" s="636"/>
      <c r="DO37" s="636"/>
      <c r="DP37" s="636"/>
      <c r="DQ37" s="636"/>
      <c r="DR37" s="636"/>
      <c r="DS37" s="636"/>
      <c r="DT37" s="636"/>
      <c r="DU37" s="636"/>
      <c r="DV37" s="637"/>
      <c r="DW37" s="630">
        <v>8.4</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329659</v>
      </c>
      <c r="S38" s="628"/>
      <c r="T38" s="628"/>
      <c r="U38" s="628"/>
      <c r="V38" s="628"/>
      <c r="W38" s="628"/>
      <c r="X38" s="628"/>
      <c r="Y38" s="629"/>
      <c r="Z38" s="663">
        <v>6.7</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58135</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547</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470205</v>
      </c>
      <c r="CS38" s="628"/>
      <c r="CT38" s="628"/>
      <c r="CU38" s="628"/>
      <c r="CV38" s="628"/>
      <c r="CW38" s="628"/>
      <c r="CX38" s="628"/>
      <c r="CY38" s="629"/>
      <c r="CZ38" s="630">
        <v>10.199999999999999</v>
      </c>
      <c r="DA38" s="638"/>
      <c r="DB38" s="638"/>
      <c r="DC38" s="639"/>
      <c r="DD38" s="633">
        <v>421572</v>
      </c>
      <c r="DE38" s="628"/>
      <c r="DF38" s="628"/>
      <c r="DG38" s="628"/>
      <c r="DH38" s="628"/>
      <c r="DI38" s="628"/>
      <c r="DJ38" s="628"/>
      <c r="DK38" s="629"/>
      <c r="DL38" s="633">
        <v>370976</v>
      </c>
      <c r="DM38" s="628"/>
      <c r="DN38" s="628"/>
      <c r="DO38" s="628"/>
      <c r="DP38" s="628"/>
      <c r="DQ38" s="628"/>
      <c r="DR38" s="628"/>
      <c r="DS38" s="628"/>
      <c r="DT38" s="628"/>
      <c r="DU38" s="628"/>
      <c r="DV38" s="629"/>
      <c r="DW38" s="630">
        <v>14.7</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867</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227159</v>
      </c>
      <c r="CS39" s="636"/>
      <c r="CT39" s="636"/>
      <c r="CU39" s="636"/>
      <c r="CV39" s="636"/>
      <c r="CW39" s="636"/>
      <c r="CX39" s="636"/>
      <c r="CY39" s="637"/>
      <c r="CZ39" s="630">
        <v>4.9000000000000004</v>
      </c>
      <c r="DA39" s="638"/>
      <c r="DB39" s="638"/>
      <c r="DC39" s="639"/>
      <c r="DD39" s="633">
        <v>224919</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4559</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100</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t="s">
        <v>122</v>
      </c>
      <c r="CS40" s="628"/>
      <c r="CT40" s="628"/>
      <c r="CU40" s="628"/>
      <c r="CV40" s="628"/>
      <c r="CW40" s="628"/>
      <c r="CX40" s="628"/>
      <c r="CY40" s="629"/>
      <c r="CZ40" s="630" t="s">
        <v>122</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4885368</v>
      </c>
      <c r="S41" s="649"/>
      <c r="T41" s="649"/>
      <c r="U41" s="649"/>
      <c r="V41" s="649"/>
      <c r="W41" s="649"/>
      <c r="X41" s="649"/>
      <c r="Y41" s="653"/>
      <c r="Z41" s="654">
        <v>100</v>
      </c>
      <c r="AA41" s="654"/>
      <c r="AB41" s="654"/>
      <c r="AC41" s="654"/>
      <c r="AD41" s="655">
        <v>2517032</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51487</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v>3</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225542</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390</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1113723</v>
      </c>
      <c r="CS42" s="636"/>
      <c r="CT42" s="636"/>
      <c r="CU42" s="636"/>
      <c r="CV42" s="636"/>
      <c r="CW42" s="636"/>
      <c r="CX42" s="636"/>
      <c r="CY42" s="637"/>
      <c r="CZ42" s="630">
        <v>24.1</v>
      </c>
      <c r="DA42" s="638"/>
      <c r="DB42" s="638"/>
      <c r="DC42" s="639"/>
      <c r="DD42" s="633">
        <v>49175</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24011</v>
      </c>
      <c r="CS43" s="636"/>
      <c r="CT43" s="636"/>
      <c r="CU43" s="636"/>
      <c r="CV43" s="636"/>
      <c r="CW43" s="636"/>
      <c r="CX43" s="636"/>
      <c r="CY43" s="637"/>
      <c r="CZ43" s="630">
        <v>0.5</v>
      </c>
      <c r="DA43" s="638"/>
      <c r="DB43" s="638"/>
      <c r="DC43" s="639"/>
      <c r="DD43" s="633">
        <v>24011</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777434</v>
      </c>
      <c r="CS44" s="628"/>
      <c r="CT44" s="628"/>
      <c r="CU44" s="628"/>
      <c r="CV44" s="628"/>
      <c r="CW44" s="628"/>
      <c r="CX44" s="628"/>
      <c r="CY44" s="629"/>
      <c r="CZ44" s="630">
        <v>16.899999999999999</v>
      </c>
      <c r="DA44" s="631"/>
      <c r="DB44" s="631"/>
      <c r="DC44" s="632"/>
      <c r="DD44" s="633">
        <v>31436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641237</v>
      </c>
      <c r="CS45" s="636"/>
      <c r="CT45" s="636"/>
      <c r="CU45" s="636"/>
      <c r="CV45" s="636"/>
      <c r="CW45" s="636"/>
      <c r="CX45" s="636"/>
      <c r="CY45" s="637"/>
      <c r="CZ45" s="630">
        <v>13.9</v>
      </c>
      <c r="DA45" s="638"/>
      <c r="DB45" s="638"/>
      <c r="DC45" s="639"/>
      <c r="DD45" s="633">
        <v>8562</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123944</v>
      </c>
      <c r="CS46" s="628"/>
      <c r="CT46" s="628"/>
      <c r="CU46" s="628"/>
      <c r="CV46" s="628"/>
      <c r="CW46" s="628"/>
      <c r="CX46" s="628"/>
      <c r="CY46" s="629"/>
      <c r="CZ46" s="630">
        <v>2.7</v>
      </c>
      <c r="DA46" s="631"/>
      <c r="DB46" s="631"/>
      <c r="DC46" s="632"/>
      <c r="DD46" s="633">
        <v>18556</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v>336289</v>
      </c>
      <c r="CS47" s="636"/>
      <c r="CT47" s="636"/>
      <c r="CU47" s="636"/>
      <c r="CV47" s="636"/>
      <c r="CW47" s="636"/>
      <c r="CX47" s="636"/>
      <c r="CY47" s="637"/>
      <c r="CZ47" s="630">
        <v>7.3</v>
      </c>
      <c r="DA47" s="638"/>
      <c r="DB47" s="638"/>
      <c r="DC47" s="639"/>
      <c r="DD47" s="633">
        <v>17739</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4612457</v>
      </c>
      <c r="CS49" s="612"/>
      <c r="CT49" s="612"/>
      <c r="CU49" s="612"/>
      <c r="CV49" s="612"/>
      <c r="CW49" s="612"/>
      <c r="CX49" s="612"/>
      <c r="CY49" s="613"/>
      <c r="CZ49" s="614">
        <v>100</v>
      </c>
      <c r="DA49" s="615"/>
      <c r="DB49" s="615"/>
      <c r="DC49" s="616"/>
      <c r="DD49" s="617">
        <v>2782080</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uNDRBEBrQmga6XHcKqVguSSTF6+kvRt/YELEsHaG9zGyzn1kkg1QICfQPChnrqS1B45TcdZ+NpWvCiq7E2tM/w==" saltValue="Wd69PDZiwUU4zen4iEX+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3" zoomScale="70" zoomScaleNormal="25" zoomScaleSheetLayoutView="70" workbookViewId="0">
      <selection activeCell="BG15" sqref="BG1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v>4909</v>
      </c>
      <c r="R7" s="1088"/>
      <c r="S7" s="1088"/>
      <c r="T7" s="1088"/>
      <c r="U7" s="1088"/>
      <c r="V7" s="1088">
        <v>4622</v>
      </c>
      <c r="W7" s="1088"/>
      <c r="X7" s="1088"/>
      <c r="Y7" s="1088"/>
      <c r="Z7" s="1088"/>
      <c r="AA7" s="1088">
        <v>287</v>
      </c>
      <c r="AB7" s="1088"/>
      <c r="AC7" s="1088"/>
      <c r="AD7" s="1088"/>
      <c r="AE7" s="1089"/>
      <c r="AF7" s="1090">
        <v>113</v>
      </c>
      <c r="AG7" s="1091"/>
      <c r="AH7" s="1091"/>
      <c r="AI7" s="1091"/>
      <c r="AJ7" s="1092"/>
      <c r="AK7" s="1093"/>
      <c r="AL7" s="1094"/>
      <c r="AM7" s="1094"/>
      <c r="AN7" s="1094"/>
      <c r="AO7" s="1094"/>
      <c r="AP7" s="1094">
        <v>3560</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542</v>
      </c>
      <c r="BT7" s="1098"/>
      <c r="BU7" s="1098"/>
      <c r="BV7" s="1098"/>
      <c r="BW7" s="1098"/>
      <c r="BX7" s="1098"/>
      <c r="BY7" s="1098"/>
      <c r="BZ7" s="1098"/>
      <c r="CA7" s="1098"/>
      <c r="CB7" s="1098"/>
      <c r="CC7" s="1098"/>
      <c r="CD7" s="1098"/>
      <c r="CE7" s="1098"/>
      <c r="CF7" s="1098"/>
      <c r="CG7" s="1099"/>
      <c r="CH7" s="1084">
        <v>-8</v>
      </c>
      <c r="CI7" s="1085"/>
      <c r="CJ7" s="1085"/>
      <c r="CK7" s="1085"/>
      <c r="CL7" s="1086"/>
      <c r="CM7" s="1084">
        <v>33</v>
      </c>
      <c r="CN7" s="1085"/>
      <c r="CO7" s="1085"/>
      <c r="CP7" s="1085"/>
      <c r="CQ7" s="1086"/>
      <c r="CR7" s="1084">
        <v>39</v>
      </c>
      <c r="CS7" s="1085"/>
      <c r="CT7" s="1085"/>
      <c r="CU7" s="1085"/>
      <c r="CV7" s="1086"/>
      <c r="CW7" s="1084">
        <v>3</v>
      </c>
      <c r="CX7" s="1085"/>
      <c r="CY7" s="1085"/>
      <c r="CZ7" s="1085"/>
      <c r="DA7" s="1086"/>
      <c r="DB7" s="1084" t="s">
        <v>551</v>
      </c>
      <c r="DC7" s="1085"/>
      <c r="DD7" s="1085"/>
      <c r="DE7" s="1085"/>
      <c r="DF7" s="1086"/>
      <c r="DG7" s="1084" t="s">
        <v>551</v>
      </c>
      <c r="DH7" s="1085"/>
      <c r="DI7" s="1085"/>
      <c r="DJ7" s="1085"/>
      <c r="DK7" s="1086"/>
      <c r="DL7" s="1084" t="s">
        <v>551</v>
      </c>
      <c r="DM7" s="1085"/>
      <c r="DN7" s="1085"/>
      <c r="DO7" s="1085"/>
      <c r="DP7" s="1086"/>
      <c r="DQ7" s="1084" t="s">
        <v>551</v>
      </c>
      <c r="DR7" s="1085"/>
      <c r="DS7" s="1085"/>
      <c r="DT7" s="1085"/>
      <c r="DU7" s="1086"/>
      <c r="DV7" s="1097"/>
      <c r="DW7" s="1098"/>
      <c r="DX7" s="1098"/>
      <c r="DY7" s="1098"/>
      <c r="DZ7" s="1112"/>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543</v>
      </c>
      <c r="BT8" s="993"/>
      <c r="BU8" s="993"/>
      <c r="BV8" s="993"/>
      <c r="BW8" s="993"/>
      <c r="BX8" s="993"/>
      <c r="BY8" s="993"/>
      <c r="BZ8" s="993"/>
      <c r="CA8" s="993"/>
      <c r="CB8" s="993"/>
      <c r="CC8" s="993"/>
      <c r="CD8" s="993"/>
      <c r="CE8" s="993"/>
      <c r="CF8" s="993"/>
      <c r="CG8" s="1014"/>
      <c r="CH8" s="989">
        <v>-120</v>
      </c>
      <c r="CI8" s="990"/>
      <c r="CJ8" s="990"/>
      <c r="CK8" s="990"/>
      <c r="CL8" s="991"/>
      <c r="CM8" s="989">
        <v>110</v>
      </c>
      <c r="CN8" s="990"/>
      <c r="CO8" s="990"/>
      <c r="CP8" s="990"/>
      <c r="CQ8" s="991"/>
      <c r="CR8" s="989">
        <v>2</v>
      </c>
      <c r="CS8" s="990"/>
      <c r="CT8" s="990"/>
      <c r="CU8" s="990"/>
      <c r="CV8" s="991"/>
      <c r="CW8" s="989">
        <v>21</v>
      </c>
      <c r="CX8" s="990"/>
      <c r="CY8" s="990"/>
      <c r="CZ8" s="990"/>
      <c r="DA8" s="991"/>
      <c r="DB8" s="989" t="s">
        <v>551</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113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513</v>
      </c>
      <c r="R28" s="1051"/>
      <c r="S28" s="1051"/>
      <c r="T28" s="1051"/>
      <c r="U28" s="1051"/>
      <c r="V28" s="1051">
        <v>493</v>
      </c>
      <c r="W28" s="1051"/>
      <c r="X28" s="1051"/>
      <c r="Y28" s="1051"/>
      <c r="Z28" s="1051"/>
      <c r="AA28" s="1051">
        <v>20</v>
      </c>
      <c r="AB28" s="1051"/>
      <c r="AC28" s="1051"/>
      <c r="AD28" s="1051"/>
      <c r="AE28" s="1052"/>
      <c r="AF28" s="1053">
        <v>20</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796</v>
      </c>
      <c r="R29" s="1039"/>
      <c r="S29" s="1039"/>
      <c r="T29" s="1039"/>
      <c r="U29" s="1039"/>
      <c r="V29" s="1039">
        <v>739</v>
      </c>
      <c r="W29" s="1039"/>
      <c r="X29" s="1039"/>
      <c r="Y29" s="1039"/>
      <c r="Z29" s="1039"/>
      <c r="AA29" s="1039">
        <v>57</v>
      </c>
      <c r="AB29" s="1039"/>
      <c r="AC29" s="1039"/>
      <c r="AD29" s="1039"/>
      <c r="AE29" s="1040"/>
      <c r="AF29" s="1035">
        <v>57</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83</v>
      </c>
      <c r="R30" s="1039"/>
      <c r="S30" s="1039"/>
      <c r="T30" s="1039"/>
      <c r="U30" s="1039"/>
      <c r="V30" s="1039">
        <v>82</v>
      </c>
      <c r="W30" s="1039"/>
      <c r="X30" s="1039"/>
      <c r="Y30" s="1039"/>
      <c r="Z30" s="1039"/>
      <c r="AA30" s="1039">
        <v>1</v>
      </c>
      <c r="AB30" s="1039"/>
      <c r="AC30" s="1039"/>
      <c r="AD30" s="1039"/>
      <c r="AE30" s="1040"/>
      <c r="AF30" s="1035">
        <v>1</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141</v>
      </c>
      <c r="R31" s="1039"/>
      <c r="S31" s="1039"/>
      <c r="T31" s="1039"/>
      <c r="U31" s="1039"/>
      <c r="V31" s="1039">
        <v>130</v>
      </c>
      <c r="W31" s="1039"/>
      <c r="X31" s="1039"/>
      <c r="Y31" s="1039"/>
      <c r="Z31" s="1039"/>
      <c r="AA31" s="1039">
        <v>11</v>
      </c>
      <c r="AB31" s="1039"/>
      <c r="AC31" s="1039"/>
      <c r="AD31" s="1039"/>
      <c r="AE31" s="1040"/>
      <c r="AF31" s="1035">
        <v>11</v>
      </c>
      <c r="AG31" s="1036"/>
      <c r="AH31" s="1036"/>
      <c r="AI31" s="1036"/>
      <c r="AJ31" s="1037"/>
      <c r="AK31" s="980"/>
      <c r="AL31" s="971"/>
      <c r="AM31" s="971"/>
      <c r="AN31" s="971"/>
      <c r="AO31" s="971"/>
      <c r="AP31" s="971">
        <v>299</v>
      </c>
      <c r="AQ31" s="971"/>
      <c r="AR31" s="971"/>
      <c r="AS31" s="971"/>
      <c r="AT31" s="971"/>
      <c r="AU31" s="971">
        <v>216</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190</v>
      </c>
      <c r="R32" s="1039"/>
      <c r="S32" s="1039"/>
      <c r="T32" s="1039"/>
      <c r="U32" s="1039"/>
      <c r="V32" s="1039">
        <v>162</v>
      </c>
      <c r="W32" s="1039"/>
      <c r="X32" s="1039"/>
      <c r="Y32" s="1039"/>
      <c r="Z32" s="1039"/>
      <c r="AA32" s="1039">
        <v>28</v>
      </c>
      <c r="AB32" s="1039"/>
      <c r="AC32" s="1039"/>
      <c r="AD32" s="1039"/>
      <c r="AE32" s="1040"/>
      <c r="AF32" s="1035">
        <v>30</v>
      </c>
      <c r="AG32" s="1036"/>
      <c r="AH32" s="1036"/>
      <c r="AI32" s="1036"/>
      <c r="AJ32" s="1037"/>
      <c r="AK32" s="980"/>
      <c r="AL32" s="971"/>
      <c r="AM32" s="971"/>
      <c r="AN32" s="971"/>
      <c r="AO32" s="971"/>
      <c r="AP32" s="971">
        <v>608</v>
      </c>
      <c r="AQ32" s="971"/>
      <c r="AR32" s="971"/>
      <c r="AS32" s="971"/>
      <c r="AT32" s="971"/>
      <c r="AU32" s="971">
        <v>608</v>
      </c>
      <c r="AV32" s="971"/>
      <c r="AW32" s="971"/>
      <c r="AX32" s="971"/>
      <c r="AY32" s="971"/>
      <c r="AZ32" s="1041"/>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544</v>
      </c>
      <c r="C68" s="986"/>
      <c r="D68" s="986"/>
      <c r="E68" s="986"/>
      <c r="F68" s="986"/>
      <c r="G68" s="986"/>
      <c r="H68" s="986"/>
      <c r="I68" s="986"/>
      <c r="J68" s="986"/>
      <c r="K68" s="986"/>
      <c r="L68" s="986"/>
      <c r="M68" s="986"/>
      <c r="N68" s="986"/>
      <c r="O68" s="986"/>
      <c r="P68" s="987"/>
      <c r="Q68" s="988">
        <v>7064</v>
      </c>
      <c r="R68" s="982"/>
      <c r="S68" s="982"/>
      <c r="T68" s="982"/>
      <c r="U68" s="982"/>
      <c r="V68" s="982">
        <v>5999</v>
      </c>
      <c r="W68" s="982"/>
      <c r="X68" s="982"/>
      <c r="Y68" s="982"/>
      <c r="Z68" s="982"/>
      <c r="AA68" s="982">
        <v>1065</v>
      </c>
      <c r="AB68" s="982"/>
      <c r="AC68" s="982"/>
      <c r="AD68" s="982"/>
      <c r="AE68" s="982"/>
      <c r="AF68" s="982">
        <v>1065</v>
      </c>
      <c r="AG68" s="982"/>
      <c r="AH68" s="982"/>
      <c r="AI68" s="982"/>
      <c r="AJ68" s="982"/>
      <c r="AK68" s="982">
        <v>208</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545</v>
      </c>
      <c r="C69" s="975"/>
      <c r="D69" s="975"/>
      <c r="E69" s="975"/>
      <c r="F69" s="975"/>
      <c r="G69" s="975"/>
      <c r="H69" s="975"/>
      <c r="I69" s="975"/>
      <c r="J69" s="975"/>
      <c r="K69" s="975"/>
      <c r="L69" s="975"/>
      <c r="M69" s="975"/>
      <c r="N69" s="975"/>
      <c r="O69" s="975"/>
      <c r="P69" s="976"/>
      <c r="Q69" s="977">
        <v>1416</v>
      </c>
      <c r="R69" s="971"/>
      <c r="S69" s="971"/>
      <c r="T69" s="971"/>
      <c r="U69" s="971"/>
      <c r="V69" s="971">
        <v>1409</v>
      </c>
      <c r="W69" s="971"/>
      <c r="X69" s="971"/>
      <c r="Y69" s="971"/>
      <c r="Z69" s="971"/>
      <c r="AA69" s="971">
        <v>7</v>
      </c>
      <c r="AB69" s="971"/>
      <c r="AC69" s="971"/>
      <c r="AD69" s="971"/>
      <c r="AE69" s="971"/>
      <c r="AF69" s="971">
        <v>7</v>
      </c>
      <c r="AG69" s="971"/>
      <c r="AH69" s="971"/>
      <c r="AI69" s="971"/>
      <c r="AJ69" s="971"/>
      <c r="AK69" s="971">
        <v>5</v>
      </c>
      <c r="AL69" s="971"/>
      <c r="AM69" s="971"/>
      <c r="AN69" s="971"/>
      <c r="AO69" s="971"/>
      <c r="AP69" s="971">
        <v>841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546</v>
      </c>
      <c r="C70" s="975"/>
      <c r="D70" s="975"/>
      <c r="E70" s="975"/>
      <c r="F70" s="975"/>
      <c r="G70" s="975"/>
      <c r="H70" s="975"/>
      <c r="I70" s="975"/>
      <c r="J70" s="975"/>
      <c r="K70" s="975"/>
      <c r="L70" s="975"/>
      <c r="M70" s="975"/>
      <c r="N70" s="975"/>
      <c r="O70" s="975"/>
      <c r="P70" s="976"/>
      <c r="Q70" s="977">
        <v>1799</v>
      </c>
      <c r="R70" s="971"/>
      <c r="S70" s="971"/>
      <c r="T70" s="971"/>
      <c r="U70" s="971"/>
      <c r="V70" s="971">
        <v>1532</v>
      </c>
      <c r="W70" s="971"/>
      <c r="X70" s="971"/>
      <c r="Y70" s="971"/>
      <c r="Z70" s="971"/>
      <c r="AA70" s="971">
        <v>267</v>
      </c>
      <c r="AB70" s="971"/>
      <c r="AC70" s="971"/>
      <c r="AD70" s="971"/>
      <c r="AE70" s="971"/>
      <c r="AF70" s="971">
        <v>267</v>
      </c>
      <c r="AG70" s="971"/>
      <c r="AH70" s="971"/>
      <c r="AI70" s="971"/>
      <c r="AJ70" s="971"/>
      <c r="AK70" s="971">
        <v>0</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547</v>
      </c>
      <c r="C71" s="975"/>
      <c r="D71" s="975"/>
      <c r="E71" s="975"/>
      <c r="F71" s="975"/>
      <c r="G71" s="975"/>
      <c r="H71" s="975"/>
      <c r="I71" s="975"/>
      <c r="J71" s="975"/>
      <c r="K71" s="975"/>
      <c r="L71" s="975"/>
      <c r="M71" s="975"/>
      <c r="N71" s="975"/>
      <c r="O71" s="975"/>
      <c r="P71" s="976"/>
      <c r="Q71" s="977" t="s">
        <v>551</v>
      </c>
      <c r="R71" s="971"/>
      <c r="S71" s="971"/>
      <c r="T71" s="971"/>
      <c r="U71" s="971"/>
      <c r="V71" s="971" t="s">
        <v>551</v>
      </c>
      <c r="W71" s="971"/>
      <c r="X71" s="971"/>
      <c r="Y71" s="971"/>
      <c r="Z71" s="971"/>
      <c r="AA71" s="971" t="s">
        <v>551</v>
      </c>
      <c r="AB71" s="971"/>
      <c r="AC71" s="971"/>
      <c r="AD71" s="971"/>
      <c r="AE71" s="971"/>
      <c r="AF71" s="971" t="s">
        <v>551</v>
      </c>
      <c r="AG71" s="971"/>
      <c r="AH71" s="971"/>
      <c r="AI71" s="971"/>
      <c r="AJ71" s="971"/>
      <c r="AK71" s="971" t="s">
        <v>551</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548</v>
      </c>
      <c r="C72" s="975"/>
      <c r="D72" s="975"/>
      <c r="E72" s="975"/>
      <c r="F72" s="975"/>
      <c r="G72" s="975"/>
      <c r="H72" s="975"/>
      <c r="I72" s="975"/>
      <c r="J72" s="975"/>
      <c r="K72" s="975"/>
      <c r="L72" s="975"/>
      <c r="M72" s="975"/>
      <c r="N72" s="975"/>
      <c r="O72" s="975"/>
      <c r="P72" s="976"/>
      <c r="Q72" s="977" t="s">
        <v>551</v>
      </c>
      <c r="R72" s="971"/>
      <c r="S72" s="971"/>
      <c r="T72" s="971"/>
      <c r="U72" s="971"/>
      <c r="V72" s="971" t="s">
        <v>551</v>
      </c>
      <c r="W72" s="971"/>
      <c r="X72" s="971"/>
      <c r="Y72" s="971"/>
      <c r="Z72" s="971"/>
      <c r="AA72" s="971" t="s">
        <v>551</v>
      </c>
      <c r="AB72" s="971"/>
      <c r="AC72" s="971"/>
      <c r="AD72" s="971"/>
      <c r="AE72" s="971"/>
      <c r="AF72" s="971" t="s">
        <v>551</v>
      </c>
      <c r="AG72" s="971"/>
      <c r="AH72" s="971"/>
      <c r="AI72" s="971"/>
      <c r="AJ72" s="971"/>
      <c r="AK72" s="971" t="s">
        <v>551</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549</v>
      </c>
      <c r="C73" s="975"/>
      <c r="D73" s="975"/>
      <c r="E73" s="975"/>
      <c r="F73" s="975"/>
      <c r="G73" s="975"/>
      <c r="H73" s="975"/>
      <c r="I73" s="975"/>
      <c r="J73" s="975"/>
      <c r="K73" s="975"/>
      <c r="L73" s="975"/>
      <c r="M73" s="975"/>
      <c r="N73" s="975"/>
      <c r="O73" s="975"/>
      <c r="P73" s="976"/>
      <c r="Q73" s="977">
        <v>312</v>
      </c>
      <c r="R73" s="971"/>
      <c r="S73" s="971"/>
      <c r="T73" s="971"/>
      <c r="U73" s="971"/>
      <c r="V73" s="971">
        <v>290</v>
      </c>
      <c r="W73" s="971"/>
      <c r="X73" s="971"/>
      <c r="Y73" s="971"/>
      <c r="Z73" s="971"/>
      <c r="AA73" s="971">
        <v>22</v>
      </c>
      <c r="AB73" s="971"/>
      <c r="AC73" s="971"/>
      <c r="AD73" s="971"/>
      <c r="AE73" s="971"/>
      <c r="AF73" s="971">
        <v>22</v>
      </c>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550</v>
      </c>
      <c r="C74" s="975"/>
      <c r="D74" s="975"/>
      <c r="E74" s="975"/>
      <c r="F74" s="975"/>
      <c r="G74" s="975"/>
      <c r="H74" s="975"/>
      <c r="I74" s="975"/>
      <c r="J74" s="975"/>
      <c r="K74" s="975"/>
      <c r="L74" s="975"/>
      <c r="M74" s="975"/>
      <c r="N74" s="975"/>
      <c r="O74" s="975"/>
      <c r="P74" s="976"/>
      <c r="Q74" s="977">
        <v>322367</v>
      </c>
      <c r="R74" s="971"/>
      <c r="S74" s="971"/>
      <c r="T74" s="971"/>
      <c r="U74" s="971"/>
      <c r="V74" s="971">
        <v>314740</v>
      </c>
      <c r="W74" s="971"/>
      <c r="X74" s="971"/>
      <c r="Y74" s="971"/>
      <c r="Z74" s="971"/>
      <c r="AA74" s="971">
        <v>7627</v>
      </c>
      <c r="AB74" s="971"/>
      <c r="AC74" s="971"/>
      <c r="AD74" s="971"/>
      <c r="AE74" s="971"/>
      <c r="AF74" s="971">
        <v>5417</v>
      </c>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9" t="s">
        <v>412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350474</v>
      </c>
      <c r="AB110" s="889"/>
      <c r="AC110" s="889"/>
      <c r="AD110" s="889"/>
      <c r="AE110" s="890"/>
      <c r="AF110" s="891">
        <v>367638</v>
      </c>
      <c r="AG110" s="889"/>
      <c r="AH110" s="889"/>
      <c r="AI110" s="889"/>
      <c r="AJ110" s="890"/>
      <c r="AK110" s="891">
        <v>344280</v>
      </c>
      <c r="AL110" s="889"/>
      <c r="AM110" s="889"/>
      <c r="AN110" s="889"/>
      <c r="AO110" s="890"/>
      <c r="AP110" s="892">
        <v>15.6</v>
      </c>
      <c r="AQ110" s="893"/>
      <c r="AR110" s="893"/>
      <c r="AS110" s="893"/>
      <c r="AT110" s="894"/>
      <c r="AU110" s="930" t="s">
        <v>69</v>
      </c>
      <c r="AV110" s="931"/>
      <c r="AW110" s="931"/>
      <c r="AX110" s="931"/>
      <c r="AY110" s="931"/>
      <c r="AZ110" s="860" t="s">
        <v>413</v>
      </c>
      <c r="BA110" s="810"/>
      <c r="BB110" s="810"/>
      <c r="BC110" s="810"/>
      <c r="BD110" s="810"/>
      <c r="BE110" s="810"/>
      <c r="BF110" s="810"/>
      <c r="BG110" s="810"/>
      <c r="BH110" s="810"/>
      <c r="BI110" s="810"/>
      <c r="BJ110" s="810"/>
      <c r="BK110" s="810"/>
      <c r="BL110" s="810"/>
      <c r="BM110" s="810"/>
      <c r="BN110" s="810"/>
      <c r="BO110" s="810"/>
      <c r="BP110" s="811"/>
      <c r="BQ110" s="861">
        <v>3617300</v>
      </c>
      <c r="BR110" s="842"/>
      <c r="BS110" s="842"/>
      <c r="BT110" s="842"/>
      <c r="BU110" s="842"/>
      <c r="BV110" s="842">
        <v>3559323</v>
      </c>
      <c r="BW110" s="842"/>
      <c r="BX110" s="842"/>
      <c r="BY110" s="842"/>
      <c r="BZ110" s="842"/>
      <c r="CA110" s="842">
        <v>3559625</v>
      </c>
      <c r="CB110" s="842"/>
      <c r="CC110" s="842"/>
      <c r="CD110" s="842"/>
      <c r="CE110" s="842"/>
      <c r="CF110" s="866">
        <v>161.30000000000001</v>
      </c>
      <c r="CG110" s="867"/>
      <c r="CH110" s="867"/>
      <c r="CI110" s="867"/>
      <c r="CJ110" s="867"/>
      <c r="CK110" s="926" t="s">
        <v>414</v>
      </c>
      <c r="CL110" s="819"/>
      <c r="CM110" s="860" t="s">
        <v>415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417</v>
      </c>
      <c r="BA111" s="752"/>
      <c r="BB111" s="752"/>
      <c r="BC111" s="752"/>
      <c r="BD111" s="752"/>
      <c r="BE111" s="752"/>
      <c r="BF111" s="752"/>
      <c r="BG111" s="752"/>
      <c r="BH111" s="752"/>
      <c r="BI111" s="752"/>
      <c r="BJ111" s="752"/>
      <c r="BK111" s="752"/>
      <c r="BL111" s="752"/>
      <c r="BM111" s="752"/>
      <c r="BN111" s="752"/>
      <c r="BO111" s="752"/>
      <c r="BP111" s="753"/>
      <c r="BQ111" s="789">
        <v>2705</v>
      </c>
      <c r="BR111" s="790"/>
      <c r="BS111" s="790"/>
      <c r="BT111" s="790"/>
      <c r="BU111" s="790"/>
      <c r="BV111" s="790">
        <v>2726</v>
      </c>
      <c r="BW111" s="790"/>
      <c r="BX111" s="790"/>
      <c r="BY111" s="790"/>
      <c r="BZ111" s="790"/>
      <c r="CA111" s="790">
        <v>2214</v>
      </c>
      <c r="CB111" s="790"/>
      <c r="CC111" s="790"/>
      <c r="CD111" s="790"/>
      <c r="CE111" s="790"/>
      <c r="CF111" s="875">
        <v>0.1</v>
      </c>
      <c r="CG111" s="876"/>
      <c r="CH111" s="876"/>
      <c r="CI111" s="876"/>
      <c r="CJ111" s="876"/>
      <c r="CK111" s="927"/>
      <c r="CL111" s="821"/>
      <c r="CM111" s="817"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421</v>
      </c>
      <c r="BA112" s="752"/>
      <c r="BB112" s="752"/>
      <c r="BC112" s="752"/>
      <c r="BD112" s="752"/>
      <c r="BE112" s="752"/>
      <c r="BF112" s="752"/>
      <c r="BG112" s="752"/>
      <c r="BH112" s="752"/>
      <c r="BI112" s="752"/>
      <c r="BJ112" s="752"/>
      <c r="BK112" s="752"/>
      <c r="BL112" s="752"/>
      <c r="BM112" s="752"/>
      <c r="BN112" s="752"/>
      <c r="BO112" s="752"/>
      <c r="BP112" s="753"/>
      <c r="BQ112" s="789">
        <v>1001830</v>
      </c>
      <c r="BR112" s="790"/>
      <c r="BS112" s="790"/>
      <c r="BT112" s="790"/>
      <c r="BU112" s="790"/>
      <c r="BV112" s="790">
        <v>903980</v>
      </c>
      <c r="BW112" s="790"/>
      <c r="BX112" s="790"/>
      <c r="BY112" s="790"/>
      <c r="BZ112" s="790"/>
      <c r="CA112" s="790">
        <v>823475</v>
      </c>
      <c r="CB112" s="790"/>
      <c r="CC112" s="790"/>
      <c r="CD112" s="790"/>
      <c r="CE112" s="790"/>
      <c r="CF112" s="875">
        <v>37.299999999999997</v>
      </c>
      <c r="CG112" s="876"/>
      <c r="CH112" s="876"/>
      <c r="CI112" s="876"/>
      <c r="CJ112" s="876"/>
      <c r="CK112" s="927"/>
      <c r="CL112" s="821"/>
      <c r="CM112" s="817"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134163</v>
      </c>
      <c r="AB113" s="919"/>
      <c r="AC113" s="919"/>
      <c r="AD113" s="919"/>
      <c r="AE113" s="920"/>
      <c r="AF113" s="921">
        <v>139506</v>
      </c>
      <c r="AG113" s="919"/>
      <c r="AH113" s="919"/>
      <c r="AI113" s="919"/>
      <c r="AJ113" s="920"/>
      <c r="AK113" s="921">
        <v>134664</v>
      </c>
      <c r="AL113" s="919"/>
      <c r="AM113" s="919"/>
      <c r="AN113" s="919"/>
      <c r="AO113" s="920"/>
      <c r="AP113" s="922">
        <v>6.1</v>
      </c>
      <c r="AQ113" s="923"/>
      <c r="AR113" s="923"/>
      <c r="AS113" s="923"/>
      <c r="AT113" s="924"/>
      <c r="AU113" s="932"/>
      <c r="AV113" s="933"/>
      <c r="AW113" s="933"/>
      <c r="AX113" s="933"/>
      <c r="AY113" s="933"/>
      <c r="AZ113" s="817" t="s">
        <v>424</v>
      </c>
      <c r="BA113" s="752"/>
      <c r="BB113" s="752"/>
      <c r="BC113" s="752"/>
      <c r="BD113" s="752"/>
      <c r="BE113" s="752"/>
      <c r="BF113" s="752"/>
      <c r="BG113" s="752"/>
      <c r="BH113" s="752"/>
      <c r="BI113" s="752"/>
      <c r="BJ113" s="752"/>
      <c r="BK113" s="752"/>
      <c r="BL113" s="752"/>
      <c r="BM113" s="752"/>
      <c r="BN113" s="752"/>
      <c r="BO113" s="752"/>
      <c r="BP113" s="753"/>
      <c r="BQ113" s="789">
        <v>65486</v>
      </c>
      <c r="BR113" s="790"/>
      <c r="BS113" s="790"/>
      <c r="BT113" s="790"/>
      <c r="BU113" s="790"/>
      <c r="BV113" s="790">
        <v>83141</v>
      </c>
      <c r="BW113" s="790"/>
      <c r="BX113" s="790"/>
      <c r="BY113" s="790"/>
      <c r="BZ113" s="790"/>
      <c r="CA113" s="790">
        <v>97867</v>
      </c>
      <c r="CB113" s="790"/>
      <c r="CC113" s="790"/>
      <c r="CD113" s="790"/>
      <c r="CE113" s="790"/>
      <c r="CF113" s="875">
        <v>4.4000000000000004</v>
      </c>
      <c r="CG113" s="876"/>
      <c r="CH113" s="876"/>
      <c r="CI113" s="876"/>
      <c r="CJ113" s="876"/>
      <c r="CK113" s="927"/>
      <c r="CL113" s="821"/>
      <c r="CM113" s="817"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12828</v>
      </c>
      <c r="AB114" s="780"/>
      <c r="AC114" s="780"/>
      <c r="AD114" s="780"/>
      <c r="AE114" s="781"/>
      <c r="AF114" s="782">
        <v>9311</v>
      </c>
      <c r="AG114" s="780"/>
      <c r="AH114" s="780"/>
      <c r="AI114" s="780"/>
      <c r="AJ114" s="781"/>
      <c r="AK114" s="782">
        <v>10232</v>
      </c>
      <c r="AL114" s="780"/>
      <c r="AM114" s="780"/>
      <c r="AN114" s="780"/>
      <c r="AO114" s="781"/>
      <c r="AP114" s="824">
        <v>0.5</v>
      </c>
      <c r="AQ114" s="825"/>
      <c r="AR114" s="825"/>
      <c r="AS114" s="825"/>
      <c r="AT114" s="826"/>
      <c r="AU114" s="932"/>
      <c r="AV114" s="933"/>
      <c r="AW114" s="933"/>
      <c r="AX114" s="933"/>
      <c r="AY114" s="933"/>
      <c r="AZ114" s="817" t="s">
        <v>427</v>
      </c>
      <c r="BA114" s="752"/>
      <c r="BB114" s="752"/>
      <c r="BC114" s="752"/>
      <c r="BD114" s="752"/>
      <c r="BE114" s="752"/>
      <c r="BF114" s="752"/>
      <c r="BG114" s="752"/>
      <c r="BH114" s="752"/>
      <c r="BI114" s="752"/>
      <c r="BJ114" s="752"/>
      <c r="BK114" s="752"/>
      <c r="BL114" s="752"/>
      <c r="BM114" s="752"/>
      <c r="BN114" s="752"/>
      <c r="BO114" s="752"/>
      <c r="BP114" s="753"/>
      <c r="BQ114" s="789">
        <v>501556</v>
      </c>
      <c r="BR114" s="790"/>
      <c r="BS114" s="790"/>
      <c r="BT114" s="790"/>
      <c r="BU114" s="790"/>
      <c r="BV114" s="790">
        <v>506702</v>
      </c>
      <c r="BW114" s="790"/>
      <c r="BX114" s="790"/>
      <c r="BY114" s="790"/>
      <c r="BZ114" s="790"/>
      <c r="CA114" s="790">
        <v>505047</v>
      </c>
      <c r="CB114" s="790"/>
      <c r="CC114" s="790"/>
      <c r="CD114" s="790"/>
      <c r="CE114" s="790"/>
      <c r="CF114" s="875">
        <v>22.9</v>
      </c>
      <c r="CG114" s="876"/>
      <c r="CH114" s="876"/>
      <c r="CI114" s="876"/>
      <c r="CJ114" s="876"/>
      <c r="CK114" s="927"/>
      <c r="CL114" s="821"/>
      <c r="CM114" s="817"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238</v>
      </c>
      <c r="AB115" s="919"/>
      <c r="AC115" s="919"/>
      <c r="AD115" s="919"/>
      <c r="AE115" s="920"/>
      <c r="AF115" s="921">
        <v>256</v>
      </c>
      <c r="AG115" s="919"/>
      <c r="AH115" s="919"/>
      <c r="AI115" s="919"/>
      <c r="AJ115" s="920"/>
      <c r="AK115" s="921">
        <v>256</v>
      </c>
      <c r="AL115" s="919"/>
      <c r="AM115" s="919"/>
      <c r="AN115" s="919"/>
      <c r="AO115" s="920"/>
      <c r="AP115" s="922">
        <v>0</v>
      </c>
      <c r="AQ115" s="923"/>
      <c r="AR115" s="923"/>
      <c r="AS115" s="923"/>
      <c r="AT115" s="924"/>
      <c r="AU115" s="932"/>
      <c r="AV115" s="933"/>
      <c r="AW115" s="933"/>
      <c r="AX115" s="933"/>
      <c r="AY115" s="933"/>
      <c r="AZ115" s="817" t="s">
        <v>430</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134</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497837</v>
      </c>
      <c r="AB117" s="903"/>
      <c r="AC117" s="903"/>
      <c r="AD117" s="903"/>
      <c r="AE117" s="904"/>
      <c r="AF117" s="905">
        <v>516711</v>
      </c>
      <c r="AG117" s="903"/>
      <c r="AH117" s="903"/>
      <c r="AI117" s="903"/>
      <c r="AJ117" s="904"/>
      <c r="AK117" s="905">
        <v>489432</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5188877</v>
      </c>
      <c r="BR119" s="845"/>
      <c r="BS119" s="845"/>
      <c r="BT119" s="845"/>
      <c r="BU119" s="845"/>
      <c r="BV119" s="845">
        <v>5055872</v>
      </c>
      <c r="BW119" s="845"/>
      <c r="BX119" s="845"/>
      <c r="BY119" s="845"/>
      <c r="BZ119" s="845"/>
      <c r="CA119" s="845">
        <v>4988228</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2705</v>
      </c>
      <c r="DH119" s="764"/>
      <c r="DI119" s="764"/>
      <c r="DJ119" s="764"/>
      <c r="DK119" s="765"/>
      <c r="DL119" s="766">
        <v>2726</v>
      </c>
      <c r="DM119" s="764"/>
      <c r="DN119" s="764"/>
      <c r="DO119" s="764"/>
      <c r="DP119" s="765"/>
      <c r="DQ119" s="766">
        <v>2214</v>
      </c>
      <c r="DR119" s="764"/>
      <c r="DS119" s="764"/>
      <c r="DT119" s="764"/>
      <c r="DU119" s="765"/>
      <c r="DV119" s="848">
        <v>0.1</v>
      </c>
      <c r="DW119" s="849"/>
      <c r="DX119" s="849"/>
      <c r="DY119" s="849"/>
      <c r="DZ119" s="850"/>
    </row>
    <row r="120" spans="1:130" s="218" customFormat="1" ht="26.25" customHeight="1" x14ac:dyDescent="0.15">
      <c r="A120" s="820"/>
      <c r="B120" s="821"/>
      <c r="C120" s="817"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10"/>
      <c r="BB120" s="810"/>
      <c r="BC120" s="810"/>
      <c r="BD120" s="810"/>
      <c r="BE120" s="810"/>
      <c r="BF120" s="810"/>
      <c r="BG120" s="810"/>
      <c r="BH120" s="810"/>
      <c r="BI120" s="810"/>
      <c r="BJ120" s="810"/>
      <c r="BK120" s="810"/>
      <c r="BL120" s="810"/>
      <c r="BM120" s="810"/>
      <c r="BN120" s="810"/>
      <c r="BO120" s="810"/>
      <c r="BP120" s="811"/>
      <c r="BQ120" s="861">
        <v>2385375</v>
      </c>
      <c r="BR120" s="842"/>
      <c r="BS120" s="842"/>
      <c r="BT120" s="842"/>
      <c r="BU120" s="842"/>
      <c r="BV120" s="842">
        <v>2959707</v>
      </c>
      <c r="BW120" s="842"/>
      <c r="BX120" s="842"/>
      <c r="BY120" s="842"/>
      <c r="BZ120" s="842"/>
      <c r="CA120" s="842">
        <v>3129932</v>
      </c>
      <c r="CB120" s="842"/>
      <c r="CC120" s="842"/>
      <c r="CD120" s="842"/>
      <c r="CE120" s="842"/>
      <c r="CF120" s="866">
        <v>141.80000000000001</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736970</v>
      </c>
      <c r="DH120" s="842"/>
      <c r="DI120" s="842"/>
      <c r="DJ120" s="842"/>
      <c r="DK120" s="842"/>
      <c r="DL120" s="842">
        <v>673643</v>
      </c>
      <c r="DM120" s="842"/>
      <c r="DN120" s="842"/>
      <c r="DO120" s="842"/>
      <c r="DP120" s="842"/>
      <c r="DQ120" s="842">
        <v>607738</v>
      </c>
      <c r="DR120" s="842"/>
      <c r="DS120" s="842"/>
      <c r="DT120" s="842"/>
      <c r="DU120" s="842"/>
      <c r="DV120" s="843">
        <v>27.5</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446</v>
      </c>
      <c r="BA121" s="752"/>
      <c r="BB121" s="752"/>
      <c r="BC121" s="752"/>
      <c r="BD121" s="752"/>
      <c r="BE121" s="752"/>
      <c r="BF121" s="752"/>
      <c r="BG121" s="752"/>
      <c r="BH121" s="752"/>
      <c r="BI121" s="752"/>
      <c r="BJ121" s="752"/>
      <c r="BK121" s="752"/>
      <c r="BL121" s="752"/>
      <c r="BM121" s="752"/>
      <c r="BN121" s="752"/>
      <c r="BO121" s="752"/>
      <c r="BP121" s="753"/>
      <c r="BQ121" s="789">
        <v>97259</v>
      </c>
      <c r="BR121" s="790"/>
      <c r="BS121" s="790"/>
      <c r="BT121" s="790"/>
      <c r="BU121" s="790"/>
      <c r="BV121" s="790">
        <v>77515</v>
      </c>
      <c r="BW121" s="790"/>
      <c r="BX121" s="790"/>
      <c r="BY121" s="790"/>
      <c r="BZ121" s="790"/>
      <c r="CA121" s="790">
        <v>80032</v>
      </c>
      <c r="CB121" s="790"/>
      <c r="CC121" s="790"/>
      <c r="CD121" s="790"/>
      <c r="CE121" s="790"/>
      <c r="CF121" s="875">
        <v>3.6</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789">
        <v>264860</v>
      </c>
      <c r="DH121" s="790"/>
      <c r="DI121" s="790"/>
      <c r="DJ121" s="790"/>
      <c r="DK121" s="790"/>
      <c r="DL121" s="790">
        <v>230337</v>
      </c>
      <c r="DM121" s="790"/>
      <c r="DN121" s="790"/>
      <c r="DO121" s="790"/>
      <c r="DP121" s="790"/>
      <c r="DQ121" s="790">
        <v>215737</v>
      </c>
      <c r="DR121" s="790"/>
      <c r="DS121" s="790"/>
      <c r="DT121" s="790"/>
      <c r="DU121" s="790"/>
      <c r="DV121" s="796">
        <v>9.8000000000000007</v>
      </c>
      <c r="DW121" s="796"/>
      <c r="DX121" s="796"/>
      <c r="DY121" s="796"/>
      <c r="DZ121" s="797"/>
    </row>
    <row r="122" spans="1:130" s="218" customFormat="1" ht="26.25" customHeight="1" x14ac:dyDescent="0.15">
      <c r="A122" s="820"/>
      <c r="B122" s="821"/>
      <c r="C122" s="817"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3129906</v>
      </c>
      <c r="BR122" s="845"/>
      <c r="BS122" s="845"/>
      <c r="BT122" s="845"/>
      <c r="BU122" s="845"/>
      <c r="BV122" s="845">
        <v>3107065</v>
      </c>
      <c r="BW122" s="845"/>
      <c r="BX122" s="845"/>
      <c r="BY122" s="845"/>
      <c r="BZ122" s="845"/>
      <c r="CA122" s="845">
        <v>3061472</v>
      </c>
      <c r="CB122" s="845"/>
      <c r="CC122" s="845"/>
      <c r="CD122" s="845"/>
      <c r="CE122" s="845"/>
      <c r="CF122" s="846">
        <v>138.69999999999999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5612540</v>
      </c>
      <c r="BR123" s="833"/>
      <c r="BS123" s="833"/>
      <c r="BT123" s="833"/>
      <c r="BU123" s="833"/>
      <c r="BV123" s="833">
        <v>6144287</v>
      </c>
      <c r="BW123" s="833"/>
      <c r="BX123" s="833"/>
      <c r="BY123" s="833"/>
      <c r="BZ123" s="833"/>
      <c r="CA123" s="833">
        <v>6271436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238</v>
      </c>
      <c r="AB126" s="780"/>
      <c r="AC126" s="780"/>
      <c r="AD126" s="780"/>
      <c r="AE126" s="781"/>
      <c r="AF126" s="782">
        <v>256</v>
      </c>
      <c r="AG126" s="780"/>
      <c r="AH126" s="780"/>
      <c r="AI126" s="780"/>
      <c r="AJ126" s="781"/>
      <c r="AK126" s="782">
        <v>256</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453</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4"/>
      <c r="AZ127" s="814"/>
      <c r="BA127" s="814"/>
      <c r="BB127" s="814"/>
      <c r="BC127" s="814"/>
      <c r="BD127" s="814"/>
      <c r="BE127" s="815"/>
      <c r="BF127" s="813" t="s">
        <v>456</v>
      </c>
      <c r="BG127" s="814"/>
      <c r="BH127" s="814"/>
      <c r="BI127" s="814"/>
      <c r="BJ127" s="814"/>
      <c r="BK127" s="814"/>
      <c r="BL127" s="815"/>
      <c r="BM127" s="813" t="s">
        <v>457</v>
      </c>
      <c r="BN127" s="814"/>
      <c r="BO127" s="814"/>
      <c r="BP127" s="814"/>
      <c r="BQ127" s="814"/>
      <c r="BR127" s="814"/>
      <c r="BS127" s="815"/>
      <c r="BT127" s="813" t="s">
        <v>458</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459</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461</v>
      </c>
      <c r="X128" s="800"/>
      <c r="Y128" s="800"/>
      <c r="Z128" s="801"/>
      <c r="AA128" s="802">
        <v>17917</v>
      </c>
      <c r="AB128" s="803"/>
      <c r="AC128" s="803"/>
      <c r="AD128" s="803"/>
      <c r="AE128" s="804"/>
      <c r="AF128" s="805">
        <v>16911</v>
      </c>
      <c r="AG128" s="803"/>
      <c r="AH128" s="803"/>
      <c r="AI128" s="803"/>
      <c r="AJ128" s="804"/>
      <c r="AK128" s="805">
        <v>20391</v>
      </c>
      <c r="AL128" s="803"/>
      <c r="AM128" s="803"/>
      <c r="AN128" s="803"/>
      <c r="AO128" s="804"/>
      <c r="AP128" s="806"/>
      <c r="AQ128" s="807"/>
      <c r="AR128" s="807"/>
      <c r="AS128" s="807"/>
      <c r="AT128" s="808"/>
      <c r="AU128" s="220"/>
      <c r="AV128" s="220"/>
      <c r="AW128" s="220"/>
      <c r="AX128" s="809" t="s">
        <v>462</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463</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2410940</v>
      </c>
      <c r="AB129" s="780"/>
      <c r="AC129" s="780"/>
      <c r="AD129" s="780"/>
      <c r="AE129" s="781"/>
      <c r="AF129" s="782">
        <v>2449684</v>
      </c>
      <c r="AG129" s="780"/>
      <c r="AH129" s="780"/>
      <c r="AI129" s="780"/>
      <c r="AJ129" s="781"/>
      <c r="AK129" s="782">
        <v>2509899</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296652</v>
      </c>
      <c r="AB130" s="780"/>
      <c r="AC130" s="780"/>
      <c r="AD130" s="780"/>
      <c r="AE130" s="781"/>
      <c r="AF130" s="782">
        <v>308992</v>
      </c>
      <c r="AG130" s="780"/>
      <c r="AH130" s="780"/>
      <c r="AI130" s="780"/>
      <c r="AJ130" s="781"/>
      <c r="AK130" s="782">
        <v>302649</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2114288</v>
      </c>
      <c r="AB131" s="764"/>
      <c r="AC131" s="764"/>
      <c r="AD131" s="764"/>
      <c r="AE131" s="765"/>
      <c r="AF131" s="766">
        <v>2140692</v>
      </c>
      <c r="AG131" s="764"/>
      <c r="AH131" s="764"/>
      <c r="AI131" s="764"/>
      <c r="AJ131" s="765"/>
      <c r="AK131" s="766">
        <v>2207250</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8.6680717099999995</v>
      </c>
      <c r="AB132" s="745"/>
      <c r="AC132" s="745"/>
      <c r="AD132" s="745"/>
      <c r="AE132" s="746"/>
      <c r="AF132" s="747">
        <v>8.9133794119999994</v>
      </c>
      <c r="AG132" s="745"/>
      <c r="AH132" s="745"/>
      <c r="AI132" s="745"/>
      <c r="AJ132" s="746"/>
      <c r="AK132" s="747">
        <v>7.5384301730000001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8.4</v>
      </c>
      <c r="AB133" s="724"/>
      <c r="AC133" s="724"/>
      <c r="AD133" s="724"/>
      <c r="AE133" s="725"/>
      <c r="AF133" s="723">
        <v>8.6999999999999993</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8ToOWZBD2KtDEdtqBbExsh+wW4eCFsPXc/ET7HdXn9kYxdazoBK9/M2VgsPpYzgitUBQ2o5h794i3SKILlRrw==" saltValue="P9Ea96Uu86pBRfbTWfRY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54" zoomScaleNormal="85" zoomScaleSheetLayoutView="100" workbookViewId="0">
      <selection activeCell="BA96" sqref="BA9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lJzEVwjnGw0+qwPdNVxIiQKXZRZ5LQgrQF5L6uhWHrfJwI4tCxBBNHPueIaJGKz8uKRgQ1qHLQHAUpqWOsVNA==" saltValue="HAengMrK6pxtxkbiggKk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J64"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63sePLqDJkSgZ3vvG0NVaNTbYonxmuLqZbcftg0W6ZJVqU4JITaypfGBhtyz9cSN/bo0AnPhOTtOBmFsSTD/Q==" saltValue="MFnj4xTWRkgaJZaMtDtP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2"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540148</v>
      </c>
      <c r="AP9" s="269">
        <v>136367</v>
      </c>
      <c r="AQ9" s="270">
        <v>263788</v>
      </c>
      <c r="AR9" s="271">
        <v>-48.3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125835</v>
      </c>
      <c r="AP10" s="272">
        <v>31768</v>
      </c>
      <c r="AQ10" s="273">
        <v>39680</v>
      </c>
      <c r="AR10" s="274">
        <v>-19.899999999999999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4557</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25237</v>
      </c>
      <c r="AP13" s="272">
        <v>6371</v>
      </c>
      <c r="AQ13" s="273">
        <v>12917</v>
      </c>
      <c r="AR13" s="274">
        <v>-50.7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24011</v>
      </c>
      <c r="AP14" s="272">
        <v>6062</v>
      </c>
      <c r="AQ14" s="273">
        <v>4746</v>
      </c>
      <c r="AR14" s="274">
        <v>27.7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-44672</v>
      </c>
      <c r="AP15" s="272">
        <v>-11278</v>
      </c>
      <c r="AQ15" s="273">
        <v>-12765</v>
      </c>
      <c r="AR15" s="274">
        <v>-11.6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670559</v>
      </c>
      <c r="AP16" s="272">
        <v>169290</v>
      </c>
      <c r="AQ16" s="273">
        <v>312922</v>
      </c>
      <c r="AR16" s="274">
        <v>-45.9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14.9</v>
      </c>
      <c r="AP21" s="286">
        <v>24.75</v>
      </c>
      <c r="AQ21" s="287">
        <v>-9.85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93</v>
      </c>
      <c r="AP22" s="291">
        <v>95.6</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344280</v>
      </c>
      <c r="AP32" s="300">
        <v>86917</v>
      </c>
      <c r="AQ32" s="301">
        <v>170896</v>
      </c>
      <c r="AR32" s="302">
        <v>-49.1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v>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134664</v>
      </c>
      <c r="AP35" s="300">
        <v>33997</v>
      </c>
      <c r="AQ35" s="301">
        <v>33138</v>
      </c>
      <c r="AR35" s="302">
        <v>2.6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10232</v>
      </c>
      <c r="AP36" s="300">
        <v>2583</v>
      </c>
      <c r="AQ36" s="301">
        <v>2943</v>
      </c>
      <c r="AR36" s="302">
        <v>-12.2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256</v>
      </c>
      <c r="AP37" s="300">
        <v>65</v>
      </c>
      <c r="AQ37" s="301">
        <v>1487</v>
      </c>
      <c r="AR37" s="302">
        <v>-95.6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60</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-20391</v>
      </c>
      <c r="AP39" s="300">
        <v>-5148</v>
      </c>
      <c r="AQ39" s="301">
        <v>-8408</v>
      </c>
      <c r="AR39" s="302">
        <v>-38.799999999999997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-302649</v>
      </c>
      <c r="AP40" s="300">
        <v>-76407</v>
      </c>
      <c r="AQ40" s="301">
        <v>-141122</v>
      </c>
      <c r="AR40" s="302">
        <v>-45.9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166392</v>
      </c>
      <c r="AP41" s="300">
        <v>42008</v>
      </c>
      <c r="AQ41" s="301">
        <v>59000</v>
      </c>
      <c r="AR41" s="302">
        <v>-28.8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302738</v>
      </c>
      <c r="AN51" s="322">
        <v>71065</v>
      </c>
      <c r="AO51" s="323">
        <v>3.8</v>
      </c>
      <c r="AP51" s="324">
        <v>301035</v>
      </c>
      <c r="AQ51" s="325">
        <v>12.2</v>
      </c>
      <c r="AR51" s="326">
        <v>-8.4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119905</v>
      </c>
      <c r="AN52" s="330">
        <v>28147</v>
      </c>
      <c r="AO52" s="331">
        <v>-31.8</v>
      </c>
      <c r="AP52" s="332">
        <v>154376</v>
      </c>
      <c r="AQ52" s="333">
        <v>29.1</v>
      </c>
      <c r="AR52" s="334">
        <v>-60.9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510941</v>
      </c>
      <c r="AN53" s="322">
        <v>122264</v>
      </c>
      <c r="AO53" s="323">
        <v>72</v>
      </c>
      <c r="AP53" s="324">
        <v>277467</v>
      </c>
      <c r="AQ53" s="325">
        <v>-7.8</v>
      </c>
      <c r="AR53" s="326">
        <v>79.8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297751</v>
      </c>
      <c r="AN54" s="330">
        <v>71249</v>
      </c>
      <c r="AO54" s="331">
        <v>153.1</v>
      </c>
      <c r="AP54" s="332">
        <v>128378</v>
      </c>
      <c r="AQ54" s="333">
        <v>-16.8</v>
      </c>
      <c r="AR54" s="334">
        <v>169.9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911329</v>
      </c>
      <c r="AN55" s="322">
        <v>222547</v>
      </c>
      <c r="AO55" s="323">
        <v>82</v>
      </c>
      <c r="AP55" s="324">
        <v>282256</v>
      </c>
      <c r="AQ55" s="325">
        <v>1.7</v>
      </c>
      <c r="AR55" s="326">
        <v>80.3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305032</v>
      </c>
      <c r="AN56" s="330">
        <v>74489</v>
      </c>
      <c r="AO56" s="331">
        <v>4.5</v>
      </c>
      <c r="AP56" s="332">
        <v>145453</v>
      </c>
      <c r="AQ56" s="333">
        <v>13.3</v>
      </c>
      <c r="AR56" s="334">
        <v>-8.8000000000000007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598201</v>
      </c>
      <c r="AN57" s="322">
        <v>148843</v>
      </c>
      <c r="AO57" s="323">
        <v>-33.1</v>
      </c>
      <c r="AP57" s="324">
        <v>295341</v>
      </c>
      <c r="AQ57" s="325">
        <v>4.5999999999999996</v>
      </c>
      <c r="AR57" s="326">
        <v>-37.700000000000003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223828</v>
      </c>
      <c r="AN58" s="330">
        <v>55692</v>
      </c>
      <c r="AO58" s="331">
        <v>-25.2</v>
      </c>
      <c r="AP58" s="332">
        <v>137402</v>
      </c>
      <c r="AQ58" s="333">
        <v>-5.5</v>
      </c>
      <c r="AR58" s="334">
        <v>-19.7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777434</v>
      </c>
      <c r="AN59" s="322">
        <v>196272</v>
      </c>
      <c r="AO59" s="323">
        <v>31.9</v>
      </c>
      <c r="AP59" s="324">
        <v>292845</v>
      </c>
      <c r="AQ59" s="325">
        <v>-0.8</v>
      </c>
      <c r="AR59" s="326">
        <v>32.700000000000003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123944</v>
      </c>
      <c r="AN60" s="330">
        <v>31291</v>
      </c>
      <c r="AO60" s="331">
        <v>-43.8</v>
      </c>
      <c r="AP60" s="332">
        <v>143187</v>
      </c>
      <c r="AQ60" s="333">
        <v>4.2</v>
      </c>
      <c r="AR60" s="334">
        <v>-48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620129</v>
      </c>
      <c r="AN61" s="337">
        <v>152198</v>
      </c>
      <c r="AO61" s="338">
        <v>31.3</v>
      </c>
      <c r="AP61" s="339">
        <v>289789</v>
      </c>
      <c r="AQ61" s="340">
        <v>2</v>
      </c>
      <c r="AR61" s="326">
        <v>29.3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214092</v>
      </c>
      <c r="AN62" s="330">
        <v>52174</v>
      </c>
      <c r="AO62" s="331">
        <v>11.4</v>
      </c>
      <c r="AP62" s="332">
        <v>141759</v>
      </c>
      <c r="AQ62" s="333">
        <v>4.9000000000000004</v>
      </c>
      <c r="AR62" s="334">
        <v>6.5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ACnfLWfk3x60WEpwNAAaXzaUA7TC/q1+E479UzNYmbYC96pfxkZqkXXWjk5IpuBDuONUTkfNUaS4Vgx3GB9aA==" saltValue="or10qQ6s5+km9iOFmyCj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76"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GueCKaQhVL0kVx46Etmvnd/Axo0842G1z9WTMmcyWiVhuiWyfZmNCklFoJb7e8EBwvWwEJ5ZV4jBZreLgwezXg==" saltValue="yVGw8UkrDPPDoqKW+w+0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E45" sqref="AE4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m1Re16Nz2kRytPF1DFeTOO83iX37v7/p0el0S+hGsgoiy8mIbZPNbTtHZ6i/42WmC9wRglMbKa2rqet+ig7MAw==" saltValue="/t2AdCC/WQ8cBp1IA/8E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59.74</v>
      </c>
      <c r="G47" s="12">
        <v>65.88</v>
      </c>
      <c r="H47" s="12">
        <v>66.260000000000005</v>
      </c>
      <c r="I47" s="12">
        <v>78.430000000000007</v>
      </c>
      <c r="J47" s="13">
        <v>78.41</v>
      </c>
    </row>
    <row r="48" spans="2:10" ht="57.75" customHeight="1" x14ac:dyDescent="0.15">
      <c r="B48" s="14"/>
      <c r="C48" s="1141" t="s">
        <v>4</v>
      </c>
      <c r="D48" s="1141"/>
      <c r="E48" s="1142"/>
      <c r="F48" s="15">
        <v>6.25</v>
      </c>
      <c r="G48" s="16">
        <v>0.11</v>
      </c>
      <c r="H48" s="16">
        <v>11.67</v>
      </c>
      <c r="I48" s="16">
        <v>1.86</v>
      </c>
      <c r="J48" s="17">
        <v>3.93</v>
      </c>
    </row>
    <row r="49" spans="2:10" ht="57.75" customHeight="1" thickBot="1" x14ac:dyDescent="0.2">
      <c r="B49" s="18"/>
      <c r="C49" s="1143" t="s">
        <v>5</v>
      </c>
      <c r="D49" s="1143"/>
      <c r="E49" s="1144"/>
      <c r="F49" s="19">
        <v>7.42</v>
      </c>
      <c r="G49" s="20">
        <v>7.01</v>
      </c>
      <c r="H49" s="20">
        <v>10.79</v>
      </c>
      <c r="I49" s="20">
        <v>3.59</v>
      </c>
      <c r="J49" s="21">
        <v>3.98</v>
      </c>
    </row>
    <row r="50" spans="2:10" x14ac:dyDescent="0.15"/>
  </sheetData>
  <sheetProtection algorithmName="SHA-512" hashValue="VIbIBVcDT2X+Mx1mIzdwwe7Y596GMlRpyTs73mo6yJXt+Qku0H5myfy4ymGVmZLDw3waNi1vwJzjJoL2FFAuVA==" saltValue="WdVjrbOqbHG3jk8cZokm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村山 拓</cp:lastModifiedBy>
  <cp:lastPrinted>2026-03-11T11:15:24Z</cp:lastPrinted>
  <dcterms:created xsi:type="dcterms:W3CDTF">2026-02-23T09:38:54Z</dcterms:created>
  <dcterms:modified xsi:type="dcterms:W3CDTF">2026-03-16T12:34:09Z</dcterms:modified>
  <cp:category/>
</cp:coreProperties>
</file>