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36_錦町〇【完】\"/>
    </mc:Choice>
  </mc:AlternateContent>
  <xr:revisionPtr revIDLastSave="0" documentId="13_ncr:1_{E554E63A-7E9F-4241-A865-BD1DF43C0435}" xr6:coauthVersionLast="47" xr6:coauthVersionMax="47" xr10:uidLastSave="{00000000-0000-0000-0000-000000000000}"/>
  <bookViews>
    <workbookView xWindow="-120" yWindow="-16320" windowWidth="29040" windowHeight="15720" firstSheet="6"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U34" i="10" l="1"/>
  <c r="U35" i="10" l="1"/>
  <c r="U36" i="10" l="1"/>
  <c r="AM34" i="10" s="1"/>
  <c r="AM35" i="10" s="1"/>
  <c r="CO34" i="10"/>
  <c r="BW34" i="10"/>
  <c r="BW35" i="10" s="1"/>
  <c r="BW36" i="10" s="1"/>
  <c r="BW37" i="10" s="1"/>
  <c r="BW38" i="10" s="1"/>
  <c r="BW39" i="10" s="1"/>
  <c r="BW40" i="10" s="1"/>
</calcChain>
</file>

<file path=xl/sharedStrings.xml><?xml version="1.0" encoding="utf-8"?>
<sst xmlns="http://schemas.openxmlformats.org/spreadsheetml/2006/main" count="1046" uniqueCount="560">
  <si>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</si>
  <si>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</si>
  <si>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</si>
  <si>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</si>
  <si>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</si>
  <si>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</si>
  <si>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</si>
  <si>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</si>
  <si>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</si>
  <si>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</si>
  <si>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</si>
  <si>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</si>
  <si>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</si>
  <si>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</si>
  <si>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</si>
  <si>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</si>
  <si>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</si>
  <si>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</si>
  <si>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</si>
  <si>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</si>
  <si>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</si>
  <si>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</si>
  <si>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</si>
  <si>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</si>
  <si>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</si>
  <si>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</si>
  <si>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</si>
  <si>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</si>
  <si>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</si>
  <si>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</si>
  <si>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</si>
  <si>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</si>
  <si>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</si>
  <si>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</si>
  <si>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</si>
  <si>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</si>
  <si>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</si>
  <si>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</si>
  <si>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</si>
  <si>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</si>
  <si>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</si>
  <si>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</si>
  <si>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</si>
  <si>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</si>
  <si>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</si>
  <si>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</si>
  <si>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</si>
  <si>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</si>
  <si>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</si>
  <si>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</si>
  <si>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</si>
  <si>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</si>
  <si>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</si>
  <si>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</si>
  <si>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</si>
  <si>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</si>
  <si>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</si>
  <si>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</si>
  <si>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</si>
  <si>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</si>
  <si>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</si>
  <si>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</si>
  <si>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</si>
  <si>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</si>
  <si>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</si>
  <si>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</si>
  <si>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</si>
  <si>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</si>
  <si>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</si>
  <si>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</si>
  <si>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</si>
  <si>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</si>
  <si>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</si>
  <si>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</si>
  <si>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</si>
  <si>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</si>
  <si>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</si>
  <si>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</si>
  <si>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</si>
  <si>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</si>
  <si>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</si>
  <si>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</si>
  <si>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</si>
  <si>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</si>
  <si>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</si>
  <si>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</si>
  <si>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</si>
  <si>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</si>
  <si>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</si>
  <si>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</si>
  <si>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</si>
  <si>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</si>
  <si>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</si>
  <si>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</si>
  <si>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</si>
  <si>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</si>
  <si>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</si>
  <si>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</si>
  <si>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</si>
  <si>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</si>
  <si>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</si>
  <si>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</si>
  <si>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</si>
  <si>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</si>
  <si>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</si>
  <si>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</si>
  <si>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</si>
  <si>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</si>
  <si>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</si>
  <si>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</si>
  <si>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</si>
  <si>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</si>
  <si>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</si>
  <si>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</si>
  <si>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</si>
  <si>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</si>
  <si>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</si>
  <si>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</si>
  <si>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</si>
  <si>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</si>
  <si>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</si>
  <si>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</si>
  <si>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</si>
  <si>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</si>
  <si>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</si>
  <si>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</si>
  <si>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</si>
  <si>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</si>
  <si>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</si>
  <si>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</si>
  <si>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</si>
  <si>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</si>
  <si>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</si>
  <si>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</si>
  <si>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</si>
  <si>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</si>
  <si>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</si>
  <si>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</si>
  <si>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</si>
  <si>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</si>
  <si>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</si>
  <si>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</si>
  <si>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</si>
  <si>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</si>
  <si>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</si>
  <si>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</si>
  <si>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</si>
  <si>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</si>
  <si>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</si>
  <si>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</si>
  <si>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</si>
  <si>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</si>
  <si>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</si>
  <si>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</si>
  <si>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</si>
  <si>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</si>
  <si>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</si>
  <si>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</si>
  <si>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</si>
  <si>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</si>
  <si>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</si>
  <si>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</si>
  <si>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</si>
  <si>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</si>
  <si>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</si>
  <si>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</si>
  <si>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</si>
  <si>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</si>
  <si>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</si>
  <si>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</si>
  <si>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</si>
  <si>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</si>
  <si>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</si>
  <si>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</si>
  <si>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</si>
  <si>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</si>
  <si>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</si>
  <si>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</si>
  <si>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</si>
  <si>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</si>
  <si>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</si>
  <si>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</si>
  <si>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</si>
  <si>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</si>
  <si>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</si>
  <si>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</si>
  <si>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</si>
  <si>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</si>
  <si>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</si>
  <si>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</si>
  <si>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</si>
  <si>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</si>
  <si>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</si>
  <si>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</si>
  <si>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</si>
  <si>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</si>
  <si>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</si>
  <si>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</si>
  <si>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</si>
  <si>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</si>
  <si>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</si>
  <si>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</si>
  <si>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</si>
  <si>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</si>
  <si>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</si>
  <si>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</si>
  <si>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</si>
  <si>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</si>
  <si>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</si>
  <si>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</si>
  <si>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</si>
  <si>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</si>
  <si>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</si>
  <si>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</si>
  <si>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</si>
  <si>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</si>
  <si>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</si>
  <si>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</si>
  <si>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</si>
  <si>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</si>
  <si>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</si>
  <si>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</si>
  <si>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</si>
  <si>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</si>
  <si>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</si>
  <si>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</si>
  <si>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</si>
  <si>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</si>
  <si>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</si>
  <si>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</si>
  <si>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</si>
  <si>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</si>
  <si>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</si>
  <si>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</si>
  <si>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</si>
  <si>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</si>
  <si>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</si>
  <si>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</si>
  <si>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</si>
  <si>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</si>
  <si>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</si>
  <si>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</si>
  <si>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</si>
  <si>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</si>
  <si>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</si>
  <si>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</si>
  <si>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</si>
  <si>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</si>
  <si>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</si>
  <si>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</si>
  <si>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</si>
  <si>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</si>
  <si>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</si>
  <si>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</si>
  <si>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</si>
  <si>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</si>
  <si>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</si>
  <si>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</si>
  <si>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</si>
  <si>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</si>
  <si>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</si>
  <si>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</si>
  <si>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</si>
  <si>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</si>
  <si>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</si>
  <si>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</si>
  <si>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</si>
  <si>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</si>
  <si>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</si>
  <si>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</si>
  <si>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</si>
  <si>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</si>
  <si>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</si>
  <si>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</si>
  <si>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</si>
  <si>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</si>
  <si>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</si>
  <si>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</si>
  <si>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</si>
  <si>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</si>
  <si>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</si>
  <si>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</si>
  <si>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</si>
  <si>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</si>
  <si>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</si>
  <si>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</si>
  <si>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</si>
  <si>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</si>
  <si>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</si>
  <si>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</si>
  <si>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</si>
  <si>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</si>
  <si>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</si>
  <si>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</si>
  <si>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</si>
  <si>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</si>
  <si>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</si>
  <si>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</si>
  <si>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</si>
  <si>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</si>
  <si>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</si>
  <si>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</si>
  <si>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</si>
  <si>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</si>
  <si>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</si>
  <si>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</si>
  <si>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</si>
  <si>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</si>
  <si>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</si>
  <si>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</si>
  <si>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</si>
  <si>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</si>
  <si>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</si>
  <si>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</si>
  <si>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</si>
  <si>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</si>
  <si>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</si>
  <si>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</si>
  <si>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</si>
  <si>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</si>
  <si>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</si>
  <si>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</si>
  <si>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</si>
  <si>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</si>
  <si>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</si>
  <si>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</si>
  <si>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</si>
  <si>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</si>
  <si>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</si>
  <si>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</si>
  <si>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</si>
  <si>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</si>
  <si>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</si>
  <si>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</si>
  <si>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</si>
  <si>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</si>
  <si>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</si>
  <si>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</si>
  <si>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</si>
  <si>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</si>
  <si>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</si>
  <si>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</si>
  <si>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</si>
  <si>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</si>
  <si>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</si>
  <si>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</si>
  <si>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</si>
  <si>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</si>
  <si>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</si>
  <si>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</si>
  <si>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</si>
  <si>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</si>
  <si>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</si>
  <si>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</si>
  <si>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</si>
  <si>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</si>
  <si>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</si>
  <si>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</si>
  <si>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</si>
  <si>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</si>
  <si>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</si>
  <si>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</si>
  <si>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</si>
  <si>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</si>
  <si>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</si>
  <si>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</si>
  <si>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</si>
  <si>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</si>
  <si>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</si>
  <si>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</si>
  <si>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</si>
  <si>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</si>
  <si>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</si>
  <si>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</si>
  <si>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</si>
  <si>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</si>
  <si>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</si>
  <si>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</si>
  <si>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</si>
  <si>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</si>
  <si>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</si>
  <si>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</si>
  <si>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</si>
  <si>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</si>
  <si>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</si>
  <si>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</si>
  <si>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</si>
  <si>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錦町国民健康保険特別会計</t>
    <phoneticPr fontId="5"/>
  </si>
  <si>
    <t>錦町介護保険特別会計</t>
    <phoneticPr fontId="5"/>
  </si>
  <si>
    <t>錦町後期高齢者医療特別会計</t>
    <phoneticPr fontId="5"/>
  </si>
  <si>
    <t>錦町水道事業会計</t>
    <phoneticPr fontId="5"/>
  </si>
  <si>
    <t>法適用企業</t>
    <phoneticPr fontId="5"/>
  </si>
  <si>
    <t>錦町下水道事業会計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</si>
  <si>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</si>
  <si>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</si>
  <si>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</si>
  <si>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</si>
  <si>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</si>
  <si>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</si>
  <si>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</si>
  <si>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</si>
  <si>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</si>
  <si>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</si>
  <si>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</si>
  <si>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</si>
  <si>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</si>
  <si>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</si>
  <si>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</si>
  <si>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</si>
  <si>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</si>
  <si>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</si>
  <si>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</si>
  <si>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</si>
  <si>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</si>
  <si>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</si>
  <si>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</si>
  <si>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</si>
  <si>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</si>
  <si>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</si>
  <si>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</si>
  <si>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</si>
  <si>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</si>
  <si>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</si>
  <si>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</si>
  <si>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</si>
  <si>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</si>
  <si>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</si>
  <si>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</si>
  <si>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</si>
  <si>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</si>
  <si>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</si>
  <si>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</si>
  <si>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</si>
  <si>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</si>
  <si>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</si>
  <si>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</si>
  <si>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</si>
  <si>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</si>
  <si>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</si>
  <si>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</si>
  <si>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</si>
  <si>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</si>
  <si>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</si>
  <si>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</si>
  <si>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</si>
  <si>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</si>
  <si>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</si>
  <si>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</si>
  <si>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</si>
  <si>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</si>
  <si>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</si>
  <si>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</si>
  <si>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</si>
  <si>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</si>
  <si>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</si>
  <si>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</si>
  <si>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</si>
  <si>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</si>
  <si>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</si>
  <si>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</si>
  <si>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</si>
  <si>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</si>
  <si>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</si>
  <si>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</si>
  <si>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</si>
  <si>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</si>
  <si>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</si>
  <si>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</si>
  <si>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</si>
  <si>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</si>
  <si>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</si>
  <si>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</si>
  <si>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</si>
  <si>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</si>
  <si>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</si>
  <si>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</si>
  <si>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</si>
  <si>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</si>
  <si>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</si>
  <si>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</si>
  <si>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</si>
  <si>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</si>
  <si>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</si>
  <si>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</si>
  <si>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</si>
  <si>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</si>
  <si>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</si>
  <si>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</si>
  <si>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</si>
  <si>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</si>
  <si>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</si>
  <si>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</si>
  <si>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</si>
  <si>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</si>
  <si>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</si>
  <si>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</si>
  <si>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</si>
  <si>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</si>
  <si>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</si>
  <si>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</si>
  <si>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</si>
  <si>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</si>
  <si>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</si>
  <si>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</si>
  <si>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</si>
  <si>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</si>
  <si>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</si>
  <si>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</si>
  <si>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</si>
  <si>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</si>
  <si>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</si>
  <si>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</si>
  <si>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</si>
  <si>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</si>
  <si>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</si>
  <si>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</si>
  <si>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</si>
  <si>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</si>
  <si>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</si>
  <si>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</si>
  <si>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</si>
  <si>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</si>
  <si>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</si>
  <si>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</si>
  <si>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</si>
  <si>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</si>
  <si>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</si>
  <si>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</si>
  <si>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1.44</t>
  </si>
  <si>
    <t>▲ 3.90</t>
  </si>
  <si>
    <t>一般会計</t>
  </si>
  <si>
    <t>錦町介護保険特別会計</t>
  </si>
  <si>
    <t>錦町国民健康保険特別会計</t>
  </si>
  <si>
    <t>錦町下水道事業会計</t>
  </si>
  <si>
    <t>錦町水道事業会計</t>
  </si>
  <si>
    <t>錦町後期高齢者医療特別会計</t>
  </si>
  <si>
    <t>その他会計（赤字）</t>
  </si>
  <si>
    <t>その他会計（黒字）</t>
  </si>
  <si>
    <t>R02</t>
    <phoneticPr fontId="5"/>
  </si>
  <si>
    <t>R03</t>
    <phoneticPr fontId="5"/>
  </si>
  <si>
    <t>R04</t>
    <phoneticPr fontId="5"/>
  </si>
  <si>
    <t>R05</t>
    <phoneticPr fontId="5"/>
  </si>
  <si>
    <t>R06</t>
    <phoneticPr fontId="5"/>
  </si>
  <si>
    <t>くま川鉄道株式会社</t>
  </si>
  <si>
    <t>熊本県市町村総合事務組合</t>
  </si>
  <si>
    <t>人吉下球磨消防組合</t>
  </si>
  <si>
    <t>人吉球磨広域行政組合
（一般会計）</t>
  </si>
  <si>
    <t>人吉球磨広域行政組合
（人吉球磨ふるさと市町村圏特別会計）</t>
  </si>
  <si>
    <t>人吉球磨広域行政組合
（特別養護老人ホーム特別会計）</t>
  </si>
  <si>
    <t>熊本県後期高齢者医療広域連合
（一般会計）</t>
  </si>
  <si>
    <t>熊本県後期高齢者医療広域連合
（後期高齢者医療特別会計）</t>
  </si>
  <si>
    <t>公共施設整備基金</t>
  </si>
  <si>
    <t>ふるさと錦ゆかり基金</t>
  </si>
  <si>
    <t>農業安心基金</t>
    <phoneticPr fontId="2"/>
  </si>
  <si>
    <t>社会福祉振興基金</t>
    <phoneticPr fontId="2"/>
  </si>
  <si>
    <t>情報通信施設整備基金</t>
    <phoneticPr fontId="2"/>
  </si>
  <si>
    <t>特別会計（交通災害共済事業）分を含む</t>
    <phoneticPr fontId="2"/>
  </si>
  <si>
    <t>令和2年度末会計廃止</t>
    <phoneticPr fontId="2"/>
  </si>
  <si>
    <t>令和元年度末会計廃止</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</si>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</sst>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EC6-43F1-AEC6-C7184CB370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107383</c:v>
                </c:pt>
                <c:pt idx="1">
                  <c:v>143993</c:v>
                </c:pt>
                <c:pt idx="2">
                  <c:v>146010</c:v>
                </c:pt>
                <c:pt idx="3">
                  <c:v>119340</c:v>
                </c:pt>
                <c:pt idx="4">
                  <c:v>109733</c:v>
                </c:pt>
              </c:numCache>
            </c:numRef>
          </c:val>
          <c:smooth val="0"/>
          <c:extLst>
            <c:ext xmlns:c16="http://schemas.microsoft.com/office/drawing/2014/chart" uri="{C3380CC4-5D6E-409C-BE32-E72D297353CC}">
              <c16:uniqueId val="{00000001-FEC6-43F1-AEC6-C7184CB370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5.49</c:v>
                </c:pt>
                <c:pt idx="2">
                  <c:v>6.9</c:v>
                </c:pt>
                <c:pt idx="3">
                  <c:v>3.16</c:v>
                </c:pt>
                <c:pt idx="4">
                  <c:v>3.88</c:v>
                </c:pt>
              </c:numCache>
            </c:numRef>
          </c:val>
          <c:extLst>
            <c:ext xmlns:c16="http://schemas.microsoft.com/office/drawing/2014/chart" uri="{C3380CC4-5D6E-409C-BE32-E72D297353CC}">
              <c16:uniqueId val="{00000000-BF3D-4660-86F9-B454313627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41.08</c:v>
                </c:pt>
                <c:pt idx="1">
                  <c:v>44.1</c:v>
                </c:pt>
                <c:pt idx="2">
                  <c:v>42</c:v>
                </c:pt>
                <c:pt idx="3">
                  <c:v>40.79</c:v>
                </c:pt>
                <c:pt idx="4">
                  <c:v>39.72</c:v>
                </c:pt>
              </c:numCache>
            </c:numRef>
          </c:val>
          <c:extLst>
            <c:ext xmlns:c16="http://schemas.microsoft.com/office/drawing/2014/chart" uri="{C3380CC4-5D6E-409C-BE32-E72D297353CC}">
              <c16:uniqueId val="{00000001-BF3D-4660-86F9-B454313627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1.05</c:v>
                </c:pt>
                <c:pt idx="1">
                  <c:v>6.1</c:v>
                </c:pt>
                <c:pt idx="2">
                  <c:v>-1.44</c:v>
                </c:pt>
                <c:pt idx="3">
                  <c:v>-3.9</c:v>
                </c:pt>
                <c:pt idx="4">
                  <c:v>0.81</c:v>
                </c:pt>
              </c:numCache>
            </c:numRef>
          </c:val>
          <c:smooth val="0"/>
          <c:extLst>
            <c:ext xmlns:c16="http://schemas.microsoft.com/office/drawing/2014/chart" uri="{C3380CC4-5D6E-409C-BE32-E72D297353CC}">
              <c16:uniqueId val="{00000002-BF3D-4660-86F9-B454313627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0.13</c:v>
                </c:pt>
                <c:pt idx="4">
                  <c:v>#N/A</c:v>
                </c:pt>
                <c:pt idx="5">
                  <c:v>0.1</c:v>
                </c:pt>
                <c:pt idx="6">
                  <c:v>#N/A</c:v>
                </c:pt>
                <c:pt idx="7">
                  <c:v>0.09</c:v>
                </c:pt>
                <c:pt idx="8">
                  <c:v>0</c:v>
                </c:pt>
                <c:pt idx="9">
                  <c:v>0</c:v>
                </c:pt>
              </c:numCache>
            </c:numRef>
          </c:val>
          <c:extLst>
            <c:ext xmlns:c16="http://schemas.microsoft.com/office/drawing/2014/chart" uri="{C3380CC4-5D6E-409C-BE32-E72D297353CC}">
              <c16:uniqueId val="{00000000-1DAE-4F77-BDD4-B83326D7E1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AE-4F77-BDD4-B83326D7E1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AE-4F77-BDD4-B83326D7E14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AE-4F77-BDD4-B83326D7E14E}"/>
            </c:ext>
          </c:extLst>
        </c:ser>
        <c:ser>
          <c:idx val="4"/>
          <c:order val="4"/>
          <c:tx>
            <c:strRef>
              <c:f>データシート!$A$31</c:f>
              <c:strCache>
                <c:ptCount val="1"/>
                <c:pt idx="0">
                  <c:v>錦町後期高齢者医療特別会計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0.02</c:v>
                </c:pt>
                <c:pt idx="8">
                  <c:v>#N/A</c:v>
                </c:pt>
                <c:pt idx="9">
                  <c:v>0.04</c:v>
                </c:pt>
              </c:numCache>
            </c:numRef>
          </c:val>
          <c:extLst>
            <c:ext xmlns:c16="http://schemas.microsoft.com/office/drawing/2014/chart" uri="{C3380CC4-5D6E-409C-BE32-E72D297353CC}">
              <c16:uniqueId val="{00000004-1DAE-4F77-BDD4-B83326D7E14E}"/>
            </c:ext>
          </c:extLst>
        </c:ser>
        <c:ser>
          <c:idx val="5"/>
          <c:order val="5"/>
          <c:tx>
            <c:strRef>
              <c:f>データシート!$A$32</c:f>
              <c:strCache>
                <c:ptCount val="1"/>
                <c:pt idx="0">
                  <c:v>錦町水道事業会計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0.65</c:v>
                </c:pt>
                <c:pt idx="2">
                  <c:v>#N/A</c:v>
                </c:pt>
                <c:pt idx="3">
                  <c:v>0.51</c:v>
                </c:pt>
                <c:pt idx="4">
                  <c:v>#N/A</c:v>
                </c:pt>
                <c:pt idx="5">
                  <c:v>0.48</c:v>
                </c:pt>
                <c:pt idx="6">
                  <c:v>#N/A</c:v>
                </c:pt>
                <c:pt idx="7">
                  <c:v>0.4</c:v>
                </c:pt>
                <c:pt idx="8">
                  <c:v>#N/A</c:v>
                </c:pt>
                <c:pt idx="9">
                  <c:v>0.2</c:v>
                </c:pt>
              </c:numCache>
            </c:numRef>
          </c:val>
          <c:extLst>
            <c:ext xmlns:c16="http://schemas.microsoft.com/office/drawing/2014/chart" uri="{C3380CC4-5D6E-409C-BE32-E72D297353CC}">
              <c16:uniqueId val="{00000005-1DAE-4F77-BDD4-B83326D7E14E}"/>
            </c:ext>
          </c:extLst>
        </c:ser>
        <c:ser>
          <c:idx val="6"/>
          <c:order val="6"/>
          <c:tx>
            <c:strRef>
              <c:f>データシート!$A$33</c:f>
              <c:strCache>
                <c:ptCount val="1"/>
                <c:pt idx="0">
                  <c:v>錦町下水道事業会計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6-1DAE-4F77-BDD4-B83326D7E14E}"/>
            </c:ext>
          </c:extLst>
        </c:ser>
        <c:ser>
          <c:idx val="7"/>
          <c:order val="7"/>
          <c:tx>
            <c:strRef>
              <c:f>データシート!$A$34</c:f>
              <c:strCache>
                <c:ptCount val="1"/>
                <c:pt idx="0">
                  <c:v>錦町国民健康保険特別会計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2.1800000000000002</c:v>
                </c:pt>
                <c:pt idx="2">
                  <c:v>#N/A</c:v>
                </c:pt>
                <c:pt idx="3">
                  <c:v>1.8</c:v>
                </c:pt>
                <c:pt idx="4">
                  <c:v>#N/A</c:v>
                </c:pt>
                <c:pt idx="5">
                  <c:v>1.81</c:v>
                </c:pt>
                <c:pt idx="6">
                  <c:v>#N/A</c:v>
                </c:pt>
                <c:pt idx="7">
                  <c:v>1.37</c:v>
                </c:pt>
                <c:pt idx="8">
                  <c:v>#N/A</c:v>
                </c:pt>
                <c:pt idx="9">
                  <c:v>1.04</c:v>
                </c:pt>
              </c:numCache>
            </c:numRef>
          </c:val>
          <c:extLst>
            <c:ext xmlns:c16="http://schemas.microsoft.com/office/drawing/2014/chart" uri="{C3380CC4-5D6E-409C-BE32-E72D297353CC}">
              <c16:uniqueId val="{00000007-1DAE-4F77-BDD4-B83326D7E14E}"/>
            </c:ext>
          </c:extLst>
        </c:ser>
        <c:ser>
          <c:idx val="8"/>
          <c:order val="8"/>
          <c:tx>
            <c:strRef>
              <c:f>データシート!$A$35</c:f>
              <c:strCache>
                <c:ptCount val="1"/>
                <c:pt idx="0">
                  <c:v>錦町介護保険特別会計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0.95</c:v>
                </c:pt>
                <c:pt idx="2">
                  <c:v>#N/A</c:v>
                </c:pt>
                <c:pt idx="3">
                  <c:v>1.05</c:v>
                </c:pt>
                <c:pt idx="4">
                  <c:v>#N/A</c:v>
                </c:pt>
                <c:pt idx="5">
                  <c:v>2.13</c:v>
                </c:pt>
                <c:pt idx="6">
                  <c:v>#N/A</c:v>
                </c:pt>
                <c:pt idx="7">
                  <c:v>1.69</c:v>
                </c:pt>
                <c:pt idx="8">
                  <c:v>#N/A</c:v>
                </c:pt>
                <c:pt idx="9">
                  <c:v>2.34</c:v>
                </c:pt>
              </c:numCache>
            </c:numRef>
          </c:val>
          <c:extLst>
            <c:ext xmlns:c16="http://schemas.microsoft.com/office/drawing/2014/chart" uri="{C3380CC4-5D6E-409C-BE32-E72D297353CC}">
              <c16:uniqueId val="{00000008-1DAE-4F77-BDD4-B83326D7E14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5.57</c:v>
                </c:pt>
                <c:pt idx="2">
                  <c:v>#N/A</c:v>
                </c:pt>
                <c:pt idx="3">
                  <c:v>5.49</c:v>
                </c:pt>
                <c:pt idx="4">
                  <c:v>#N/A</c:v>
                </c:pt>
                <c:pt idx="5">
                  <c:v>6.91</c:v>
                </c:pt>
                <c:pt idx="6">
                  <c:v>#N/A</c:v>
                </c:pt>
                <c:pt idx="7">
                  <c:v>3.19</c:v>
                </c:pt>
                <c:pt idx="8">
                  <c:v>#N/A</c:v>
                </c:pt>
                <c:pt idx="9">
                  <c:v>3.91</c:v>
                </c:pt>
              </c:numCache>
            </c:numRef>
          </c:val>
          <c:extLst>
            <c:ext xmlns:c16="http://schemas.microsoft.com/office/drawing/2014/chart" uri="{C3380CC4-5D6E-409C-BE32-E72D297353CC}">
              <c16:uniqueId val="{00000009-1DAE-4F77-BDD4-B83326D7E1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408</c:v>
                </c:pt>
                <c:pt idx="5">
                  <c:v>388</c:v>
                </c:pt>
                <c:pt idx="8">
                  <c:v>393</c:v>
                </c:pt>
                <c:pt idx="11">
                  <c:v>391</c:v>
                </c:pt>
                <c:pt idx="14">
                  <c:v>387</c:v>
                </c:pt>
              </c:numCache>
            </c:numRef>
          </c:val>
          <c:extLst>
            <c:ext xmlns:c16="http://schemas.microsoft.com/office/drawing/2014/chart" uri="{C3380CC4-5D6E-409C-BE32-E72D297353CC}">
              <c16:uniqueId val="{00000000-2E5B-4269-ABA0-8CA9037E8A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5B-4269-ABA0-8CA9037E8A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9</c:v>
                </c:pt>
                <c:pt idx="6">
                  <c:v>10</c:v>
                </c:pt>
                <c:pt idx="9">
                  <c:v>9</c:v>
                </c:pt>
                <c:pt idx="12">
                  <c:v>7</c:v>
                </c:pt>
              </c:numCache>
            </c:numRef>
          </c:val>
          <c:extLst>
            <c:ext xmlns:c16="http://schemas.microsoft.com/office/drawing/2014/chart" uri="{C3380CC4-5D6E-409C-BE32-E72D297353CC}">
              <c16:uniqueId val="{00000002-2E5B-4269-ABA0-8CA9037E8A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43</c:v>
                </c:pt>
                <c:pt idx="6">
                  <c:v>9</c:v>
                </c:pt>
                <c:pt idx="9">
                  <c:v>16</c:v>
                </c:pt>
                <c:pt idx="12">
                  <c:v>18</c:v>
                </c:pt>
              </c:numCache>
            </c:numRef>
          </c:val>
          <c:extLst>
            <c:ext xmlns:c16="http://schemas.microsoft.com/office/drawing/2014/chart" uri="{C3380CC4-5D6E-409C-BE32-E72D297353CC}">
              <c16:uniqueId val="{00000003-2E5B-4269-ABA0-8CA9037E8A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c:v>
                </c:pt>
                <c:pt idx="3">
                  <c:v>188</c:v>
                </c:pt>
                <c:pt idx="6">
                  <c:v>188</c:v>
                </c:pt>
                <c:pt idx="9">
                  <c:v>185</c:v>
                </c:pt>
                <c:pt idx="12">
                  <c:v>168</c:v>
                </c:pt>
              </c:numCache>
            </c:numRef>
          </c:val>
          <c:extLst>
            <c:ext xmlns:c16="http://schemas.microsoft.com/office/drawing/2014/chart" uri="{C3380CC4-5D6E-409C-BE32-E72D297353CC}">
              <c16:uniqueId val="{00000004-2E5B-4269-ABA0-8CA9037E8A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5B-4269-ABA0-8CA9037E8A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5B-4269-ABA0-8CA9037E8A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417</c:v>
                </c:pt>
                <c:pt idx="3">
                  <c:v>426</c:v>
                </c:pt>
                <c:pt idx="6">
                  <c:v>458</c:v>
                </c:pt>
                <c:pt idx="9">
                  <c:v>503</c:v>
                </c:pt>
                <c:pt idx="12">
                  <c:v>528</c:v>
                </c:pt>
              </c:numCache>
            </c:numRef>
          </c:val>
          <c:extLst>
            <c:ext xmlns:c16="http://schemas.microsoft.com/office/drawing/2014/chart" uri="{C3380CC4-5D6E-409C-BE32-E72D297353CC}">
              <c16:uniqueId val="{00000007-2E5B-4269-ABA0-8CA9037E8A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243</c:v>
                </c:pt>
                <c:pt idx="2">
                  <c:v>#N/A</c:v>
                </c:pt>
                <c:pt idx="3">
                  <c:v>#N/A</c:v>
                </c:pt>
                <c:pt idx="4">
                  <c:v>278</c:v>
                </c:pt>
                <c:pt idx="5">
                  <c:v>#N/A</c:v>
                </c:pt>
                <c:pt idx="6">
                  <c:v>#N/A</c:v>
                </c:pt>
                <c:pt idx="7">
                  <c:v>272</c:v>
                </c:pt>
                <c:pt idx="8">
                  <c:v>#N/A</c:v>
                </c:pt>
                <c:pt idx="9">
                  <c:v>#N/A</c:v>
                </c:pt>
                <c:pt idx="10">
                  <c:v>322</c:v>
                </c:pt>
                <c:pt idx="11">
                  <c:v>#N/A</c:v>
                </c:pt>
                <c:pt idx="12">
                  <c:v>#N/A</c:v>
                </c:pt>
                <c:pt idx="13">
                  <c:v>334</c:v>
                </c:pt>
                <c:pt idx="14">
                  <c:v>#N/A</c:v>
                </c:pt>
              </c:numCache>
            </c:numRef>
          </c:val>
          <c:smooth val="0"/>
          <c:extLst>
            <c:ext xmlns:c16="http://schemas.microsoft.com/office/drawing/2014/chart" uri="{C3380CC4-5D6E-409C-BE32-E72D297353CC}">
              <c16:uniqueId val="{00000008-2E5B-4269-ABA0-8CA9037E8A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4325</c:v>
                </c:pt>
                <c:pt idx="5">
                  <c:v>4416</c:v>
                </c:pt>
                <c:pt idx="8">
                  <c:v>4361</c:v>
                </c:pt>
                <c:pt idx="11">
                  <c:v>4274</c:v>
                </c:pt>
                <c:pt idx="14">
                  <c:v>4116</c:v>
                </c:pt>
              </c:numCache>
            </c:numRef>
          </c:val>
          <c:extLst>
            <c:ext xmlns:c16="http://schemas.microsoft.com/office/drawing/2014/chart" uri="{C3380CC4-5D6E-409C-BE32-E72D297353CC}">
              <c16:uniqueId val="{00000000-BA99-4FB5-AE3D-213D594E6E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157</c:v>
                </c:pt>
                <c:pt idx="5">
                  <c:v>192</c:v>
                </c:pt>
                <c:pt idx="8">
                  <c:v>197</c:v>
                </c:pt>
                <c:pt idx="11">
                  <c:v>181</c:v>
                </c:pt>
                <c:pt idx="14">
                  <c:v>158</c:v>
                </c:pt>
              </c:numCache>
            </c:numRef>
          </c:val>
          <c:extLst>
            <c:ext xmlns:c16="http://schemas.microsoft.com/office/drawing/2014/chart" uri="{C3380CC4-5D6E-409C-BE32-E72D297353CC}">
              <c16:uniqueId val="{00000001-BA99-4FB5-AE3D-213D594E6E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2774</c:v>
                </c:pt>
                <c:pt idx="5">
                  <c:v>3812</c:v>
                </c:pt>
                <c:pt idx="8">
                  <c:v>4099</c:v>
                </c:pt>
                <c:pt idx="11">
                  <c:v>4316</c:v>
                </c:pt>
                <c:pt idx="14">
                  <c:v>4188</c:v>
                </c:pt>
              </c:numCache>
            </c:numRef>
          </c:val>
          <c:extLst>
            <c:ext xmlns:c16="http://schemas.microsoft.com/office/drawing/2014/chart" uri="{C3380CC4-5D6E-409C-BE32-E72D297353CC}">
              <c16:uniqueId val="{00000002-BA99-4FB5-AE3D-213D594E6E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99-4FB5-AE3D-213D594E6E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99-4FB5-AE3D-213D594E6E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99-4FB5-AE3D-213D594E6E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944</c:v>
                </c:pt>
                <c:pt idx="3">
                  <c:v>849</c:v>
                </c:pt>
                <c:pt idx="6">
                  <c:v>819</c:v>
                </c:pt>
                <c:pt idx="9">
                  <c:v>857</c:v>
                </c:pt>
                <c:pt idx="12">
                  <c:v>848</c:v>
                </c:pt>
              </c:numCache>
            </c:numRef>
          </c:val>
          <c:extLst>
            <c:ext xmlns:c16="http://schemas.microsoft.com/office/drawing/2014/chart" uri="{C3380CC4-5D6E-409C-BE32-E72D297353CC}">
              <c16:uniqueId val="{00000006-BA99-4FB5-AE3D-213D594E6E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c:v>
                </c:pt>
                <c:pt idx="3">
                  <c:v>59</c:v>
                </c:pt>
                <c:pt idx="6">
                  <c:v>97</c:v>
                </c:pt>
                <c:pt idx="9">
                  <c:v>136</c:v>
                </c:pt>
                <c:pt idx="12">
                  <c:v>166</c:v>
                </c:pt>
              </c:numCache>
            </c:numRef>
          </c:val>
          <c:extLst>
            <c:ext xmlns:c16="http://schemas.microsoft.com/office/drawing/2014/chart" uri="{C3380CC4-5D6E-409C-BE32-E72D297353CC}">
              <c16:uniqueId val="{00000007-BA99-4FB5-AE3D-213D594E6E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2804</c:v>
                </c:pt>
                <c:pt idx="3">
                  <c:v>2674</c:v>
                </c:pt>
                <c:pt idx="6">
                  <c:v>2502</c:v>
                </c:pt>
                <c:pt idx="9">
                  <c:v>2339</c:v>
                </c:pt>
                <c:pt idx="12">
                  <c:v>2232</c:v>
                </c:pt>
              </c:numCache>
            </c:numRef>
          </c:val>
          <c:extLst>
            <c:ext xmlns:c16="http://schemas.microsoft.com/office/drawing/2014/chart" uri="{C3380CC4-5D6E-409C-BE32-E72D297353CC}">
              <c16:uniqueId val="{00000008-BA99-4FB5-AE3D-213D594E6E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84</c:v>
                </c:pt>
                <c:pt idx="3">
                  <c:v>76</c:v>
                </c:pt>
                <c:pt idx="6">
                  <c:v>65</c:v>
                </c:pt>
                <c:pt idx="9">
                  <c:v>57</c:v>
                </c:pt>
                <c:pt idx="12">
                  <c:v>50</c:v>
                </c:pt>
              </c:numCache>
            </c:numRef>
          </c:val>
          <c:extLst>
            <c:ext xmlns:c16="http://schemas.microsoft.com/office/drawing/2014/chart" uri="{C3380CC4-5D6E-409C-BE32-E72D297353CC}">
              <c16:uniqueId val="{00000009-BA99-4FB5-AE3D-213D594E6E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5248</c:v>
                </c:pt>
                <c:pt idx="3">
                  <c:v>5518</c:v>
                </c:pt>
                <c:pt idx="6">
                  <c:v>5565</c:v>
                </c:pt>
                <c:pt idx="9">
                  <c:v>5468</c:v>
                </c:pt>
                <c:pt idx="12">
                  <c:v>5327</c:v>
                </c:pt>
              </c:numCache>
            </c:numRef>
          </c:val>
          <c:extLst>
            <c:ext xmlns:c16="http://schemas.microsoft.com/office/drawing/2014/chart" uri="{C3380CC4-5D6E-409C-BE32-E72D297353CC}">
              <c16:uniqueId val="{0000000A-BA99-4FB5-AE3D-213D594E6E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1900</c:v>
                </c:pt>
                <c:pt idx="2">
                  <c:v>#N/A</c:v>
                </c:pt>
                <c:pt idx="3">
                  <c:v>#N/A</c:v>
                </c:pt>
                <c:pt idx="4">
                  <c:v>755</c:v>
                </c:pt>
                <c:pt idx="5">
                  <c:v>#N/A</c:v>
                </c:pt>
                <c:pt idx="6">
                  <c:v>#N/A</c:v>
                </c:pt>
                <c:pt idx="7">
                  <c:v>392</c:v>
                </c:pt>
                <c:pt idx="8">
                  <c:v>#N/A</c:v>
                </c:pt>
                <c:pt idx="9">
                  <c:v>#N/A</c:v>
                </c:pt>
                <c:pt idx="10">
                  <c:v>85</c:v>
                </c:pt>
                <c:pt idx="11">
                  <c:v>#N/A</c:v>
                </c:pt>
                <c:pt idx="12">
                  <c:v>#N/A</c:v>
                </c:pt>
                <c:pt idx="13">
                  <c:v>162</c:v>
                </c:pt>
                <c:pt idx="14">
                  <c:v>#N/A</c:v>
                </c:pt>
              </c:numCache>
            </c:numRef>
          </c:val>
          <c:smooth val="0"/>
          <c:extLst>
            <c:ext xmlns:c16="http://schemas.microsoft.com/office/drawing/2014/chart" uri="{C3380CC4-5D6E-409C-BE32-E72D297353CC}">
              <c16:uniqueId val="{0000000B-BA99-4FB5-AE3D-213D594E6E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1502</c:v>
                </c:pt>
                <c:pt idx="1">
                  <c:v>1491</c:v>
                </c:pt>
                <c:pt idx="2">
                  <c:v>1491</c:v>
                </c:pt>
              </c:numCache>
            </c:numRef>
          </c:val>
          <c:extLst>
            <c:ext xmlns:c16="http://schemas.microsoft.com/office/drawing/2014/chart" uri="{C3380CC4-5D6E-409C-BE32-E72D297353CC}">
              <c16:uniqueId val="{00000000-D87A-4E76-A2B9-250C222FE8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521</c:v>
                </c:pt>
                <c:pt idx="1">
                  <c:v>881</c:v>
                </c:pt>
                <c:pt idx="2">
                  <c:v>921</c:v>
                </c:pt>
              </c:numCache>
            </c:numRef>
          </c:val>
          <c:extLst>
            <c:ext xmlns:c16="http://schemas.microsoft.com/office/drawing/2014/chart" uri="{C3380CC4-5D6E-409C-BE32-E72D297353CC}">
              <c16:uniqueId val="{00000001-D87A-4E76-A2B9-250C222FE8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1692</c:v>
                </c:pt>
                <c:pt idx="1">
                  <c:v>1528</c:v>
                </c:pt>
                <c:pt idx="2">
                  <c:v>1401</c:v>
                </c:pt>
              </c:numCache>
            </c:numRef>
          </c:val>
          <c:extLst>
            <c:ext xmlns:c16="http://schemas.microsoft.com/office/drawing/2014/chart" uri="{C3380CC4-5D6E-409C-BE32-E72D297353CC}">
              <c16:uniqueId val="{00000002-D87A-4E76-A2B9-250C222FE8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一般会計の元利償還金が</a:t>
          </a:r>
          <a:r>
            <a:rPr kumimoji="1" lang="en-US" altLang="ja-JP" sz="1100">
              <a:solidFill>
                <a:sysClr val="windowText" lastClr="000000"/>
              </a:solidFill>
              <a:effectLst/>
              <a:latin typeface="+mn-ea"/>
              <a:ea typeface="+mn-ea"/>
              <a:cs typeface="+mn-cs"/>
            </a:rPr>
            <a:t>24,712</a:t>
          </a:r>
          <a:r>
            <a:rPr kumimoji="1" lang="ja-JP" altLang="ja-JP" sz="1100">
              <a:solidFill>
                <a:sysClr val="windowText" lastClr="000000"/>
              </a:solidFill>
              <a:effectLst/>
              <a:latin typeface="+mn-ea"/>
              <a:ea typeface="+mn-ea"/>
              <a:cs typeface="+mn-cs"/>
            </a:rPr>
            <a:t>千円、公営企業に要する経費の財源とする地方債償還の財源に充てたと認められる繰入金が△</a:t>
          </a:r>
          <a:r>
            <a:rPr kumimoji="1" lang="en-US" altLang="ja-JP" sz="1100">
              <a:solidFill>
                <a:sysClr val="windowText" lastClr="000000"/>
              </a:solidFill>
              <a:effectLst/>
              <a:latin typeface="+mn-ea"/>
              <a:ea typeface="+mn-ea"/>
              <a:cs typeface="+mn-cs"/>
            </a:rPr>
            <a:t>16,711</a:t>
          </a:r>
          <a:r>
            <a:rPr kumimoji="1" lang="ja-JP" altLang="ja-JP" sz="1100">
              <a:solidFill>
                <a:sysClr val="windowText" lastClr="000000"/>
              </a:solidFill>
              <a:effectLst/>
              <a:latin typeface="+mn-ea"/>
              <a:ea typeface="+mn-ea"/>
              <a:cs typeface="+mn-cs"/>
            </a:rPr>
            <a:t>千円（上水道事業会計△</a:t>
          </a:r>
          <a:r>
            <a:rPr kumimoji="1" lang="en-US" altLang="ja-JP" sz="1100">
              <a:solidFill>
                <a:sysClr val="windowText" lastClr="000000"/>
              </a:solidFill>
              <a:effectLst/>
              <a:latin typeface="+mn-ea"/>
              <a:ea typeface="+mn-ea"/>
              <a:cs typeface="+mn-cs"/>
            </a:rPr>
            <a:t>1,165</a:t>
          </a:r>
          <a:r>
            <a:rPr kumimoji="1" lang="ja-JP" altLang="ja-JP" sz="1100">
              <a:solidFill>
                <a:sysClr val="windowText" lastClr="000000"/>
              </a:solidFill>
              <a:effectLst/>
              <a:latin typeface="+mn-ea"/>
              <a:ea typeface="+mn-ea"/>
              <a:cs typeface="+mn-cs"/>
            </a:rPr>
            <a:t>千円、下水道事業会計△</a:t>
          </a:r>
          <a:r>
            <a:rPr kumimoji="1" lang="en-US" altLang="ja-JP" sz="1100">
              <a:solidFill>
                <a:sysClr val="windowText" lastClr="000000"/>
              </a:solidFill>
              <a:effectLst/>
              <a:latin typeface="+mn-ea"/>
              <a:ea typeface="+mn-ea"/>
              <a:cs typeface="+mn-cs"/>
            </a:rPr>
            <a:t>15,546</a:t>
          </a:r>
          <a:r>
            <a:rPr kumimoji="1" lang="ja-JP" altLang="ja-JP" sz="1100">
              <a:solidFill>
                <a:sysClr val="windowText" lastClr="000000"/>
              </a:solidFill>
              <a:effectLst/>
              <a:latin typeface="+mn-ea"/>
              <a:ea typeface="+mn-ea"/>
              <a:cs typeface="+mn-cs"/>
            </a:rPr>
            <a:t>千円）、災害復旧等に係る基準財政需要額は△</a:t>
          </a:r>
          <a:r>
            <a:rPr kumimoji="1" lang="en-US" altLang="ja-JP" sz="1100">
              <a:solidFill>
                <a:sysClr val="windowText" lastClr="000000"/>
              </a:solidFill>
              <a:effectLst/>
              <a:latin typeface="+mn-ea"/>
              <a:ea typeface="+mn-ea"/>
              <a:cs typeface="+mn-cs"/>
            </a:rPr>
            <a:t>9,562</a:t>
          </a:r>
          <a:r>
            <a:rPr kumimoji="1" lang="ja-JP" altLang="ja-JP" sz="1100">
              <a:solidFill>
                <a:sysClr val="windowText" lastClr="000000"/>
              </a:solidFill>
              <a:effectLst/>
              <a:latin typeface="+mn-ea"/>
              <a:ea typeface="+mn-ea"/>
              <a:cs typeface="+mn-cs"/>
            </a:rPr>
            <a:t>千円となっており、分子全体で</a:t>
          </a:r>
          <a:r>
            <a:rPr kumimoji="1" lang="en-US" altLang="ja-JP" sz="1100">
              <a:solidFill>
                <a:sysClr val="windowText" lastClr="000000"/>
              </a:solidFill>
              <a:effectLst/>
              <a:latin typeface="+mn-ea"/>
              <a:ea typeface="+mn-ea"/>
              <a:cs typeface="+mn-cs"/>
            </a:rPr>
            <a:t>13,256</a:t>
          </a:r>
          <a:r>
            <a:rPr kumimoji="1" lang="ja-JP" altLang="ja-JP" sz="1100">
              <a:solidFill>
                <a:sysClr val="windowText" lastClr="000000"/>
              </a:solidFill>
              <a:effectLst/>
              <a:latin typeface="+mn-ea"/>
              <a:ea typeface="+mn-ea"/>
              <a:cs typeface="+mn-cs"/>
            </a:rPr>
            <a:t>千円増加した。</a:t>
          </a:r>
          <a:endParaRPr kumimoji="1" lang="ja-JP" altLang="en-US" sz="1400">
            <a:solidFill>
              <a:sysClr val="windowText" lastClr="000000"/>
            </a:solidFill>
            <a:latin typeface="+mn-ea"/>
            <a:ea typeface="+mn-ea"/>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満期一括償還を活用していない。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分子の構成要素である「一般会計の地方債現在高」は</a:t>
          </a:r>
          <a:r>
            <a:rPr kumimoji="1" lang="ja-JP" altLang="en-US" sz="1100">
              <a:solidFill>
                <a:srgbClr val="FF0000"/>
              </a:solidFill>
              <a:effectLst/>
              <a:latin typeface="+mn-ea"/>
              <a:ea typeface="+mn-ea"/>
              <a:cs typeface="+mn-cs"/>
            </a:rPr>
            <a:t>、</a:t>
          </a:r>
          <a:r>
            <a:rPr kumimoji="1" lang="en-US" altLang="ja-JP" sz="1100">
              <a:solidFill>
                <a:srgbClr val="FF0000"/>
              </a:solidFill>
              <a:effectLst/>
              <a:latin typeface="+mn-lt"/>
              <a:ea typeface="+mn-ea"/>
              <a:cs typeface="+mn-cs"/>
            </a:rPr>
            <a:t>6</a:t>
          </a:r>
          <a:r>
            <a:rPr kumimoji="1" lang="ja-JP" altLang="ja-JP" sz="1100">
              <a:solidFill>
                <a:srgbClr val="FF0000"/>
              </a:solidFill>
              <a:effectLst/>
              <a:latin typeface="+mn-lt"/>
              <a:ea typeface="+mn-ea"/>
              <a:cs typeface="+mn-cs"/>
            </a:rPr>
            <a:t>年度借入予定が翌年度へ繰越したため</a:t>
          </a:r>
          <a:r>
            <a:rPr kumimoji="1" lang="en-US" altLang="ja-JP" sz="1100">
              <a:solidFill>
                <a:schemeClr val="dk1"/>
              </a:solidFill>
              <a:effectLst/>
              <a:latin typeface="+mn-lt"/>
              <a:ea typeface="+mn-ea"/>
              <a:cs typeface="+mn-cs"/>
            </a:rPr>
            <a:t>141,106</a:t>
          </a:r>
          <a:r>
            <a:rPr kumimoji="1" lang="ja-JP" altLang="ja-JP" sz="1100">
              <a:solidFill>
                <a:schemeClr val="dk1"/>
              </a:solidFill>
              <a:effectLst/>
              <a:latin typeface="+mn-lt"/>
              <a:ea typeface="+mn-ea"/>
              <a:cs typeface="+mn-cs"/>
            </a:rPr>
            <a:t>千円減少した。</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分子から控除する「地方債の償還額等に充当可能な基金基金」は公共施設整備基金・ふるさと錦ゆかり基金等の残高が</a:t>
          </a:r>
          <a:r>
            <a:rPr kumimoji="1" lang="en-US" altLang="ja-JP" sz="1100">
              <a:solidFill>
                <a:sysClr val="windowText" lastClr="000000"/>
              </a:solidFill>
              <a:effectLst/>
              <a:latin typeface="+mn-ea"/>
              <a:ea typeface="+mn-ea"/>
              <a:cs typeface="+mn-cs"/>
            </a:rPr>
            <a:t>128,770</a:t>
          </a:r>
          <a:r>
            <a:rPr kumimoji="1" lang="ja-JP" altLang="ja-JP" sz="1100">
              <a:solidFill>
                <a:sysClr val="windowText" lastClr="000000"/>
              </a:solidFill>
              <a:effectLst/>
              <a:latin typeface="+mn-ea"/>
              <a:ea typeface="+mn-ea"/>
              <a:cs typeface="+mn-cs"/>
            </a:rPr>
            <a:t>千円減少。同じく分子から控除する「地方債現在高に係る基準財政需要額算入見込額」は、臨時財政対策債が減少したこと等により</a:t>
          </a:r>
          <a:r>
            <a:rPr kumimoji="1" lang="en-US" altLang="ja-JP" sz="1100">
              <a:solidFill>
                <a:sysClr val="windowText" lastClr="000000"/>
              </a:solidFill>
              <a:effectLst/>
              <a:latin typeface="+mn-ea"/>
              <a:ea typeface="+mn-ea"/>
              <a:cs typeface="+mn-cs"/>
            </a:rPr>
            <a:t>157,538</a:t>
          </a:r>
          <a:r>
            <a:rPr kumimoji="1" lang="ja-JP" altLang="ja-JP" sz="1100">
              <a:solidFill>
                <a:sysClr val="windowText" lastClr="000000"/>
              </a:solidFill>
              <a:effectLst/>
              <a:latin typeface="+mn-ea"/>
              <a:ea typeface="+mn-ea"/>
              <a:cs typeface="+mn-cs"/>
            </a:rPr>
            <a:t>千円減少した。分子全体で</a:t>
          </a:r>
          <a:r>
            <a:rPr kumimoji="1" lang="en-US" altLang="ja-JP" sz="1100">
              <a:solidFill>
                <a:sysClr val="windowText" lastClr="000000"/>
              </a:solidFill>
              <a:effectLst/>
              <a:latin typeface="+mn-ea"/>
              <a:ea typeface="+mn-ea"/>
              <a:cs typeface="+mn-cs"/>
            </a:rPr>
            <a:t>77,155</a:t>
          </a:r>
          <a:r>
            <a:rPr kumimoji="1" lang="ja-JP" altLang="ja-JP" sz="1100">
              <a:solidFill>
                <a:sysClr val="windowText" lastClr="000000"/>
              </a:solidFill>
              <a:effectLst/>
              <a:latin typeface="+mn-ea"/>
              <a:ea typeface="+mn-ea"/>
              <a:cs typeface="+mn-cs"/>
            </a:rPr>
            <a:t>千円増加した。</a:t>
          </a:r>
          <a:endParaRPr lang="ja-JP" altLang="ja-JP" sz="1400">
            <a:solidFill>
              <a:sysClr val="windowText" lastClr="000000"/>
            </a:solidFill>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公共施設整備基金の取崩し、ふるさと納税寄附額の減少等のため基金</a:t>
          </a:r>
          <a:r>
            <a:rPr kumimoji="1" lang="ja-JP" altLang="ja-JP" sz="1300">
              <a:solidFill>
                <a:sysClr val="windowText" lastClr="000000"/>
              </a:solidFill>
              <a:effectLst/>
              <a:latin typeface="+mn-ea"/>
              <a:ea typeface="+mn-ea"/>
              <a:cs typeface="+mn-cs"/>
            </a:rPr>
            <a:t>全体で、</a:t>
          </a:r>
          <a:r>
            <a:rPr kumimoji="1" lang="en-US" altLang="ja-JP" sz="1300">
              <a:solidFill>
                <a:sysClr val="windowText" lastClr="000000"/>
              </a:solidFill>
              <a:effectLst/>
              <a:latin typeface="+mn-ea"/>
              <a:ea typeface="+mn-ea"/>
              <a:cs typeface="+mn-cs"/>
            </a:rPr>
            <a:t>85,732</a:t>
          </a:r>
          <a:r>
            <a:rPr kumimoji="1" lang="ja-JP" altLang="en-US" sz="1300">
              <a:solidFill>
                <a:sysClr val="windowText" lastClr="000000"/>
              </a:solidFill>
              <a:effectLst/>
              <a:latin typeface="+mn-ea"/>
              <a:ea typeface="+mn-ea"/>
              <a:cs typeface="+mn-cs"/>
            </a:rPr>
            <a:t>千円</a:t>
          </a:r>
          <a:r>
            <a:rPr kumimoji="1" lang="ja-JP" altLang="ja-JP" sz="1300">
              <a:solidFill>
                <a:sysClr val="windowText" lastClr="000000"/>
              </a:solidFill>
              <a:effectLst/>
              <a:latin typeface="+mn-ea"/>
              <a:ea typeface="+mn-ea"/>
              <a:cs typeface="+mn-cs"/>
            </a:rPr>
            <a:t>の</a:t>
          </a:r>
          <a:r>
            <a:rPr kumimoji="1" lang="ja-JP" altLang="en-US" sz="1300">
              <a:solidFill>
                <a:sysClr val="windowText" lastClr="000000"/>
              </a:solidFill>
              <a:effectLst/>
              <a:latin typeface="+mn-ea"/>
              <a:ea typeface="+mn-ea"/>
              <a:cs typeface="+mn-cs"/>
            </a:rPr>
            <a:t>減</a:t>
          </a:r>
          <a:r>
            <a:rPr kumimoji="1" lang="ja-JP" altLang="ja-JP" sz="1300">
              <a:solidFill>
                <a:sysClr val="windowText" lastClr="000000"/>
              </a:solidFill>
              <a:effectLst/>
              <a:latin typeface="+mn-ea"/>
              <a:ea typeface="+mn-ea"/>
              <a:cs typeface="+mn-cs"/>
            </a:rPr>
            <a:t>となった</a:t>
          </a:r>
          <a:r>
            <a:rPr kumimoji="1" lang="ja-JP" altLang="en-US" sz="1300">
              <a:solidFill>
                <a:sysClr val="windowText" lastClr="000000"/>
              </a:solidFill>
              <a:effectLst/>
              <a:latin typeface="+mn-ea"/>
              <a:ea typeface="+mn-ea"/>
              <a:cs typeface="+mn-cs"/>
            </a:rPr>
            <a:t>。</a:t>
          </a:r>
          <a:endParaRPr kumimoji="1" lang="en-US" altLang="ja-JP" sz="1300">
            <a:solidFill>
              <a:sysClr val="windowText" lastClr="000000"/>
            </a:solidFill>
            <a:effectLst/>
            <a:latin typeface="+mn-ea"/>
            <a:ea typeface="+mn-ea"/>
            <a:cs typeface="+mn-cs"/>
          </a:endParaRPr>
        </a:p>
        <a:p>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少子高齢化及び人口減少による税収減、高齢化の進展に伴う社会保障費等の増嵩が危惧されることに加え、大規模災害等へ備えるため現状程度の財政調整基金等を確保する。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基金の減少は、将来負担比率の上昇を招くことから、基金の取崩し（予算執行）を最小化するとともに、健全な財政運営に努める。</a:t>
          </a:r>
          <a:endParaRPr kumimoji="1" lang="en-US" altLang="ja-JP" sz="13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基金の使途）</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・公共施設整備基金：公共施設（庁舎・教育施設・道路等）のための基金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・ふるさと錦ゆかり基金：ふるさと納税を原資とし、福祉少子高齢化、産業振興、景観維持、防災対策等のための基金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・情報通信施設整備基金：ブロードバンド施設の更新のための基金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・農業安心基金：家畜伝染病や自然災害等が発生した場合の、迅速な防疫活動や被害防止のための基金</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・社会福祉振興基金：</a:t>
          </a:r>
          <a:r>
            <a:rPr lang="ja-JP" altLang="en-US" sz="1300" b="0" i="0">
              <a:solidFill>
                <a:sysClr val="windowText" lastClr="000000"/>
              </a:solidFill>
              <a:effectLst/>
              <a:latin typeface="+mn-ea"/>
              <a:ea typeface="+mn-ea"/>
              <a:cs typeface="+mn-cs"/>
            </a:rPr>
            <a:t>社会福祉及び保健に関する事業、子ども及び青少年の育成のための基金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公共施設整備基金は、</a:t>
          </a:r>
          <a:r>
            <a:rPr kumimoji="1" lang="en-US" altLang="ja-JP" sz="1300">
              <a:solidFill>
                <a:sysClr val="windowText" lastClr="000000"/>
              </a:solidFill>
              <a:effectLst/>
              <a:latin typeface="+mn-ea"/>
              <a:ea typeface="+mn-ea"/>
              <a:cs typeface="+mn-cs"/>
            </a:rPr>
            <a:t>R2</a:t>
          </a:r>
          <a:r>
            <a:rPr kumimoji="1" lang="ja-JP" altLang="en-US" sz="1300">
              <a:solidFill>
                <a:sysClr val="windowText" lastClr="000000"/>
              </a:solidFill>
              <a:effectLst/>
              <a:latin typeface="+mn-ea"/>
              <a:ea typeface="+mn-ea"/>
              <a:cs typeface="+mn-cs"/>
            </a:rPr>
            <a:t>年</a:t>
          </a:r>
          <a:r>
            <a:rPr kumimoji="1" lang="en-US" altLang="ja-JP" sz="1300">
              <a:solidFill>
                <a:sysClr val="windowText" lastClr="000000"/>
              </a:solidFill>
              <a:effectLst/>
              <a:latin typeface="+mn-ea"/>
              <a:ea typeface="+mn-ea"/>
              <a:cs typeface="+mn-cs"/>
            </a:rPr>
            <a:t>7</a:t>
          </a:r>
          <a:r>
            <a:rPr kumimoji="1" lang="ja-JP" altLang="en-US" sz="1300">
              <a:solidFill>
                <a:sysClr val="windowText" lastClr="000000"/>
              </a:solidFill>
              <a:effectLst/>
              <a:latin typeface="+mn-ea"/>
              <a:ea typeface="+mn-ea"/>
              <a:cs typeface="+mn-cs"/>
            </a:rPr>
            <a:t>月豪雨災害により、県から町に譲与された災害応急仮設住宅（球磨村住民用）の利活用事業及び単独町道改良</a:t>
          </a:r>
          <a:r>
            <a:rPr kumimoji="1" lang="ja-JP" altLang="ja-JP" sz="1300">
              <a:solidFill>
                <a:sysClr val="windowText" lastClr="000000"/>
              </a:solidFill>
              <a:effectLst/>
              <a:latin typeface="+mn-ea"/>
              <a:ea typeface="+mn-ea"/>
              <a:cs typeface="+mn-cs"/>
            </a:rPr>
            <a:t>を施工したため減となった。令和</a:t>
          </a:r>
          <a:r>
            <a:rPr kumimoji="1" lang="en-US" altLang="ja-JP" sz="1300">
              <a:solidFill>
                <a:sysClr val="windowText" lastClr="000000"/>
              </a:solidFill>
              <a:effectLst/>
              <a:latin typeface="+mn-ea"/>
              <a:ea typeface="+mn-ea"/>
              <a:cs typeface="+mn-cs"/>
            </a:rPr>
            <a:t>4</a:t>
          </a:r>
          <a:r>
            <a:rPr kumimoji="1" lang="ja-JP" altLang="ja-JP" sz="1300">
              <a:solidFill>
                <a:sysClr val="windowText" lastClr="000000"/>
              </a:solidFill>
              <a:effectLst/>
              <a:latin typeface="+mn-ea"/>
              <a:ea typeface="+mn-ea"/>
              <a:cs typeface="+mn-cs"/>
            </a:rPr>
            <a:t>年</a:t>
          </a:r>
          <a:r>
            <a:rPr kumimoji="1" lang="en-US" altLang="ja-JP" sz="1300">
              <a:solidFill>
                <a:sysClr val="windowText" lastClr="000000"/>
              </a:solidFill>
              <a:effectLst/>
              <a:latin typeface="+mn-ea"/>
              <a:ea typeface="+mn-ea"/>
              <a:cs typeface="+mn-cs"/>
            </a:rPr>
            <a:t>3</a:t>
          </a:r>
          <a:r>
            <a:rPr kumimoji="1" lang="ja-JP" altLang="ja-JP" sz="1300">
              <a:solidFill>
                <a:sysClr val="windowText" lastClr="000000"/>
              </a:solidFill>
              <a:effectLst/>
              <a:latin typeface="+mn-ea"/>
              <a:ea typeface="+mn-ea"/>
              <a:cs typeface="+mn-cs"/>
            </a:rPr>
            <a:t>月に公共施設等総合管理計画を改訂し</a:t>
          </a:r>
          <a:r>
            <a:rPr kumimoji="1" lang="ja-JP" altLang="en-US" sz="1300">
              <a:solidFill>
                <a:sysClr val="windowText" lastClr="000000"/>
              </a:solidFill>
              <a:effectLst/>
              <a:latin typeface="+mn-ea"/>
              <a:ea typeface="+mn-ea"/>
              <a:cs typeface="+mn-cs"/>
            </a:rPr>
            <a:t>た</a:t>
          </a:r>
          <a:r>
            <a:rPr kumimoji="1" lang="ja-JP" altLang="ja-JP" sz="1300">
              <a:solidFill>
                <a:sysClr val="windowText" lastClr="000000"/>
              </a:solidFill>
              <a:effectLst/>
              <a:latin typeface="+mn-ea"/>
              <a:ea typeface="+mn-ea"/>
              <a:cs typeface="+mn-cs"/>
            </a:rPr>
            <a:t>が、築</a:t>
          </a:r>
          <a:r>
            <a:rPr kumimoji="1" lang="en-US" altLang="ja-JP" sz="1300">
              <a:solidFill>
                <a:sysClr val="windowText" lastClr="000000"/>
              </a:solidFill>
              <a:effectLst/>
              <a:latin typeface="+mn-ea"/>
              <a:ea typeface="+mn-ea"/>
              <a:cs typeface="+mn-cs"/>
            </a:rPr>
            <a:t>40</a:t>
          </a:r>
          <a:r>
            <a:rPr kumimoji="1" lang="ja-JP" altLang="ja-JP" sz="1300">
              <a:solidFill>
                <a:sysClr val="windowText" lastClr="000000"/>
              </a:solidFill>
              <a:effectLst/>
              <a:latin typeface="+mn-ea"/>
              <a:ea typeface="+mn-ea"/>
              <a:cs typeface="+mn-cs"/>
            </a:rPr>
            <a:t>年以上となるものが公有建物は延床面積ベースで</a:t>
          </a:r>
          <a:r>
            <a:rPr kumimoji="1" lang="en-US" altLang="ja-JP" sz="1300">
              <a:solidFill>
                <a:sysClr val="windowText" lastClr="000000"/>
              </a:solidFill>
              <a:effectLst/>
              <a:latin typeface="+mn-ea"/>
              <a:ea typeface="+mn-ea"/>
              <a:cs typeface="+mn-cs"/>
            </a:rPr>
            <a:t>25.6</a:t>
          </a:r>
          <a:r>
            <a:rPr kumimoji="1" lang="ja-JP" altLang="ja-JP" sz="1300">
              <a:solidFill>
                <a:sysClr val="windowText" lastClr="000000"/>
              </a:solidFill>
              <a:effectLst/>
              <a:latin typeface="+mn-ea"/>
              <a:ea typeface="+mn-ea"/>
              <a:cs typeface="+mn-cs"/>
            </a:rPr>
            <a:t>％、築</a:t>
          </a:r>
          <a:r>
            <a:rPr kumimoji="1" lang="en-US" altLang="ja-JP" sz="1300">
              <a:solidFill>
                <a:sysClr val="windowText" lastClr="000000"/>
              </a:solidFill>
              <a:effectLst/>
              <a:latin typeface="+mn-ea"/>
              <a:ea typeface="+mn-ea"/>
              <a:cs typeface="+mn-cs"/>
            </a:rPr>
            <a:t>30</a:t>
          </a:r>
          <a:r>
            <a:rPr kumimoji="1" lang="ja-JP" altLang="ja-JP" sz="1300">
              <a:solidFill>
                <a:sysClr val="windowText" lastClr="000000"/>
              </a:solidFill>
              <a:effectLst/>
              <a:latin typeface="+mn-ea"/>
              <a:ea typeface="+mn-ea"/>
              <a:cs typeface="+mn-cs"/>
            </a:rPr>
            <a:t>年以上では</a:t>
          </a:r>
          <a:r>
            <a:rPr kumimoji="1" lang="en-US" altLang="ja-JP" sz="1300">
              <a:solidFill>
                <a:sysClr val="windowText" lastClr="000000"/>
              </a:solidFill>
              <a:effectLst/>
              <a:latin typeface="+mn-ea"/>
              <a:ea typeface="+mn-ea"/>
              <a:cs typeface="+mn-cs"/>
            </a:rPr>
            <a:t>56.8</a:t>
          </a:r>
          <a:r>
            <a:rPr kumimoji="1" lang="ja-JP" altLang="ja-JP" sz="1300">
              <a:solidFill>
                <a:sysClr val="windowText" lastClr="000000"/>
              </a:solidFill>
              <a:effectLst/>
              <a:latin typeface="+mn-ea"/>
              <a:ea typeface="+mn-ea"/>
              <a:cs typeface="+mn-cs"/>
            </a:rPr>
            <a:t>％となり、</a:t>
          </a:r>
          <a:r>
            <a:rPr kumimoji="1" lang="ja-JP" altLang="en-US" sz="1300">
              <a:solidFill>
                <a:sysClr val="windowText" lastClr="000000"/>
              </a:solidFill>
              <a:effectLst/>
              <a:latin typeface="+mn-ea"/>
              <a:ea typeface="+mn-ea"/>
              <a:cs typeface="+mn-cs"/>
            </a:rPr>
            <a:t>老朽化が進んでいるため、統廃合を</a:t>
          </a:r>
          <a:r>
            <a:rPr kumimoji="1" lang="ja-JP" altLang="ja-JP" sz="1300">
              <a:solidFill>
                <a:sysClr val="windowText" lastClr="000000"/>
              </a:solidFill>
              <a:effectLst/>
              <a:latin typeface="+mn-ea"/>
              <a:ea typeface="+mn-ea"/>
              <a:cs typeface="+mn-cs"/>
            </a:rPr>
            <a:t>計画的に進める必要がある。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ふるさと錦ゆかり基金は、ふるさと納税寄附額が減少したことにより減となった。</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　・情報通信施設整備基金は、主にインターネット使用料が財源であり、将来の機器更新に備えるため増となった。</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基金減少は将来負担比率の上昇</a:t>
          </a:r>
          <a:r>
            <a:rPr kumimoji="1" lang="ja-JP" altLang="en-US" sz="1300">
              <a:solidFill>
                <a:sysClr val="windowText" lastClr="000000"/>
              </a:solidFill>
              <a:effectLst/>
              <a:latin typeface="+mn-ea"/>
              <a:ea typeface="+mn-ea"/>
              <a:cs typeface="+mn-cs"/>
            </a:rPr>
            <a:t>に直結することから、緊急性・必要性・費用対効果など各特定目的基金の趣旨を踏まえ慎重に活用する必要がある。</a:t>
          </a:r>
          <a:endParaRPr lang="ja-JP" altLang="ja-JP" sz="1300">
            <a:solidFill>
              <a:sysClr val="windowText" lastClr="000000"/>
            </a:solidFill>
            <a:effectLst/>
            <a:latin typeface="+mn-ea"/>
            <a:ea typeface="+mn-ea"/>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　</a:t>
          </a:r>
          <a:r>
            <a:rPr kumimoji="1" lang="ja-JP" altLang="ja-JP" sz="1300">
              <a:solidFill>
                <a:sysClr val="windowText" lastClr="000000"/>
              </a:solidFill>
              <a:effectLst/>
              <a:latin typeface="+mn-ea"/>
              <a:ea typeface="+mn-ea"/>
              <a:cs typeface="+mn-cs"/>
            </a:rPr>
            <a:t>令和</a:t>
          </a:r>
          <a:r>
            <a:rPr kumimoji="1" lang="en-US" altLang="ja-JP" sz="1300">
              <a:solidFill>
                <a:sysClr val="windowText" lastClr="000000"/>
              </a:solidFill>
              <a:effectLst/>
              <a:latin typeface="+mn-ea"/>
              <a:ea typeface="+mn-ea"/>
              <a:cs typeface="+mn-cs"/>
            </a:rPr>
            <a:t>6</a:t>
          </a:r>
          <a:r>
            <a:rPr kumimoji="1" lang="ja-JP" altLang="ja-JP" sz="1300">
              <a:solidFill>
                <a:sysClr val="windowText" lastClr="000000"/>
              </a:solidFill>
              <a:effectLst/>
              <a:latin typeface="+mn-ea"/>
              <a:ea typeface="+mn-ea"/>
              <a:cs typeface="+mn-cs"/>
            </a:rPr>
            <a:t>年度は約</a:t>
          </a:r>
          <a:r>
            <a:rPr kumimoji="1" lang="en-US" altLang="ja-JP" sz="1300">
              <a:solidFill>
                <a:sysClr val="windowText" lastClr="000000"/>
              </a:solidFill>
              <a:effectLst/>
              <a:latin typeface="+mn-ea"/>
              <a:ea typeface="+mn-ea"/>
              <a:cs typeface="+mn-cs"/>
            </a:rPr>
            <a:t>32</a:t>
          </a:r>
          <a:r>
            <a:rPr kumimoji="1" lang="ja-JP" altLang="ja-JP" sz="1300">
              <a:solidFill>
                <a:sysClr val="windowText" lastClr="000000"/>
              </a:solidFill>
              <a:effectLst/>
              <a:latin typeface="+mn-ea"/>
              <a:ea typeface="+mn-ea"/>
              <a:cs typeface="+mn-cs"/>
            </a:rPr>
            <a:t>万円</a:t>
          </a:r>
          <a:r>
            <a:rPr kumimoji="1" lang="ja-JP" altLang="en-US" sz="1300">
              <a:solidFill>
                <a:sysClr val="windowText" lastClr="000000"/>
              </a:solidFill>
              <a:effectLst/>
              <a:latin typeface="+mn-ea"/>
              <a:ea typeface="+mn-ea"/>
              <a:cs typeface="+mn-cs"/>
            </a:rPr>
            <a:t>増加</a:t>
          </a:r>
          <a:r>
            <a:rPr kumimoji="1" lang="ja-JP" altLang="ja-JP" sz="1300">
              <a:solidFill>
                <a:sysClr val="windowText" lastClr="000000"/>
              </a:solidFill>
              <a:effectLst/>
              <a:latin typeface="+mn-ea"/>
              <a:ea typeface="+mn-ea"/>
              <a:cs typeface="+mn-cs"/>
            </a:rPr>
            <a:t>したが、財政調整基金よりも減債基金への積立を優先したためである。</a:t>
          </a:r>
          <a:endParaRPr kumimoji="1" lang="en-US" altLang="ja-JP" sz="1300">
            <a:solidFill>
              <a:sysClr val="windowText" lastClr="000000"/>
            </a:solidFill>
            <a:effectLst/>
            <a:latin typeface="+mn-ea"/>
            <a:ea typeface="+mn-ea"/>
            <a:cs typeface="+mn-cs"/>
          </a:endParaRPr>
        </a:p>
        <a:p>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　</a:t>
          </a:r>
          <a:r>
            <a:rPr kumimoji="1" lang="ja-JP" altLang="ja-JP" sz="1300">
              <a:solidFill>
                <a:sysClr val="windowText" lastClr="000000"/>
              </a:solidFill>
              <a:effectLst/>
              <a:latin typeface="+mn-ea"/>
              <a:ea typeface="+mn-ea"/>
              <a:cs typeface="+mn-cs"/>
            </a:rPr>
            <a:t>人口減少に伴う税収減が危惧されていること、高齢化の加速化に伴う社会保障費等が増嵩していること、大規模災害への備える必要があるため、引き続き同額程度の確保に努めたい。</a:t>
          </a:r>
          <a:endParaRPr lang="ja-JP" altLang="ja-JP" sz="1300">
            <a:solidFill>
              <a:sysClr val="windowText" lastClr="000000"/>
            </a:solidFill>
            <a:effectLst/>
            <a:latin typeface="+mn-ea"/>
            <a:ea typeface="+mn-ea"/>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毎年の地方債償還額が、５億</a:t>
          </a:r>
          <a:r>
            <a:rPr kumimoji="1" lang="ja-JP" altLang="en-US" sz="1300">
              <a:solidFill>
                <a:sysClr val="windowText" lastClr="000000"/>
              </a:solidFill>
              <a:effectLst/>
              <a:latin typeface="+mn-ea"/>
              <a:ea typeface="+mn-ea"/>
              <a:cs typeface="+mn-cs"/>
            </a:rPr>
            <a:t>～</a:t>
          </a:r>
          <a:r>
            <a:rPr kumimoji="1" lang="en-US" altLang="ja-JP" sz="1300">
              <a:solidFill>
                <a:sysClr val="windowText" lastClr="000000"/>
              </a:solidFill>
              <a:effectLst/>
              <a:latin typeface="+mn-ea"/>
              <a:ea typeface="+mn-ea"/>
              <a:cs typeface="+mn-cs"/>
            </a:rPr>
            <a:t>5.5</a:t>
          </a:r>
          <a:r>
            <a:rPr kumimoji="1" lang="ja-JP" altLang="en-US" sz="1300">
              <a:solidFill>
                <a:sysClr val="windowText" lastClr="000000"/>
              </a:solidFill>
              <a:effectLst/>
              <a:latin typeface="+mn-ea"/>
              <a:ea typeface="+mn-ea"/>
              <a:cs typeface="+mn-cs"/>
            </a:rPr>
            <a:t>億</a:t>
          </a:r>
          <a:r>
            <a:rPr kumimoji="1" lang="ja-JP" altLang="ja-JP" sz="1300">
              <a:solidFill>
                <a:sysClr val="windowText" lastClr="000000"/>
              </a:solidFill>
              <a:effectLst/>
              <a:latin typeface="+mn-ea"/>
              <a:ea typeface="+mn-ea"/>
              <a:cs typeface="+mn-cs"/>
            </a:rPr>
            <a:t>円程度になることが見込まれており、将来の地方債償還に備えるため</a:t>
          </a:r>
          <a:r>
            <a:rPr kumimoji="1" lang="en-US" altLang="ja-JP" sz="1300">
              <a:solidFill>
                <a:sysClr val="windowText" lastClr="000000"/>
              </a:solidFill>
              <a:effectLst/>
              <a:latin typeface="+mn-ea"/>
              <a:ea typeface="+mn-ea"/>
              <a:cs typeface="+mn-cs"/>
            </a:rPr>
            <a:t>40,803</a:t>
          </a:r>
          <a:r>
            <a:rPr kumimoji="1" lang="ja-JP" altLang="en-US" sz="1300">
              <a:solidFill>
                <a:sysClr val="windowText" lastClr="000000"/>
              </a:solidFill>
              <a:effectLst/>
              <a:latin typeface="+mn-ea"/>
              <a:ea typeface="+mn-ea"/>
              <a:cs typeface="+mn-cs"/>
            </a:rPr>
            <a:t>千円を</a:t>
          </a:r>
          <a:r>
            <a:rPr kumimoji="1" lang="ja-JP" altLang="ja-JP" sz="1300">
              <a:solidFill>
                <a:sysClr val="windowText" lastClr="000000"/>
              </a:solidFill>
              <a:effectLst/>
              <a:latin typeface="+mn-ea"/>
              <a:ea typeface="+mn-ea"/>
              <a:cs typeface="+mn-cs"/>
            </a:rPr>
            <a:t>積立てた。</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令和６年度から令和２年７月豪雨災害関連で発行した地方債の元金償還が本格化</a:t>
          </a:r>
          <a:r>
            <a:rPr kumimoji="1" lang="ja-JP" altLang="en-US" sz="1300">
              <a:solidFill>
                <a:sysClr val="windowText" lastClr="000000"/>
              </a:solidFill>
              <a:effectLst/>
              <a:latin typeface="+mn-ea"/>
              <a:ea typeface="+mn-ea"/>
              <a:cs typeface="+mn-cs"/>
            </a:rPr>
            <a:t>しており</a:t>
          </a:r>
          <a:r>
            <a:rPr kumimoji="1" lang="ja-JP" altLang="ja-JP" sz="1300">
              <a:solidFill>
                <a:sysClr val="windowText" lastClr="000000"/>
              </a:solidFill>
              <a:effectLst/>
              <a:latin typeface="+mn-ea"/>
              <a:ea typeface="+mn-ea"/>
              <a:cs typeface="+mn-cs"/>
            </a:rPr>
            <a:t>、</a:t>
          </a:r>
          <a:r>
            <a:rPr kumimoji="1" lang="ja-JP" altLang="en-US" sz="1300">
              <a:solidFill>
                <a:sysClr val="windowText" lastClr="000000"/>
              </a:solidFill>
              <a:effectLst/>
              <a:latin typeface="+mn-ea"/>
              <a:ea typeface="+mn-ea"/>
              <a:cs typeface="+mn-cs"/>
            </a:rPr>
            <a:t>加えて</a:t>
          </a:r>
          <a:r>
            <a:rPr kumimoji="1" lang="ja-JP" altLang="ja-JP" sz="1300">
              <a:solidFill>
                <a:sysClr val="windowText" lastClr="000000"/>
              </a:solidFill>
              <a:effectLst/>
              <a:latin typeface="+mn-ea"/>
              <a:ea typeface="+mn-ea"/>
              <a:cs typeface="+mn-cs"/>
            </a:rPr>
            <a:t>近年の橋梁長寿命化対策及び道路改良等の残高が増えていることから、公債費の償還財源として活用する。</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　減債基金ではなく財政調整基金を取り崩して公債費償還に充てた場合は、実質単年度収支の赤字が長期間にわたることが懸念されるため、令和</a:t>
          </a:r>
          <a:r>
            <a:rPr kumimoji="1" lang="en-US" altLang="ja-JP" sz="1300">
              <a:solidFill>
                <a:sysClr val="windowText" lastClr="000000"/>
              </a:solidFill>
              <a:effectLst/>
              <a:latin typeface="+mn-ea"/>
              <a:ea typeface="+mn-ea"/>
              <a:cs typeface="+mn-cs"/>
            </a:rPr>
            <a:t>6</a:t>
          </a:r>
          <a:r>
            <a:rPr kumimoji="1" lang="ja-JP" altLang="en-US" sz="1300">
              <a:solidFill>
                <a:sysClr val="windowText" lastClr="000000"/>
              </a:solidFill>
              <a:effectLst/>
              <a:latin typeface="+mn-ea"/>
              <a:ea typeface="+mn-ea"/>
              <a:cs typeface="+mn-cs"/>
            </a:rPr>
            <a:t>年度も減債基金への積立を優先した。</a:t>
          </a:r>
          <a:endParaRPr kumimoji="1" lang="en-US" altLang="ja-JP" sz="13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10,033
9,920
85.04
7,764,268
7,507,317
145,555
3,753,922
5,326,579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ea"/>
              <a:ea typeface="+mn-ea"/>
              <a:cs typeface="+mn-cs"/>
            </a:rPr>
            <a:t>　</a:t>
          </a:r>
          <a:r>
            <a:rPr kumimoji="1" lang="ja-JP" altLang="ja-JP" sz="1100">
              <a:solidFill>
                <a:sysClr val="windowText" lastClr="000000"/>
              </a:solidFill>
              <a:effectLst/>
              <a:latin typeface="+mn-ea"/>
              <a:ea typeface="+mn-ea"/>
              <a:cs typeface="+mn-cs"/>
            </a:rPr>
            <a:t>財政力指数は、</a:t>
          </a:r>
          <a:r>
            <a:rPr kumimoji="1" lang="en-US" altLang="ja-JP" sz="1100">
              <a:solidFill>
                <a:sysClr val="windowText" lastClr="000000"/>
              </a:solidFill>
              <a:effectLst/>
              <a:latin typeface="+mn-ea"/>
              <a:ea typeface="+mn-ea"/>
              <a:cs typeface="+mn-cs"/>
            </a:rPr>
            <a:t>3</a:t>
          </a:r>
          <a:r>
            <a:rPr kumimoji="1" lang="ja-JP" altLang="ja-JP" sz="1100">
              <a:solidFill>
                <a:sysClr val="windowText" lastClr="000000"/>
              </a:solidFill>
              <a:effectLst/>
              <a:latin typeface="+mn-ea"/>
              <a:ea typeface="+mn-ea"/>
              <a:cs typeface="+mn-cs"/>
            </a:rPr>
            <a:t>年（令和</a:t>
          </a:r>
          <a:r>
            <a:rPr kumimoji="1" lang="en-US" altLang="ja-JP" sz="1100">
              <a:solidFill>
                <a:sysClr val="windowText" lastClr="000000"/>
              </a:solidFill>
              <a:effectLst/>
              <a:latin typeface="+mn-ea"/>
              <a:ea typeface="+mn-ea"/>
              <a:cs typeface="+mn-cs"/>
            </a:rPr>
            <a:t>4</a:t>
          </a:r>
          <a:r>
            <a:rPr kumimoji="1" lang="ja-JP" altLang="ja-JP" sz="1100">
              <a:solidFill>
                <a:sysClr val="windowText" lastClr="000000"/>
              </a:solidFill>
              <a:effectLst/>
              <a:latin typeface="+mn-ea"/>
              <a:ea typeface="+mn-ea"/>
              <a:cs typeface="+mn-cs"/>
            </a:rPr>
            <a:t>～</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年）の平均値と定められている。</a:t>
          </a:r>
          <a:r>
            <a:rPr kumimoji="1" lang="ja-JP" altLang="en-US" sz="1100">
              <a:solidFill>
                <a:sysClr val="windowText" lastClr="000000"/>
              </a:solidFill>
              <a:effectLst/>
              <a:latin typeface="+mn-ea"/>
              <a:ea typeface="+mn-ea"/>
              <a:cs typeface="+mn-cs"/>
            </a:rPr>
            <a:t>令和</a:t>
          </a:r>
          <a:r>
            <a:rPr kumimoji="1" lang="ja-JP" altLang="ja-JP" sz="1100">
              <a:solidFill>
                <a:sysClr val="windowText" lastClr="000000"/>
              </a:solidFill>
              <a:effectLst/>
              <a:latin typeface="+mn-ea"/>
              <a:ea typeface="+mn-ea"/>
              <a:cs typeface="+mn-cs"/>
            </a:rPr>
            <a:t>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年度（単年）の財政力指数は、基準財政需要額の増</a:t>
          </a:r>
          <a:r>
            <a:rPr kumimoji="1" lang="en-US" altLang="ja-JP" sz="1100">
              <a:solidFill>
                <a:sysClr val="windowText" lastClr="000000"/>
              </a:solidFill>
              <a:effectLst/>
              <a:latin typeface="+mn-ea"/>
              <a:ea typeface="+mn-ea"/>
              <a:cs typeface="+mn-cs"/>
            </a:rPr>
            <a:t>86,819</a:t>
          </a:r>
          <a:r>
            <a:rPr kumimoji="1" lang="ja-JP" altLang="ja-JP" sz="1100">
              <a:solidFill>
                <a:sysClr val="windowText" lastClr="000000"/>
              </a:solidFill>
              <a:effectLst/>
              <a:latin typeface="+mn-ea"/>
              <a:ea typeface="+mn-ea"/>
              <a:cs typeface="+mn-cs"/>
            </a:rPr>
            <a:t>千円に対し、基準財政収入額の増</a:t>
          </a:r>
          <a:r>
            <a:rPr kumimoji="1" lang="en-US" altLang="ja-JP" sz="1100">
              <a:solidFill>
                <a:sysClr val="windowText" lastClr="000000"/>
              </a:solidFill>
              <a:effectLst/>
              <a:latin typeface="+mn-ea"/>
              <a:ea typeface="+mn-ea"/>
              <a:cs typeface="+mn-cs"/>
            </a:rPr>
            <a:t>112,502</a:t>
          </a:r>
          <a:r>
            <a:rPr kumimoji="1" lang="ja-JP" altLang="ja-JP" sz="1100">
              <a:solidFill>
                <a:sysClr val="windowText" lastClr="000000"/>
              </a:solidFill>
              <a:effectLst/>
              <a:latin typeface="+mn-ea"/>
              <a:ea typeface="+mn-ea"/>
              <a:cs typeface="+mn-cs"/>
            </a:rPr>
            <a:t>千円であったため、財政力指数は増となっている。</a:t>
          </a:r>
          <a:r>
            <a:rPr kumimoji="1" lang="ja-JP" altLang="en-US" sz="1100">
              <a:solidFill>
                <a:sysClr val="windowText" lastClr="000000"/>
              </a:solidFill>
              <a:effectLst/>
              <a:latin typeface="+mn-ea"/>
              <a:ea typeface="+mn-ea"/>
              <a:cs typeface="+mn-cs"/>
            </a:rPr>
            <a:t>平成</a:t>
          </a:r>
          <a:r>
            <a:rPr kumimoji="1" lang="en-US" altLang="ja-JP" sz="1100">
              <a:solidFill>
                <a:sysClr val="windowText" lastClr="000000"/>
              </a:solidFill>
              <a:effectLst/>
              <a:latin typeface="+mn-ea"/>
              <a:ea typeface="+mn-ea"/>
              <a:cs typeface="+mn-cs"/>
            </a:rPr>
            <a:t>31</a:t>
          </a:r>
          <a:r>
            <a:rPr kumimoji="1" lang="ja-JP" altLang="en-US" sz="1100">
              <a:solidFill>
                <a:sysClr val="windowText" lastClr="000000"/>
              </a:solidFill>
              <a:effectLst/>
              <a:latin typeface="+mn-ea"/>
              <a:ea typeface="+mn-ea"/>
              <a:cs typeface="+mn-cs"/>
            </a:rPr>
            <a:t>年度に</a:t>
          </a:r>
          <a:r>
            <a:rPr kumimoji="1" lang="en-US" altLang="ja-JP" sz="1100">
              <a:solidFill>
                <a:sysClr val="windowText" lastClr="000000"/>
              </a:solidFill>
              <a:effectLst/>
              <a:latin typeface="+mn-ea"/>
              <a:ea typeface="+mn-ea"/>
              <a:cs typeface="+mn-cs"/>
            </a:rPr>
            <a:t>0.40</a:t>
          </a:r>
          <a:r>
            <a:rPr kumimoji="1" lang="ja-JP" altLang="en-US" sz="1100">
              <a:solidFill>
                <a:sysClr val="windowText" lastClr="000000"/>
              </a:solidFill>
              <a:effectLst/>
              <a:latin typeface="+mn-ea"/>
              <a:ea typeface="+mn-ea"/>
              <a:cs typeface="+mn-cs"/>
            </a:rPr>
            <a:t>に到達以降、ほぼ横ばいで推移している。熊本県平均</a:t>
          </a:r>
          <a:r>
            <a:rPr kumimoji="1" lang="en-US" altLang="ja-JP" sz="1100">
              <a:solidFill>
                <a:sysClr val="windowText" lastClr="000000"/>
              </a:solidFill>
              <a:effectLst/>
              <a:latin typeface="+mn-ea"/>
              <a:ea typeface="+mn-ea"/>
              <a:cs typeface="+mn-cs"/>
            </a:rPr>
            <a:t>0.36</a:t>
          </a:r>
          <a:r>
            <a:rPr kumimoji="1" lang="ja-JP" altLang="en-US" sz="1100">
              <a:solidFill>
                <a:sysClr val="windowText" lastClr="000000"/>
              </a:solidFill>
              <a:effectLst/>
              <a:latin typeface="+mn-ea"/>
              <a:ea typeface="+mn-ea"/>
              <a:cs typeface="+mn-cs"/>
            </a:rPr>
            <a:t>とほぼ同じである。</a:t>
          </a:r>
          <a:endParaRPr kumimoji="1" lang="en-US" altLang="ja-JP" sz="1100">
            <a:solidFill>
              <a:sysClr val="windowText" lastClr="000000"/>
            </a:solidFill>
            <a:effectLst/>
            <a:latin typeface="+mn-ea"/>
            <a:ea typeface="+mn-ea"/>
            <a:cs typeface="+mn-cs"/>
          </a:endParaRPr>
        </a:p>
        <a:p>
          <a:endParaRPr lang="ja-JP" altLang="ja-JP" sz="1400">
            <a:solidFill>
              <a:srgbClr val="FF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103294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676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103294</xdr:rowOff>
    </xdr:from>
    <xdr:to>
      <xdr:col>19</xdr:col>
      <xdr:colOff>133350</xdr:colOff>
      <xdr:row>43</xdr:row>
      <xdr:rowOff>111337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103294</xdr:rowOff>
    </xdr:from>
    <xdr:to>
      <xdr:col>15</xdr:col>
      <xdr:colOff>82550</xdr:colOff>
      <xdr:row>43</xdr:row>
      <xdr:rowOff>111337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103294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52494</xdr:rowOff>
    </xdr:from>
    <xdr:to>
      <xdr:col>19</xdr:col>
      <xdr:colOff>184150</xdr:colOff>
      <xdr:row>43</xdr:row>
      <xdr:rowOff>154094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138871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60537</xdr:rowOff>
    </xdr:from>
    <xdr:to>
      <xdr:col>15</xdr:col>
      <xdr:colOff>133350</xdr:colOff>
      <xdr:row>43</xdr:row>
      <xdr:rowOff>162137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146914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52494</xdr:rowOff>
    </xdr:from>
    <xdr:to>
      <xdr:col>11</xdr:col>
      <xdr:colOff>82550</xdr:colOff>
      <xdr:row>43</xdr:row>
      <xdr:rowOff>154094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en-US" sz="1100">
              <a:solidFill>
                <a:sysClr val="windowText" lastClr="000000"/>
              </a:solidFill>
              <a:effectLst/>
              <a:latin typeface="+mn-ea"/>
              <a:ea typeface="+mn-ea"/>
              <a:cs typeface="+mn-cs"/>
            </a:rPr>
            <a:t>人件費（前年比約</a:t>
          </a:r>
          <a:r>
            <a:rPr kumimoji="1" lang="en-US" altLang="ja-JP" sz="1100">
              <a:solidFill>
                <a:sysClr val="windowText" lastClr="000000"/>
              </a:solidFill>
              <a:effectLst/>
              <a:latin typeface="+mn-ea"/>
              <a:ea typeface="+mn-ea"/>
              <a:cs typeface="+mn-cs"/>
            </a:rPr>
            <a:t>1.3</a:t>
          </a:r>
          <a:r>
            <a:rPr kumimoji="1" lang="ja-JP" altLang="en-US" sz="1100">
              <a:solidFill>
                <a:sysClr val="windowText" lastClr="000000"/>
              </a:solidFill>
              <a:effectLst/>
              <a:latin typeface="+mn-ea"/>
              <a:ea typeface="+mn-ea"/>
              <a:cs typeface="+mn-cs"/>
            </a:rPr>
            <a:t>億円増）、扶助費（前年比約</a:t>
          </a:r>
          <a:r>
            <a:rPr kumimoji="1" lang="en-US" altLang="ja-JP" sz="1100">
              <a:solidFill>
                <a:sysClr val="windowText" lastClr="000000"/>
              </a:solidFill>
              <a:effectLst/>
              <a:latin typeface="+mn-ea"/>
              <a:ea typeface="+mn-ea"/>
              <a:cs typeface="+mn-cs"/>
            </a:rPr>
            <a:t>1,800</a:t>
          </a:r>
          <a:r>
            <a:rPr kumimoji="1" lang="ja-JP" altLang="en-US" sz="1100">
              <a:solidFill>
                <a:sysClr val="windowText" lastClr="000000"/>
              </a:solidFill>
              <a:effectLst/>
              <a:latin typeface="+mn-ea"/>
              <a:ea typeface="+mn-ea"/>
              <a:cs typeface="+mn-cs"/>
            </a:rPr>
            <a:t>万円増）、</a:t>
          </a:r>
          <a:r>
            <a:rPr kumimoji="1" lang="ja-JP" altLang="ja-JP" sz="1100">
              <a:solidFill>
                <a:sysClr val="windowText" lastClr="000000"/>
              </a:solidFill>
              <a:effectLst/>
              <a:latin typeface="+mn-ea"/>
              <a:ea typeface="+mn-ea"/>
              <a:cs typeface="+mn-cs"/>
            </a:rPr>
            <a:t>公債費</a:t>
          </a:r>
          <a:r>
            <a:rPr kumimoji="1" lang="ja-JP" altLang="en-US" sz="1100">
              <a:solidFill>
                <a:sysClr val="windowText" lastClr="000000"/>
              </a:solidFill>
              <a:effectLst/>
              <a:latin typeface="+mn-ea"/>
              <a:ea typeface="+mn-ea"/>
              <a:cs typeface="+mn-cs"/>
            </a:rPr>
            <a:t>（約</a:t>
          </a:r>
          <a:r>
            <a:rPr kumimoji="1" lang="en-US" altLang="ja-JP" sz="1100">
              <a:solidFill>
                <a:sysClr val="windowText" lastClr="000000"/>
              </a:solidFill>
              <a:effectLst/>
              <a:latin typeface="+mn-ea"/>
              <a:ea typeface="+mn-ea"/>
              <a:cs typeface="+mn-cs"/>
            </a:rPr>
            <a:t>2,700</a:t>
          </a:r>
          <a:r>
            <a:rPr kumimoji="1" lang="ja-JP" altLang="en-US" sz="1100">
              <a:solidFill>
                <a:sysClr val="windowText" lastClr="000000"/>
              </a:solidFill>
              <a:effectLst/>
              <a:latin typeface="+mn-ea"/>
              <a:ea typeface="+mn-ea"/>
              <a:cs typeface="+mn-cs"/>
            </a:rPr>
            <a:t>万円増）が経常収支比率の上昇の要因である。さらに、物価高騰の影響もあり、今後も</a:t>
          </a:r>
          <a:r>
            <a:rPr kumimoji="1" lang="ja-JP" altLang="ja-JP" sz="1100">
              <a:solidFill>
                <a:sysClr val="windowText" lastClr="000000"/>
              </a:solidFill>
              <a:effectLst/>
              <a:latin typeface="+mn-ea"/>
              <a:ea typeface="+mn-ea"/>
              <a:cs typeface="+mn-cs"/>
            </a:rPr>
            <a:t>経常収支比率は上昇</a:t>
          </a:r>
          <a:r>
            <a:rPr kumimoji="1" lang="ja-JP" altLang="en-US" sz="1100">
              <a:solidFill>
                <a:sysClr val="windowText" lastClr="000000"/>
              </a:solidFill>
              <a:effectLst/>
              <a:latin typeface="+mn-ea"/>
              <a:ea typeface="+mn-ea"/>
              <a:cs typeface="+mn-cs"/>
            </a:rPr>
            <a:t>すると考えられる。</a:t>
          </a:r>
          <a:endParaRPr kumimoji="1" lang="en-US" altLang="ja-JP" sz="1100">
            <a:solidFill>
              <a:sysClr val="windowText" lastClr="000000"/>
            </a:solidFill>
            <a:effectLst/>
            <a:latin typeface="+mn-ea"/>
            <a:ea typeface="+mn-ea"/>
            <a:cs typeface="+mn-cs"/>
          </a:endParaRPr>
        </a:p>
        <a:p>
          <a:r>
            <a:rPr kumimoji="1" lang="ja-JP" altLang="en-US" sz="1100">
              <a:solidFill>
                <a:sysClr val="windowText" lastClr="000000"/>
              </a:solidFill>
              <a:effectLst/>
              <a:latin typeface="+mn-ea"/>
              <a:ea typeface="+mn-ea"/>
              <a:cs typeface="+mn-cs"/>
            </a:rPr>
            <a:t>　経常収支比率を抑制するためには、税・使用料等の徴収率の向上や、公共施設等の廃止・統合による効率化を図る必要がある。</a:t>
          </a:r>
          <a:endParaRPr kumimoji="1" lang="en-US" altLang="ja-JP" sz="1100">
            <a:solidFill>
              <a:sysClr val="windowText" lastClr="000000"/>
            </a:solidFill>
            <a:effectLst/>
            <a:latin typeface="+mn-ea"/>
            <a:ea typeface="+mn-ea"/>
            <a:cs typeface="+mn-cs"/>
          </a:endParaRPr>
        </a:p>
        <a:p>
          <a:endParaRPr lang="ja-JP" altLang="ja-JP" sz="1400">
            <a:solidFill>
              <a:srgbClr val="FF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73787</xdr:rowOff>
    </xdr:from>
    <xdr:to>
      <xdr:col>23</xdr:col>
      <xdr:colOff>133350</xdr:colOff>
      <xdr:row>60</xdr:row>
      <xdr:rowOff>18161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89337"/>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112522</xdr:rowOff>
    </xdr:from>
    <xdr:to>
      <xdr:col>19</xdr:col>
      <xdr:colOff>133350</xdr:colOff>
      <xdr:row>59</xdr:row>
      <xdr:rowOff>73787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05662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112522</xdr:rowOff>
    </xdr:from>
    <xdr:to>
      <xdr:col>15</xdr:col>
      <xdr:colOff>82550</xdr:colOff>
      <xdr:row>58</xdr:row>
      <xdr:rowOff>155956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0566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155956</xdr:rowOff>
    </xdr:from>
    <xdr:to>
      <xdr:col>11</xdr:col>
      <xdr:colOff>31750</xdr:colOff>
      <xdr:row>59</xdr:row>
      <xdr:rowOff>146177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00056"/>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138811</xdr:rowOff>
    </xdr:from>
    <xdr:to>
      <xdr:col>23</xdr:col>
      <xdr:colOff>184150</xdr:colOff>
      <xdr:row>60</xdr:row>
      <xdr:rowOff>68961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110888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2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22987</xdr:rowOff>
    </xdr:from>
    <xdr:to>
      <xdr:col>19</xdr:col>
      <xdr:colOff>184150</xdr:colOff>
      <xdr:row>59</xdr:row>
      <xdr:rowOff>124587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134764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07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61722</xdr:rowOff>
    </xdr:from>
    <xdr:to>
      <xdr:col>15</xdr:col>
      <xdr:colOff>133350</xdr:colOff>
      <xdr:row>58</xdr:row>
      <xdr:rowOff>163322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2049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77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105156</xdr:rowOff>
    </xdr:from>
    <xdr:to>
      <xdr:col>11</xdr:col>
      <xdr:colOff>82550</xdr:colOff>
      <xdr:row>59</xdr:row>
      <xdr:rowOff>35306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45483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95377</xdr:rowOff>
    </xdr:from>
    <xdr:to>
      <xdr:col>7</xdr:col>
      <xdr:colOff>31750</xdr:colOff>
      <xdr:row>60</xdr:row>
      <xdr:rowOff>25527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10304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9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ea"/>
              <a:ea typeface="+mn-ea"/>
              <a:cs typeface="+mn-cs"/>
            </a:rPr>
            <a:t>人件費は、新規採用の抑制を行い職員数の削減を行ってきたこと、給与水準（ラスパイレス指数）が低いこと</a:t>
          </a:r>
          <a:r>
            <a:rPr kumimoji="1" lang="ja-JP" altLang="en-US" sz="1100">
              <a:solidFill>
                <a:sysClr val="windowText" lastClr="000000"/>
              </a:solidFill>
              <a:effectLst/>
              <a:latin typeface="+mn-ea"/>
              <a:ea typeface="+mn-ea"/>
              <a:cs typeface="+mn-cs"/>
            </a:rPr>
            <a:t>から、</a:t>
          </a:r>
          <a:r>
            <a:rPr kumimoji="1" lang="ja-JP" altLang="ja-JP" sz="1100">
              <a:solidFill>
                <a:sysClr val="windowText" lastClr="000000"/>
              </a:solidFill>
              <a:effectLst/>
              <a:latin typeface="+mn-ea"/>
              <a:ea typeface="+mn-ea"/>
              <a:cs typeface="+mn-cs"/>
            </a:rPr>
            <a:t>全国平均・県平均・類似団体を下回っている。　</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物件費等は、錦ネット加入者増による宅内機器購入や保守委託が増加</a:t>
          </a:r>
          <a:r>
            <a:rPr kumimoji="1" lang="ja-JP" altLang="en-US" sz="1100">
              <a:solidFill>
                <a:sysClr val="windowText" lastClr="000000"/>
              </a:solidFill>
              <a:effectLst/>
              <a:latin typeface="+mn-ea"/>
              <a:ea typeface="+mn-ea"/>
              <a:cs typeface="+mn-cs"/>
            </a:rPr>
            <a:t>傾向にあるが、令和</a:t>
          </a:r>
          <a:r>
            <a:rPr kumimoji="1" lang="en-US" altLang="ja-JP" sz="1100">
              <a:solidFill>
                <a:sysClr val="windowText" lastClr="000000"/>
              </a:solidFill>
              <a:effectLst/>
              <a:latin typeface="+mn-ea"/>
              <a:ea typeface="+mn-ea"/>
              <a:cs typeface="+mn-cs"/>
            </a:rPr>
            <a:t>6</a:t>
          </a:r>
          <a:r>
            <a:rPr kumimoji="1" lang="ja-JP" altLang="en-US" sz="1100">
              <a:solidFill>
                <a:sysClr val="windowText" lastClr="000000"/>
              </a:solidFill>
              <a:effectLst/>
              <a:latin typeface="+mn-ea"/>
              <a:ea typeface="+mn-ea"/>
              <a:cs typeface="+mn-cs"/>
            </a:rPr>
            <a:t>年度の</a:t>
          </a:r>
          <a:r>
            <a:rPr kumimoji="1" lang="ja-JP" altLang="ja-JP" sz="1100">
              <a:solidFill>
                <a:sysClr val="windowText" lastClr="000000"/>
              </a:solidFill>
              <a:effectLst/>
              <a:latin typeface="+mn-ea"/>
              <a:ea typeface="+mn-ea"/>
              <a:cs typeface="+mn-cs"/>
            </a:rPr>
            <a:t>ふるさと納税</a:t>
          </a:r>
          <a:r>
            <a:rPr kumimoji="1" lang="ja-JP" altLang="en-US" sz="1100">
              <a:solidFill>
                <a:sysClr val="windowText" lastClr="000000"/>
              </a:solidFill>
              <a:effectLst/>
              <a:latin typeface="+mn-ea"/>
              <a:ea typeface="+mn-ea"/>
              <a:cs typeface="+mn-cs"/>
            </a:rPr>
            <a:t>寄附額が減少したため、</a:t>
          </a:r>
          <a:r>
            <a:rPr kumimoji="1" lang="ja-JP" altLang="ja-JP" sz="1100">
              <a:solidFill>
                <a:sysClr val="windowText" lastClr="000000"/>
              </a:solidFill>
              <a:effectLst/>
              <a:latin typeface="+mn-ea"/>
              <a:ea typeface="+mn-ea"/>
              <a:cs typeface="+mn-cs"/>
            </a:rPr>
            <a:t>返礼品等の</a:t>
          </a:r>
          <a:r>
            <a:rPr kumimoji="1" lang="ja-JP" altLang="en-US" sz="1100">
              <a:solidFill>
                <a:sysClr val="windowText" lastClr="000000"/>
              </a:solidFill>
              <a:effectLst/>
              <a:latin typeface="+mn-ea"/>
              <a:ea typeface="+mn-ea"/>
              <a:cs typeface="+mn-cs"/>
            </a:rPr>
            <a:t>費用（委託料）が減少した。</a:t>
          </a:r>
          <a:endParaRPr lang="ja-JP" altLang="ja-JP" sz="1400">
            <a:solidFill>
              <a:sysClr val="windowText" lastClr="000000"/>
            </a:solidFill>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32441</xdr:rowOff>
    </xdr:from>
    <xdr:to>
      <xdr:col>23</xdr:col>
      <xdr:colOff>133350</xdr:colOff>
      <xdr:row>81</xdr:row>
      <xdr:rowOff>81739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19891"/>
          <a:ext cx="838200" cy="4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81739</xdr:rowOff>
    </xdr:from>
    <xdr:to>
      <xdr:col>19</xdr:col>
      <xdr:colOff>133350</xdr:colOff>
      <xdr:row>81</xdr:row>
      <xdr:rowOff>131752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69189"/>
          <a:ext cx="8890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131752</xdr:rowOff>
    </xdr:from>
    <xdr:to>
      <xdr:col>15</xdr:col>
      <xdr:colOff>82550</xdr:colOff>
      <xdr:row>81</xdr:row>
      <xdr:rowOff>138508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19202"/>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78449</xdr:rowOff>
    </xdr:from>
    <xdr:to>
      <xdr:col>11</xdr:col>
      <xdr:colOff>31750</xdr:colOff>
      <xdr:row>81</xdr:row>
      <xdr:rowOff>138508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65899"/>
          <a:ext cx="889000" cy="6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153091</xdr:rowOff>
    </xdr:from>
    <xdr:to>
      <xdr:col>23</xdr:col>
      <xdr:colOff>184150</xdr:colOff>
      <xdr:row>81</xdr:row>
      <xdr:rowOff>83241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74368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30939</xdr:rowOff>
    </xdr:from>
    <xdr:to>
      <xdr:col>19</xdr:col>
      <xdr:colOff>184150</xdr:colOff>
      <xdr:row>81</xdr:row>
      <xdr:rowOff>132539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142716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87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80952</xdr:rowOff>
    </xdr:from>
    <xdr:to>
      <xdr:col>15</xdr:col>
      <xdr:colOff>133350</xdr:colOff>
      <xdr:row>82</xdr:row>
      <xdr:rowOff>11102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21279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3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87708</xdr:rowOff>
    </xdr:from>
    <xdr:to>
      <xdr:col>11</xdr:col>
      <xdr:colOff>82550</xdr:colOff>
      <xdr:row>82</xdr:row>
      <xdr:rowOff>17858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27649</xdr:rowOff>
    </xdr:from>
    <xdr:to>
      <xdr:col>7</xdr:col>
      <xdr:colOff>31750</xdr:colOff>
      <xdr:row>81</xdr:row>
      <xdr:rowOff>129249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139426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ea"/>
              <a:ea typeface="+mn-ea"/>
              <a:cs typeface="+mn-cs"/>
            </a:rPr>
            <a:t>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94.3</a:t>
          </a:r>
          <a:r>
            <a:rPr kumimoji="1" lang="ja-JP" altLang="ja-JP" sz="1100">
              <a:solidFill>
                <a:sysClr val="windowText" lastClr="000000"/>
              </a:solidFill>
              <a:effectLst/>
              <a:latin typeface="+mn-ea"/>
              <a:ea typeface="+mn-ea"/>
              <a:cs typeface="+mn-cs"/>
            </a:rPr>
            <a:t>全国町村平均</a:t>
          </a:r>
          <a:r>
            <a:rPr kumimoji="1" lang="en-US" altLang="ja-JP" sz="1100">
              <a:solidFill>
                <a:sysClr val="windowText" lastClr="000000"/>
              </a:solidFill>
              <a:effectLst/>
              <a:latin typeface="+mn-ea"/>
              <a:ea typeface="+mn-ea"/>
              <a:cs typeface="+mn-cs"/>
            </a:rPr>
            <a:t>96.9</a:t>
          </a:r>
          <a:r>
            <a:rPr kumimoji="1" lang="ja-JP" altLang="ja-JP" sz="1100">
              <a:solidFill>
                <a:sysClr val="windowText" lastClr="000000"/>
              </a:solidFill>
              <a:effectLst/>
              <a:latin typeface="+mn-ea"/>
              <a:ea typeface="+mn-ea"/>
              <a:cs typeface="+mn-cs"/>
            </a:rPr>
            <a:t>を</a:t>
          </a:r>
          <a:r>
            <a:rPr kumimoji="1" lang="en-US" altLang="ja-JP" sz="1100">
              <a:solidFill>
                <a:sysClr val="windowText" lastClr="000000"/>
              </a:solidFill>
              <a:effectLst/>
              <a:latin typeface="+mn-ea"/>
              <a:ea typeface="+mn-ea"/>
              <a:cs typeface="+mn-cs"/>
            </a:rPr>
            <a:t>2.6</a:t>
          </a:r>
          <a:r>
            <a:rPr kumimoji="1" lang="ja-JP" altLang="ja-JP" sz="1100">
              <a:solidFill>
                <a:sysClr val="windowText" lastClr="000000"/>
              </a:solidFill>
              <a:effectLst/>
              <a:latin typeface="+mn-ea"/>
              <a:ea typeface="+mn-ea"/>
              <a:cs typeface="+mn-cs"/>
            </a:rPr>
            <a:t>下回り、給与水準は抑制されている状況である。今後も人事院勧告等を注視し、住民の理解を得られる給与制度の維持に努める。</a:t>
          </a:r>
          <a:endParaRPr kumimoji="1" lang="ja-JP" altLang="en-US" sz="1300">
            <a:solidFill>
              <a:sysClr val="windowText" lastClr="000000"/>
            </a:solidFill>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146755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234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39511</xdr:rowOff>
    </xdr:from>
    <xdr:to>
      <xdr:col>68</xdr:col>
      <xdr:colOff>152400</xdr:colOff>
      <xdr:row>83</xdr:row>
      <xdr:rowOff>52916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698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160161</xdr:rowOff>
    </xdr:from>
    <xdr:to>
      <xdr:col>64</xdr:col>
      <xdr:colOff>152400</xdr:colOff>
      <xdr:row>83</xdr:row>
      <xdr:rowOff>90311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100488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近年、類似団体平均よりも</a:t>
          </a:r>
          <a:r>
            <a:rPr kumimoji="1" lang="en-US" altLang="ja-JP" sz="1100">
              <a:solidFill>
                <a:sysClr val="windowText" lastClr="000000"/>
              </a:solidFill>
              <a:effectLst/>
              <a:latin typeface="+mn-ea"/>
              <a:ea typeface="+mn-ea"/>
              <a:cs typeface="+mn-cs"/>
            </a:rPr>
            <a:t>2</a:t>
          </a:r>
          <a:r>
            <a:rPr kumimoji="1" lang="ja-JP" altLang="ja-JP" sz="1100">
              <a:solidFill>
                <a:sysClr val="windowText" lastClr="000000"/>
              </a:solidFill>
              <a:effectLst/>
              <a:latin typeface="+mn-ea"/>
              <a:ea typeface="+mn-ea"/>
              <a:cs typeface="+mn-cs"/>
            </a:rPr>
            <a:t>人程度少ない状況が続いている。</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定員管理計画に基づき、現在の職員数程度を確保しつつ、職員のスキルアップや組織体制の見直し、再任用職員の活用により、限られた職員数での効率化に取り組む必要がある。</a:t>
          </a:r>
          <a:endParaRPr lang="ja-JP" altLang="ja-JP" sz="1400">
            <a:solidFill>
              <a:sysClr val="windowText" lastClr="000000"/>
            </a:solidFill>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129056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240010"/>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111820</xdr:rowOff>
    </xdr:from>
    <xdr:to>
      <xdr:col>77</xdr:col>
      <xdr:colOff>44450</xdr:colOff>
      <xdr:row>59</xdr:row>
      <xdr:rowOff>129056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273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79647</xdr:rowOff>
    </xdr:from>
    <xdr:to>
      <xdr:col>72</xdr:col>
      <xdr:colOff>203200</xdr:colOff>
      <xdr:row>59</xdr:row>
      <xdr:rowOff>111820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19519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64709</xdr:rowOff>
    </xdr:from>
    <xdr:to>
      <xdr:col>68</xdr:col>
      <xdr:colOff>152400</xdr:colOff>
      <xdr:row>59</xdr:row>
      <xdr:rowOff>79647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18025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78256</xdr:rowOff>
    </xdr:from>
    <xdr:to>
      <xdr:col>77</xdr:col>
      <xdr:colOff>95250</xdr:colOff>
      <xdr:row>60</xdr:row>
      <xdr:rowOff>8406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18583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61020</xdr:rowOff>
    </xdr:from>
    <xdr:to>
      <xdr:col>73</xdr:col>
      <xdr:colOff>44450</xdr:colOff>
      <xdr:row>59</xdr:row>
      <xdr:rowOff>162620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4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28847</xdr:rowOff>
    </xdr:from>
    <xdr:to>
      <xdr:col>68</xdr:col>
      <xdr:colOff>203200</xdr:colOff>
      <xdr:row>59</xdr:row>
      <xdr:rowOff>130447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140624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13909</xdr:rowOff>
    </xdr:from>
    <xdr:to>
      <xdr:col>64</xdr:col>
      <xdr:colOff>152400</xdr:colOff>
      <xdr:row>59</xdr:row>
      <xdr:rowOff>115509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125686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分子</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一般会計の元利償還金が</a:t>
          </a:r>
          <a:r>
            <a:rPr kumimoji="1" lang="en-US" altLang="ja-JP" sz="900">
              <a:solidFill>
                <a:sysClr val="windowText" lastClr="000000"/>
              </a:solidFill>
              <a:latin typeface="+mn-ea"/>
              <a:ea typeface="+mn-ea"/>
            </a:rPr>
            <a:t>24,712</a:t>
          </a:r>
          <a:r>
            <a:rPr kumimoji="1" lang="ja-JP" altLang="en-US" sz="900">
              <a:solidFill>
                <a:sysClr val="windowText" lastClr="000000"/>
              </a:solidFill>
              <a:latin typeface="+mn-ea"/>
              <a:ea typeface="+mn-ea"/>
            </a:rPr>
            <a:t>千円、公営企業に要する経費の財源とする地方債償還の財源に充てたと認められる繰入金が△</a:t>
          </a:r>
          <a:r>
            <a:rPr kumimoji="1" lang="en-US" altLang="ja-JP" sz="900">
              <a:solidFill>
                <a:sysClr val="windowText" lastClr="000000"/>
              </a:solidFill>
              <a:latin typeface="+mn-ea"/>
              <a:ea typeface="+mn-ea"/>
            </a:rPr>
            <a:t>16,711</a:t>
          </a:r>
          <a:r>
            <a:rPr kumimoji="1" lang="ja-JP" altLang="en-US" sz="900">
              <a:solidFill>
                <a:sysClr val="windowText" lastClr="000000"/>
              </a:solidFill>
              <a:latin typeface="+mn-ea"/>
              <a:ea typeface="+mn-ea"/>
            </a:rPr>
            <a:t>千円（上水道事業会計△</a:t>
          </a:r>
          <a:r>
            <a:rPr kumimoji="1" lang="en-US" altLang="ja-JP" sz="900">
              <a:solidFill>
                <a:sysClr val="windowText" lastClr="000000"/>
              </a:solidFill>
              <a:latin typeface="+mn-ea"/>
              <a:ea typeface="+mn-ea"/>
            </a:rPr>
            <a:t>1,165</a:t>
          </a:r>
          <a:r>
            <a:rPr kumimoji="1" lang="ja-JP" altLang="en-US" sz="900">
              <a:solidFill>
                <a:sysClr val="windowText" lastClr="000000"/>
              </a:solidFill>
              <a:latin typeface="+mn-ea"/>
              <a:ea typeface="+mn-ea"/>
            </a:rPr>
            <a:t>千円、下水道事業会計△</a:t>
          </a:r>
          <a:r>
            <a:rPr kumimoji="1" lang="en-US" altLang="ja-JP" sz="900">
              <a:solidFill>
                <a:sysClr val="windowText" lastClr="000000"/>
              </a:solidFill>
              <a:latin typeface="+mn-ea"/>
              <a:ea typeface="+mn-ea"/>
            </a:rPr>
            <a:t>15,546</a:t>
          </a:r>
          <a:r>
            <a:rPr kumimoji="1" lang="ja-JP" altLang="en-US" sz="900">
              <a:solidFill>
                <a:sysClr val="windowText" lastClr="000000"/>
              </a:solidFill>
              <a:latin typeface="+mn-ea"/>
              <a:ea typeface="+mn-ea"/>
            </a:rPr>
            <a:t>千円）、災害復旧等に係る基準財政需要額は△</a:t>
          </a:r>
          <a:r>
            <a:rPr kumimoji="1" lang="en-US" altLang="ja-JP" sz="900">
              <a:solidFill>
                <a:sysClr val="windowText" lastClr="000000"/>
              </a:solidFill>
              <a:latin typeface="+mn-ea"/>
              <a:ea typeface="+mn-ea"/>
            </a:rPr>
            <a:t>9,562</a:t>
          </a:r>
          <a:r>
            <a:rPr kumimoji="1" lang="ja-JP" altLang="en-US" sz="900">
              <a:solidFill>
                <a:sysClr val="windowText" lastClr="000000"/>
              </a:solidFill>
              <a:latin typeface="+mn-ea"/>
              <a:ea typeface="+mn-ea"/>
            </a:rPr>
            <a:t>千円となっており、分子全体で</a:t>
          </a:r>
          <a:r>
            <a:rPr kumimoji="1" lang="en-US" altLang="ja-JP" sz="900">
              <a:solidFill>
                <a:sysClr val="windowText" lastClr="000000"/>
              </a:solidFill>
              <a:latin typeface="+mn-ea"/>
              <a:ea typeface="+mn-ea"/>
            </a:rPr>
            <a:t>13,256</a:t>
          </a:r>
          <a:r>
            <a:rPr kumimoji="1" lang="ja-JP" altLang="en-US" sz="900">
              <a:solidFill>
                <a:sysClr val="windowText" lastClr="000000"/>
              </a:solidFill>
              <a:latin typeface="+mn-ea"/>
              <a:ea typeface="+mn-ea"/>
            </a:rPr>
            <a:t>千円増加した。</a:t>
          </a:r>
        </a:p>
        <a:p>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分母</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標準税収額等</a:t>
          </a:r>
          <a:r>
            <a:rPr kumimoji="1" lang="en-US" altLang="ja-JP" sz="900">
              <a:solidFill>
                <a:sysClr val="windowText" lastClr="000000"/>
              </a:solidFill>
              <a:latin typeface="+mn-ea"/>
              <a:ea typeface="+mn-ea"/>
            </a:rPr>
            <a:t>31,601</a:t>
          </a:r>
          <a:r>
            <a:rPr kumimoji="1" lang="ja-JP" altLang="en-US" sz="900">
              <a:solidFill>
                <a:sysClr val="windowText" lastClr="000000"/>
              </a:solidFill>
              <a:latin typeface="+mn-ea"/>
              <a:ea typeface="+mn-ea"/>
            </a:rPr>
            <a:t>千円、普通交付税</a:t>
          </a:r>
          <a:r>
            <a:rPr kumimoji="1" lang="en-US" altLang="ja-JP" sz="900">
              <a:solidFill>
                <a:sysClr val="windowText" lastClr="000000"/>
              </a:solidFill>
              <a:latin typeface="+mn-ea"/>
              <a:ea typeface="+mn-ea"/>
            </a:rPr>
            <a:t>78,466</a:t>
          </a:r>
          <a:r>
            <a:rPr kumimoji="1" lang="ja-JP" altLang="en-US" sz="900">
              <a:solidFill>
                <a:sysClr val="windowText" lastClr="000000"/>
              </a:solidFill>
              <a:latin typeface="+mn-ea"/>
              <a:ea typeface="+mn-ea"/>
            </a:rPr>
            <a:t>千円、臨時財政対策債発行可能額△</a:t>
          </a:r>
          <a:r>
            <a:rPr kumimoji="1" lang="en-US" altLang="ja-JP" sz="900">
              <a:solidFill>
                <a:sysClr val="windowText" lastClr="000000"/>
              </a:solidFill>
              <a:latin typeface="+mn-ea"/>
              <a:ea typeface="+mn-ea"/>
            </a:rPr>
            <a:t>10,715</a:t>
          </a:r>
          <a:r>
            <a:rPr kumimoji="1" lang="ja-JP" altLang="en-US" sz="900">
              <a:solidFill>
                <a:sysClr val="windowText" lastClr="000000"/>
              </a:solidFill>
              <a:latin typeface="+mn-ea"/>
              <a:ea typeface="+mn-ea"/>
            </a:rPr>
            <a:t>千円などの要因で</a:t>
          </a:r>
          <a:r>
            <a:rPr kumimoji="1" lang="en-US" altLang="ja-JP" sz="900">
              <a:solidFill>
                <a:sysClr val="windowText" lastClr="000000"/>
              </a:solidFill>
              <a:latin typeface="+mn-ea"/>
              <a:ea typeface="+mn-ea"/>
            </a:rPr>
            <a:t>111,960</a:t>
          </a:r>
          <a:r>
            <a:rPr kumimoji="1" lang="ja-JP" altLang="en-US" sz="900">
              <a:solidFill>
                <a:sysClr val="windowText" lastClr="000000"/>
              </a:solidFill>
              <a:latin typeface="+mn-ea"/>
              <a:ea typeface="+mn-ea"/>
            </a:rPr>
            <a:t>千円の増加となった。令和</a:t>
          </a:r>
          <a:r>
            <a:rPr kumimoji="1" lang="en-US" altLang="ja-JP" sz="900">
              <a:solidFill>
                <a:sysClr val="windowText" lastClr="000000"/>
              </a:solidFill>
              <a:latin typeface="+mn-ea"/>
              <a:ea typeface="+mn-ea"/>
            </a:rPr>
            <a:t>6</a:t>
          </a:r>
          <a:r>
            <a:rPr kumimoji="1" lang="ja-JP" altLang="en-US" sz="900">
              <a:solidFill>
                <a:sysClr val="windowText" lastClr="000000"/>
              </a:solidFill>
              <a:latin typeface="+mn-ea"/>
              <a:ea typeface="+mn-ea"/>
            </a:rPr>
            <a:t>年度単年の実質公債費比率</a:t>
          </a:r>
          <a:r>
            <a:rPr kumimoji="1" lang="en-US" altLang="ja-JP" sz="900">
              <a:solidFill>
                <a:sysClr val="windowText" lastClr="000000"/>
              </a:solidFill>
              <a:latin typeface="+mn-ea"/>
              <a:ea typeface="+mn-ea"/>
            </a:rPr>
            <a:t>9.83</a:t>
          </a:r>
          <a:r>
            <a:rPr kumimoji="1" lang="ja-JP" altLang="en-US" sz="900">
              <a:solidFill>
                <a:sysClr val="windowText" lastClr="000000"/>
              </a:solidFill>
              <a:latin typeface="+mn-ea"/>
              <a:ea typeface="+mn-ea"/>
            </a:rPr>
            <a:t>％と前年度比で</a:t>
          </a:r>
          <a:r>
            <a:rPr kumimoji="1" lang="en-US" altLang="ja-JP" sz="900">
              <a:solidFill>
                <a:sysClr val="windowText" lastClr="000000"/>
              </a:solidFill>
              <a:latin typeface="+mn-ea"/>
              <a:ea typeface="+mn-ea"/>
            </a:rPr>
            <a:t>0.068</a:t>
          </a:r>
          <a:r>
            <a:rPr kumimoji="1" lang="ja-JP" altLang="en-US" sz="900">
              <a:solidFill>
                <a:sysClr val="windowText" lastClr="000000"/>
              </a:solidFill>
              <a:latin typeface="+mn-ea"/>
              <a:ea typeface="+mn-ea"/>
            </a:rPr>
            <a:t>％増加し、令和</a:t>
          </a:r>
          <a:r>
            <a:rPr kumimoji="1" lang="en-US" altLang="ja-JP" sz="900">
              <a:solidFill>
                <a:sysClr val="windowText" lastClr="000000"/>
              </a:solidFill>
              <a:latin typeface="+mn-ea"/>
              <a:ea typeface="+mn-ea"/>
            </a:rPr>
            <a:t>3</a:t>
          </a:r>
          <a:r>
            <a:rPr kumimoji="1" lang="ja-JP" altLang="en-US" sz="900">
              <a:solidFill>
                <a:sysClr val="windowText" lastClr="000000"/>
              </a:solidFill>
              <a:latin typeface="+mn-ea"/>
              <a:ea typeface="+mn-ea"/>
            </a:rPr>
            <a:t>年度の</a:t>
          </a:r>
          <a:r>
            <a:rPr kumimoji="1" lang="en-US" altLang="ja-JP" sz="900">
              <a:solidFill>
                <a:sysClr val="windowText" lastClr="000000"/>
              </a:solidFill>
              <a:latin typeface="+mn-ea"/>
              <a:ea typeface="+mn-ea"/>
            </a:rPr>
            <a:t>8.496</a:t>
          </a:r>
          <a:r>
            <a:rPr kumimoji="1" lang="ja-JP" altLang="en-US" sz="900">
              <a:solidFill>
                <a:sysClr val="windowText" lastClr="000000"/>
              </a:solidFill>
              <a:latin typeface="+mn-ea"/>
              <a:ea typeface="+mn-ea"/>
            </a:rPr>
            <a:t>％を上回ったことから</a:t>
          </a:r>
          <a:r>
            <a:rPr kumimoji="1" lang="en-US" altLang="ja-JP" sz="900">
              <a:solidFill>
                <a:sysClr val="windowText" lastClr="000000"/>
              </a:solidFill>
              <a:latin typeface="+mn-ea"/>
              <a:ea typeface="+mn-ea"/>
            </a:rPr>
            <a:t>3</a:t>
          </a:r>
          <a:r>
            <a:rPr kumimoji="1" lang="ja-JP" altLang="en-US" sz="900">
              <a:solidFill>
                <a:sysClr val="windowText" lastClr="000000"/>
              </a:solidFill>
              <a:latin typeface="+mn-ea"/>
              <a:ea typeface="+mn-ea"/>
            </a:rPr>
            <a:t>ヵ年（令和</a:t>
          </a:r>
          <a:r>
            <a:rPr kumimoji="1" lang="en-US" altLang="ja-JP" sz="900">
              <a:solidFill>
                <a:sysClr val="windowText" lastClr="000000"/>
              </a:solidFill>
              <a:latin typeface="+mn-ea"/>
              <a:ea typeface="+mn-ea"/>
            </a:rPr>
            <a:t>4</a:t>
          </a:r>
          <a:r>
            <a:rPr kumimoji="1" lang="ja-JP" altLang="en-US" sz="900">
              <a:solidFill>
                <a:sysClr val="windowText" lastClr="000000"/>
              </a:solidFill>
              <a:latin typeface="+mn-ea"/>
              <a:ea typeface="+mn-ea"/>
            </a:rPr>
            <a:t>～</a:t>
          </a:r>
          <a:r>
            <a:rPr kumimoji="1" lang="en-US" altLang="ja-JP" sz="900">
              <a:solidFill>
                <a:sysClr val="windowText" lastClr="000000"/>
              </a:solidFill>
              <a:latin typeface="+mn-ea"/>
              <a:ea typeface="+mn-ea"/>
            </a:rPr>
            <a:t>6</a:t>
          </a:r>
          <a:r>
            <a:rPr kumimoji="1" lang="ja-JP" altLang="en-US" sz="900">
              <a:solidFill>
                <a:sysClr val="windowText" lastClr="000000"/>
              </a:solidFill>
              <a:latin typeface="+mn-ea"/>
              <a:ea typeface="+mn-ea"/>
            </a:rPr>
            <a:t>）平均の実質公債費比率は</a:t>
          </a:r>
          <a:r>
            <a:rPr kumimoji="1" lang="en-US" altLang="ja-JP" sz="900">
              <a:solidFill>
                <a:sysClr val="windowText" lastClr="000000"/>
              </a:solidFill>
              <a:latin typeface="+mn-ea"/>
              <a:ea typeface="+mn-ea"/>
            </a:rPr>
            <a:t>0.4</a:t>
          </a:r>
          <a:r>
            <a:rPr kumimoji="1" lang="ja-JP" altLang="en-US" sz="900">
              <a:solidFill>
                <a:sysClr val="windowText" lastClr="000000"/>
              </a:solidFill>
              <a:latin typeface="+mn-ea"/>
              <a:ea typeface="+mn-ea"/>
            </a:rPr>
            <a:t>％増加し</a:t>
          </a:r>
          <a:r>
            <a:rPr kumimoji="1" lang="en-US" altLang="ja-JP" sz="900">
              <a:solidFill>
                <a:sysClr val="windowText" lastClr="000000"/>
              </a:solidFill>
              <a:latin typeface="+mn-ea"/>
              <a:ea typeface="+mn-ea"/>
            </a:rPr>
            <a:t>9.3</a:t>
          </a:r>
          <a:r>
            <a:rPr kumimoji="1" lang="ja-JP" altLang="en-US" sz="900">
              <a:solidFill>
                <a:sysClr val="windowText" lastClr="000000"/>
              </a:solidFill>
              <a:latin typeface="+mn-ea"/>
              <a:ea typeface="+mn-ea"/>
            </a:rPr>
            <a:t>％となった。</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162378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4586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769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81945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116417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168124</xdr:rowOff>
    </xdr:from>
    <xdr:to>
      <xdr:col>73</xdr:col>
      <xdr:colOff>44450</xdr:colOff>
      <xdr:row>41</xdr:row>
      <xdr:rowOff>98274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分子</a:t>
          </a:r>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分子の構成要素である「一般会計の地方債現在高」は、</a:t>
          </a:r>
          <a:r>
            <a:rPr kumimoji="1" lang="en-US" altLang="ja-JP" sz="900">
              <a:solidFill>
                <a:sysClr val="windowText" lastClr="000000"/>
              </a:solidFill>
              <a:effectLst/>
              <a:latin typeface="+mn-ea"/>
              <a:ea typeface="+mn-ea"/>
              <a:cs typeface="+mn-cs"/>
            </a:rPr>
            <a:t>6</a:t>
          </a:r>
          <a:r>
            <a:rPr kumimoji="1" lang="ja-JP" altLang="ja-JP" sz="900">
              <a:solidFill>
                <a:sysClr val="windowText" lastClr="000000"/>
              </a:solidFill>
              <a:effectLst/>
              <a:latin typeface="+mn-ea"/>
              <a:ea typeface="+mn-ea"/>
              <a:cs typeface="+mn-cs"/>
            </a:rPr>
            <a:t>年度借入予定が翌年度へ繰越したため</a:t>
          </a:r>
          <a:r>
            <a:rPr kumimoji="1" lang="en-US" altLang="ja-JP" sz="900">
              <a:solidFill>
                <a:sysClr val="windowText" lastClr="000000"/>
              </a:solidFill>
              <a:effectLst/>
              <a:latin typeface="+mn-ea"/>
              <a:ea typeface="+mn-ea"/>
              <a:cs typeface="+mn-cs"/>
            </a:rPr>
            <a:t>141,106</a:t>
          </a:r>
          <a:r>
            <a:rPr kumimoji="1" lang="ja-JP" altLang="ja-JP" sz="900">
              <a:solidFill>
                <a:sysClr val="windowText" lastClr="000000"/>
              </a:solidFill>
              <a:effectLst/>
              <a:latin typeface="+mn-ea"/>
              <a:ea typeface="+mn-ea"/>
              <a:cs typeface="+mn-cs"/>
            </a:rPr>
            <a:t>千円減少した。</a:t>
          </a:r>
          <a:endParaRPr lang="ja-JP" altLang="ja-JP" sz="900">
            <a:solidFill>
              <a:sysClr val="windowText" lastClr="000000"/>
            </a:solidFill>
            <a:effectLst/>
            <a:latin typeface="+mn-ea"/>
            <a:ea typeface="+mn-ea"/>
          </a:endParaRPr>
        </a:p>
        <a:p>
          <a:r>
            <a:rPr kumimoji="1" lang="ja-JP" altLang="ja-JP" sz="900">
              <a:solidFill>
                <a:sysClr val="windowText" lastClr="000000"/>
              </a:solidFill>
              <a:effectLst/>
              <a:latin typeface="+mn-ea"/>
              <a:ea typeface="+mn-ea"/>
              <a:cs typeface="+mn-cs"/>
            </a:rPr>
            <a:t>　分子から控除する「地方債の償還額等に充当可能な基金基金」は公共施設整備基金・ふるさと錦ゆかり基金等の残高が</a:t>
          </a:r>
          <a:r>
            <a:rPr kumimoji="1" lang="en-US" altLang="ja-JP" sz="900">
              <a:solidFill>
                <a:sysClr val="windowText" lastClr="000000"/>
              </a:solidFill>
              <a:effectLst/>
              <a:latin typeface="+mn-ea"/>
              <a:ea typeface="+mn-ea"/>
              <a:cs typeface="+mn-cs"/>
            </a:rPr>
            <a:t>128,770</a:t>
          </a:r>
          <a:r>
            <a:rPr kumimoji="1" lang="ja-JP" altLang="ja-JP" sz="900">
              <a:solidFill>
                <a:sysClr val="windowText" lastClr="000000"/>
              </a:solidFill>
              <a:effectLst/>
              <a:latin typeface="+mn-ea"/>
              <a:ea typeface="+mn-ea"/>
              <a:cs typeface="+mn-cs"/>
            </a:rPr>
            <a:t>千円減少。同じく分子から控除する「地方債現在高に係る基準財政需要額算入見込額」は、臨時財政対策債が減少したこと等により</a:t>
          </a:r>
          <a:r>
            <a:rPr kumimoji="1" lang="en-US" altLang="ja-JP" sz="900">
              <a:solidFill>
                <a:sysClr val="windowText" lastClr="000000"/>
              </a:solidFill>
              <a:effectLst/>
              <a:latin typeface="+mn-ea"/>
              <a:ea typeface="+mn-ea"/>
              <a:cs typeface="+mn-cs"/>
            </a:rPr>
            <a:t>157,538</a:t>
          </a:r>
          <a:r>
            <a:rPr kumimoji="1" lang="ja-JP" altLang="ja-JP" sz="900">
              <a:solidFill>
                <a:sysClr val="windowText" lastClr="000000"/>
              </a:solidFill>
              <a:effectLst/>
              <a:latin typeface="+mn-ea"/>
              <a:ea typeface="+mn-ea"/>
              <a:cs typeface="+mn-cs"/>
            </a:rPr>
            <a:t>千円減少した。分子全体で</a:t>
          </a:r>
          <a:r>
            <a:rPr kumimoji="1" lang="en-US" altLang="ja-JP" sz="900">
              <a:solidFill>
                <a:sysClr val="windowText" lastClr="000000"/>
              </a:solidFill>
              <a:effectLst/>
              <a:latin typeface="+mn-ea"/>
              <a:ea typeface="+mn-ea"/>
              <a:cs typeface="+mn-cs"/>
            </a:rPr>
            <a:t>77,155</a:t>
          </a:r>
          <a:r>
            <a:rPr kumimoji="1" lang="ja-JP" altLang="ja-JP" sz="900">
              <a:solidFill>
                <a:sysClr val="windowText" lastClr="000000"/>
              </a:solidFill>
              <a:effectLst/>
              <a:latin typeface="+mn-ea"/>
              <a:ea typeface="+mn-ea"/>
              <a:cs typeface="+mn-cs"/>
            </a:rPr>
            <a:t>千円増加した。</a:t>
          </a:r>
          <a:endParaRPr lang="ja-JP" altLang="ja-JP" sz="900">
            <a:solidFill>
              <a:sysClr val="windowText" lastClr="000000"/>
            </a:solidFill>
            <a:effectLst/>
            <a:latin typeface="+mn-ea"/>
            <a:ea typeface="+mn-ea"/>
          </a:endParaRPr>
        </a:p>
        <a:p>
          <a:pPr eaLnBrk="1" fontAlgn="auto" latinLnBrk="0" hangingPunct="1"/>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分母</a:t>
          </a:r>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標準税収額等</a:t>
          </a:r>
          <a:r>
            <a:rPr kumimoji="1" lang="en-US" altLang="ja-JP" sz="900">
              <a:solidFill>
                <a:sysClr val="windowText" lastClr="000000"/>
              </a:solidFill>
              <a:effectLst/>
              <a:latin typeface="+mn-ea"/>
              <a:ea typeface="+mn-ea"/>
              <a:cs typeface="+mn-cs"/>
            </a:rPr>
            <a:t>31,601</a:t>
          </a:r>
          <a:r>
            <a:rPr kumimoji="1" lang="ja-JP" altLang="ja-JP" sz="900">
              <a:solidFill>
                <a:sysClr val="windowText" lastClr="000000"/>
              </a:solidFill>
              <a:effectLst/>
              <a:latin typeface="+mn-ea"/>
              <a:ea typeface="+mn-ea"/>
              <a:cs typeface="+mn-cs"/>
            </a:rPr>
            <a:t>千円、普通交付税</a:t>
          </a:r>
          <a:r>
            <a:rPr kumimoji="1" lang="en-US" altLang="ja-JP" sz="900">
              <a:solidFill>
                <a:sysClr val="windowText" lastClr="000000"/>
              </a:solidFill>
              <a:effectLst/>
              <a:latin typeface="+mn-ea"/>
              <a:ea typeface="+mn-ea"/>
              <a:cs typeface="+mn-cs"/>
            </a:rPr>
            <a:t>78,466</a:t>
          </a:r>
          <a:r>
            <a:rPr kumimoji="1" lang="ja-JP" altLang="ja-JP" sz="900">
              <a:solidFill>
                <a:sysClr val="windowText" lastClr="000000"/>
              </a:solidFill>
              <a:effectLst/>
              <a:latin typeface="+mn-ea"/>
              <a:ea typeface="+mn-ea"/>
              <a:cs typeface="+mn-cs"/>
            </a:rPr>
            <a:t>千円、臨時財政対策債発行可能額△</a:t>
          </a:r>
          <a:r>
            <a:rPr kumimoji="1" lang="en-US" altLang="ja-JP" sz="900">
              <a:solidFill>
                <a:sysClr val="windowText" lastClr="000000"/>
              </a:solidFill>
              <a:effectLst/>
              <a:latin typeface="+mn-ea"/>
              <a:ea typeface="+mn-ea"/>
              <a:cs typeface="+mn-cs"/>
            </a:rPr>
            <a:t>10,715</a:t>
          </a:r>
          <a:r>
            <a:rPr kumimoji="1" lang="ja-JP" altLang="ja-JP" sz="900">
              <a:solidFill>
                <a:sysClr val="windowText" lastClr="000000"/>
              </a:solidFill>
              <a:effectLst/>
              <a:latin typeface="+mn-ea"/>
              <a:ea typeface="+mn-ea"/>
              <a:cs typeface="+mn-cs"/>
            </a:rPr>
            <a:t>千円などの要因で</a:t>
          </a:r>
          <a:r>
            <a:rPr kumimoji="1" lang="en-US" altLang="ja-JP" sz="900">
              <a:solidFill>
                <a:sysClr val="windowText" lastClr="000000"/>
              </a:solidFill>
              <a:effectLst/>
              <a:latin typeface="+mn-ea"/>
              <a:ea typeface="+mn-ea"/>
              <a:cs typeface="+mn-cs"/>
            </a:rPr>
            <a:t>111,960</a:t>
          </a:r>
          <a:r>
            <a:rPr kumimoji="1" lang="ja-JP" altLang="ja-JP" sz="900">
              <a:solidFill>
                <a:sysClr val="windowText" lastClr="000000"/>
              </a:solidFill>
              <a:effectLst/>
              <a:latin typeface="+mn-ea"/>
              <a:ea typeface="+mn-ea"/>
              <a:cs typeface="+mn-cs"/>
            </a:rPr>
            <a:t>千円の増加となった。この結果、算出式の分子は</a:t>
          </a:r>
          <a:r>
            <a:rPr kumimoji="1" lang="en-US" altLang="ja-JP" sz="900">
              <a:solidFill>
                <a:sysClr val="windowText" lastClr="000000"/>
              </a:solidFill>
              <a:effectLst/>
              <a:latin typeface="+mn-ea"/>
              <a:ea typeface="+mn-ea"/>
              <a:cs typeface="+mn-cs"/>
            </a:rPr>
            <a:t>161,815</a:t>
          </a:r>
          <a:r>
            <a:rPr kumimoji="1" lang="ja-JP" altLang="ja-JP" sz="900">
              <a:solidFill>
                <a:sysClr val="windowText" lastClr="000000"/>
              </a:solidFill>
              <a:effectLst/>
              <a:latin typeface="+mn-ea"/>
              <a:ea typeface="+mn-ea"/>
              <a:cs typeface="+mn-cs"/>
            </a:rPr>
            <a:t>千円、分母は</a:t>
          </a:r>
          <a:r>
            <a:rPr kumimoji="1" lang="en-US" altLang="ja-JP" sz="900">
              <a:solidFill>
                <a:sysClr val="windowText" lastClr="000000"/>
              </a:solidFill>
              <a:effectLst/>
              <a:latin typeface="+mn-ea"/>
              <a:ea typeface="+mn-ea"/>
              <a:cs typeface="+mn-cs"/>
            </a:rPr>
            <a:t>3,403,558</a:t>
          </a:r>
          <a:r>
            <a:rPr kumimoji="1" lang="ja-JP" altLang="ja-JP" sz="900">
              <a:solidFill>
                <a:sysClr val="windowText" lastClr="000000"/>
              </a:solidFill>
              <a:effectLst/>
              <a:latin typeface="+mn-ea"/>
              <a:ea typeface="+mn-ea"/>
              <a:cs typeface="+mn-cs"/>
            </a:rPr>
            <a:t>千円となり、将来負担比率は前年度比</a:t>
          </a:r>
          <a:r>
            <a:rPr kumimoji="1" lang="en-US" altLang="ja-JP" sz="900">
              <a:solidFill>
                <a:sysClr val="windowText" lastClr="000000"/>
              </a:solidFill>
              <a:effectLst/>
              <a:latin typeface="+mn-ea"/>
              <a:ea typeface="+mn-ea"/>
              <a:cs typeface="+mn-cs"/>
            </a:rPr>
            <a:t>2.2</a:t>
          </a:r>
          <a:r>
            <a:rPr kumimoji="1" lang="ja-JP" altLang="ja-JP" sz="900">
              <a:solidFill>
                <a:sysClr val="windowText" lastClr="000000"/>
              </a:solidFill>
              <a:effectLst/>
              <a:latin typeface="+mn-ea"/>
              <a:ea typeface="+mn-ea"/>
              <a:cs typeface="+mn-cs"/>
            </a:rPr>
            <a:t>％増加し、</a:t>
          </a:r>
          <a:r>
            <a:rPr kumimoji="1" lang="en-US" altLang="ja-JP" sz="900">
              <a:solidFill>
                <a:sysClr val="windowText" lastClr="000000"/>
              </a:solidFill>
              <a:effectLst/>
              <a:latin typeface="+mn-ea"/>
              <a:ea typeface="+mn-ea"/>
              <a:cs typeface="+mn-cs"/>
            </a:rPr>
            <a:t>4.7</a:t>
          </a:r>
          <a:r>
            <a:rPr kumimoji="1" lang="ja-JP" altLang="ja-JP" sz="900">
              <a:solidFill>
                <a:sysClr val="windowText" lastClr="000000"/>
              </a:solidFill>
              <a:effectLst/>
              <a:latin typeface="+mn-ea"/>
              <a:ea typeface="+mn-ea"/>
              <a:cs typeface="+mn-cs"/>
            </a:rPr>
            <a:t>％となった</a:t>
          </a:r>
          <a:endParaRPr lang="ja-JP" altLang="ja-JP" sz="900">
            <a:solidFill>
              <a:sysClr val="windowText" lastClr="000000"/>
            </a:solidFill>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113090</xdr:rowOff>
    </xdr:from>
    <xdr:to>
      <xdr:col>81</xdr:col>
      <xdr:colOff>44450</xdr:colOff>
      <xdr:row>13</xdr:row>
      <xdr:rowOff>138369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41940"/>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113090</xdr:rowOff>
    </xdr:from>
    <xdr:to>
      <xdr:col>77</xdr:col>
      <xdr:colOff>44450</xdr:colOff>
      <xdr:row>14</xdr:row>
      <xdr:rowOff>53098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341940"/>
          <a:ext cx="8890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53098</xdr:rowOff>
    </xdr:from>
    <xdr:to>
      <xdr:col>72</xdr:col>
      <xdr:colOff>203200</xdr:colOff>
      <xdr:row>15</xdr:row>
      <xdr:rowOff>6894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53398"/>
          <a:ext cx="8890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6894</xdr:rowOff>
    </xdr:from>
    <xdr:to>
      <xdr:col>68</xdr:col>
      <xdr:colOff>152400</xdr:colOff>
      <xdr:row>17</xdr:row>
      <xdr:rowOff>124762</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78644"/>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87569</xdr:rowOff>
    </xdr:from>
    <xdr:to>
      <xdr:col>81</xdr:col>
      <xdr:colOff>95250</xdr:colOff>
      <xdr:row>14</xdr:row>
      <xdr:rowOff>17719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59646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28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62290</xdr:rowOff>
    </xdr:from>
    <xdr:to>
      <xdr:col>77</xdr:col>
      <xdr:colOff>95250</xdr:colOff>
      <xdr:row>13</xdr:row>
      <xdr:rowOff>163890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148667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377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xdr:rowOff>
    </xdr:from>
    <xdr:to>
      <xdr:col>73</xdr:col>
      <xdr:colOff>44450</xdr:colOff>
      <xdr:row>14</xdr:row>
      <xdr:rowOff>103898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88675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48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127544</xdr:rowOff>
    </xdr:from>
    <xdr:to>
      <xdr:col>68</xdr:col>
      <xdr:colOff>203200</xdr:colOff>
      <xdr:row>15</xdr:row>
      <xdr:rowOff>57694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42471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73962</xdr:rowOff>
    </xdr:from>
    <xdr:to>
      <xdr:col>64</xdr:col>
      <xdr:colOff>152400</xdr:colOff>
      <xdr:row>18</xdr:row>
      <xdr:rowOff>4112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160339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7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10,033
9,920
85.04
7,764,268
7,507,317
145,555
3,753,922
5,326,579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類似団体と比べ職員数（令和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年度人口</a:t>
          </a:r>
          <a:r>
            <a:rPr kumimoji="1" lang="en-US" altLang="ja-JP" sz="1100">
              <a:solidFill>
                <a:sysClr val="windowText" lastClr="000000"/>
              </a:solidFill>
              <a:effectLst/>
              <a:latin typeface="+mn-ea"/>
              <a:ea typeface="+mn-ea"/>
              <a:cs typeface="+mn-cs"/>
            </a:rPr>
            <a:t>1,000</a:t>
          </a:r>
          <a:r>
            <a:rPr kumimoji="1" lang="ja-JP" altLang="ja-JP" sz="1100">
              <a:solidFill>
                <a:sysClr val="windowText" lastClr="000000"/>
              </a:solidFill>
              <a:effectLst/>
              <a:latin typeface="+mn-ea"/>
              <a:ea typeface="+mn-ea"/>
              <a:cs typeface="+mn-cs"/>
            </a:rPr>
            <a:t>人当たり</a:t>
          </a:r>
          <a:r>
            <a:rPr kumimoji="1" lang="en-US" altLang="ja-JP" sz="1100">
              <a:solidFill>
                <a:sysClr val="windowText" lastClr="000000"/>
              </a:solidFill>
              <a:effectLst/>
              <a:latin typeface="+mn-ea"/>
              <a:ea typeface="+mn-ea"/>
              <a:cs typeface="+mn-cs"/>
            </a:rPr>
            <a:t>8.67</a:t>
          </a:r>
          <a:r>
            <a:rPr kumimoji="1" lang="ja-JP" altLang="ja-JP" sz="1100">
              <a:solidFill>
                <a:sysClr val="windowText" lastClr="000000"/>
              </a:solidFill>
              <a:effectLst/>
              <a:latin typeface="+mn-ea"/>
              <a:ea typeface="+mn-ea"/>
              <a:cs typeface="+mn-cs"/>
            </a:rPr>
            <a:t>人）、ライパイレス指数（令和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94.3</a:t>
          </a:r>
          <a:r>
            <a:rPr kumimoji="1" lang="ja-JP" altLang="ja-JP" sz="1100">
              <a:solidFill>
                <a:sysClr val="windowText" lastClr="000000"/>
              </a:solidFill>
              <a:effectLst/>
              <a:latin typeface="+mn-ea"/>
              <a:ea typeface="+mn-ea"/>
              <a:cs typeface="+mn-cs"/>
            </a:rPr>
            <a:t>）ともに低い水準で推移しており、人件費は類似団体や県内自治体の中でも、抑制されている状況にある。</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令和</a:t>
          </a:r>
          <a:r>
            <a:rPr kumimoji="1" lang="en-US" altLang="ja-JP" sz="1100">
              <a:solidFill>
                <a:sysClr val="windowText" lastClr="000000"/>
              </a:solidFill>
              <a:effectLst/>
              <a:latin typeface="+mn-ea"/>
              <a:ea typeface="+mn-ea"/>
              <a:cs typeface="+mn-cs"/>
            </a:rPr>
            <a:t>5</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19.4</a:t>
          </a:r>
          <a:r>
            <a:rPr kumimoji="1" lang="ja-JP" altLang="ja-JP" sz="1100">
              <a:solidFill>
                <a:sysClr val="windowText" lastClr="000000"/>
              </a:solidFill>
              <a:effectLst/>
              <a:latin typeface="+mn-ea"/>
              <a:ea typeface="+mn-ea"/>
              <a:cs typeface="+mn-cs"/>
            </a:rPr>
            <a:t>％から令和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22.5</a:t>
          </a:r>
          <a:r>
            <a:rPr kumimoji="1" lang="ja-JP" altLang="ja-JP" sz="1100">
              <a:solidFill>
                <a:sysClr val="windowText" lastClr="000000"/>
              </a:solidFill>
              <a:effectLst/>
              <a:latin typeface="+mn-ea"/>
              <a:ea typeface="+mn-ea"/>
              <a:cs typeface="+mn-cs"/>
            </a:rPr>
            <a:t>％へ</a:t>
          </a:r>
          <a:r>
            <a:rPr kumimoji="1" lang="ja-JP" altLang="en-US" sz="1100">
              <a:solidFill>
                <a:sysClr val="windowText" lastClr="000000"/>
              </a:solidFill>
              <a:effectLst/>
              <a:latin typeface="+mn-ea"/>
              <a:ea typeface="+mn-ea"/>
              <a:cs typeface="+mn-cs"/>
            </a:rPr>
            <a:t>増加</a:t>
          </a:r>
          <a:r>
            <a:rPr kumimoji="1" lang="ja-JP" altLang="ja-JP" sz="1100">
              <a:solidFill>
                <a:sysClr val="windowText" lastClr="000000"/>
              </a:solidFill>
              <a:effectLst/>
              <a:latin typeface="+mn-ea"/>
              <a:ea typeface="+mn-ea"/>
              <a:cs typeface="+mn-cs"/>
            </a:rPr>
            <a:t>した理由は、退職手当負担金率の引</a:t>
          </a:r>
          <a:r>
            <a:rPr kumimoji="1" lang="ja-JP" altLang="en-US" sz="1100">
              <a:solidFill>
                <a:sysClr val="windowText" lastClr="000000"/>
              </a:solidFill>
              <a:effectLst/>
              <a:latin typeface="+mn-ea"/>
              <a:ea typeface="+mn-ea"/>
              <a:cs typeface="+mn-cs"/>
            </a:rPr>
            <a:t>上</a:t>
          </a:r>
          <a:r>
            <a:rPr kumimoji="1" lang="ja-JP" altLang="ja-JP" sz="1100">
              <a:solidFill>
                <a:sysClr val="windowText" lastClr="000000"/>
              </a:solidFill>
              <a:effectLst/>
              <a:latin typeface="+mn-ea"/>
              <a:ea typeface="+mn-ea"/>
              <a:cs typeface="+mn-cs"/>
            </a:rPr>
            <a:t>げ</a:t>
          </a:r>
          <a:r>
            <a:rPr kumimoji="1" lang="ja-JP" altLang="en-US" sz="1100">
              <a:solidFill>
                <a:sysClr val="windowText" lastClr="000000"/>
              </a:solidFill>
              <a:effectLst/>
              <a:latin typeface="+mn-ea"/>
              <a:ea typeface="+mn-ea"/>
              <a:cs typeface="+mn-cs"/>
            </a:rPr>
            <a:t>、職員給与費改定等</a:t>
          </a:r>
          <a:r>
            <a:rPr kumimoji="1" lang="ja-JP" altLang="ja-JP" sz="1100">
              <a:solidFill>
                <a:sysClr val="windowText" lastClr="000000"/>
              </a:solidFill>
              <a:effectLst/>
              <a:latin typeface="+mn-ea"/>
              <a:ea typeface="+mn-ea"/>
              <a:cs typeface="+mn-cs"/>
            </a:rPr>
            <a:t>によるものである。</a:t>
          </a:r>
          <a:endParaRPr lang="ja-JP" altLang="ja-JP" sz="1400">
            <a:solidFill>
              <a:sysClr val="windowText" lastClr="000000"/>
            </a:solidFill>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149860</xdr:rowOff>
    </xdr:from>
    <xdr:to>
      <xdr:col>24</xdr:col>
      <xdr:colOff>25400</xdr:colOff>
      <xdr:row>34</xdr:row>
      <xdr:rowOff>155575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80771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149860</xdr:rowOff>
    </xdr:from>
    <xdr:to>
      <xdr:col>19</xdr:col>
      <xdr:colOff>187325</xdr:colOff>
      <xdr:row>34</xdr:row>
      <xdr:rowOff>29845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8077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86995</xdr:rowOff>
    </xdr:from>
    <xdr:to>
      <xdr:col>15</xdr:col>
      <xdr:colOff>98425</xdr:colOff>
      <xdr:row>34</xdr:row>
      <xdr:rowOff>29845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7448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86995</xdr:rowOff>
    </xdr:from>
    <xdr:to>
      <xdr:col>11</xdr:col>
      <xdr:colOff>9525</xdr:colOff>
      <xdr:row>34</xdr:row>
      <xdr:rowOff>75565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74484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104775</xdr:rowOff>
    </xdr:from>
    <xdr:to>
      <xdr:col>24</xdr:col>
      <xdr:colOff>76200</xdr:colOff>
      <xdr:row>35</xdr:row>
      <xdr:rowOff>34925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121302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99060</xdr:rowOff>
    </xdr:from>
    <xdr:to>
      <xdr:col>20</xdr:col>
      <xdr:colOff>38100</xdr:colOff>
      <xdr:row>34</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39387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25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150495</xdr:rowOff>
    </xdr:from>
    <xdr:to>
      <xdr:col>15</xdr:col>
      <xdr:colOff>149225</xdr:colOff>
      <xdr:row>34</xdr:row>
      <xdr:rowOff>80645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90822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7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36195</xdr:rowOff>
    </xdr:from>
    <xdr:to>
      <xdr:col>11</xdr:col>
      <xdr:colOff>60325</xdr:colOff>
      <xdr:row>33</xdr:row>
      <xdr:rowOff>137795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147972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24765</xdr:rowOff>
    </xdr:from>
    <xdr:to>
      <xdr:col>6</xdr:col>
      <xdr:colOff>171450</xdr:colOff>
      <xdr:row>34</xdr:row>
      <xdr:rowOff>126365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136542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2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・小学校消耗品（教師用教科書）が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13,843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・公共施設の光熱水費（電気料含む。）</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・労務単価等の増により、施設維持管理委託料が全般的に増加した。</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30988</xdr:rowOff>
    </xdr:from>
    <xdr:to>
      <xdr:col>82</xdr:col>
      <xdr:colOff>107950</xdr:colOff>
      <xdr:row>14</xdr:row>
      <xdr:rowOff>49276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312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120142</xdr:rowOff>
    </xdr:from>
    <xdr:to>
      <xdr:col>78</xdr:col>
      <xdr:colOff>69850</xdr:colOff>
      <xdr:row>14</xdr:row>
      <xdr:rowOff>30988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489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120142</xdr:rowOff>
    </xdr:from>
    <xdr:to>
      <xdr:col>73</xdr:col>
      <xdr:colOff>180975</xdr:colOff>
      <xdr:row>13</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3489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165862</xdr:rowOff>
    </xdr:from>
    <xdr:to>
      <xdr:col>69</xdr:col>
      <xdr:colOff>92075</xdr:colOff>
      <xdr:row>14</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947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169926</xdr:rowOff>
    </xdr:from>
    <xdr:to>
      <xdr:col>82</xdr:col>
      <xdr:colOff>158750</xdr:colOff>
      <xdr:row>14</xdr:row>
      <xdr:rowOff>100076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15003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4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151638</xdr:rowOff>
    </xdr:from>
    <xdr:to>
      <xdr:col>78</xdr:col>
      <xdr:colOff>120650</xdr:colOff>
      <xdr:row>14</xdr:row>
      <xdr:rowOff>81788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91965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49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69342</xdr:rowOff>
    </xdr:from>
    <xdr:to>
      <xdr:col>74</xdr:col>
      <xdr:colOff>31750</xdr:colOff>
      <xdr:row>13</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9669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115062</xdr:rowOff>
    </xdr:from>
    <xdr:to>
      <xdr:col>69</xdr:col>
      <xdr:colOff>142875</xdr:colOff>
      <xdr:row>14</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55389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本町は類似団体の中でも、過疎指定外かつ子どもの数が多い（合計特殊出生率全国</a:t>
          </a:r>
          <a:r>
            <a:rPr kumimoji="1" lang="en-US" altLang="ja-JP" sz="1100">
              <a:solidFill>
                <a:sysClr val="windowText" lastClr="000000"/>
              </a:solidFill>
              <a:effectLst/>
              <a:latin typeface="+mn-ea"/>
              <a:ea typeface="+mn-ea"/>
              <a:cs typeface="+mn-cs"/>
            </a:rPr>
            <a:t>9</a:t>
          </a:r>
          <a:r>
            <a:rPr kumimoji="1" lang="ja-JP" altLang="ja-JP" sz="1100">
              <a:solidFill>
                <a:sysClr val="windowText" lastClr="000000"/>
              </a:solidFill>
              <a:effectLst/>
              <a:latin typeface="+mn-ea"/>
              <a:ea typeface="+mn-ea"/>
              <a:cs typeface="+mn-cs"/>
            </a:rPr>
            <a:t>位）という特性を持っており、保育負担金、児童手当等に対する財政需要が大きい。</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子育て支援対策のため、高校生以下の医療費無償化も行っており、少子化対策に積極的に取り組んでいることが要因である。</a:t>
          </a:r>
          <a:r>
            <a:rPr kumimoji="1" lang="ja-JP" altLang="en-US" sz="1100">
              <a:solidFill>
                <a:sysClr val="windowText" lastClr="000000"/>
              </a:solidFill>
              <a:effectLst/>
              <a:latin typeface="+mn-ea"/>
              <a:ea typeface="+mn-ea"/>
              <a:cs typeface="+mn-cs"/>
            </a:rPr>
            <a:t>また、重度障がい者等の支援に対する財政需要が増加傾向にある。</a:t>
          </a:r>
          <a:endParaRPr lang="ja-JP" altLang="ja-JP" sz="1400">
            <a:solidFill>
              <a:sysClr val="windowText" lastClr="000000"/>
            </a:solidFill>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62</xdr:row>
      <xdr:rowOff>31750</xdr:rowOff>
    </xdr:from>
    <xdr:to>
      <xdr:col>24</xdr:col>
      <xdr:colOff>25400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661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2425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61</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102425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19050</xdr:rowOff>
    </xdr:from>
    <xdr:to>
      <xdr:col>24</xdr:col>
      <xdr:colOff>76200</xdr:colOff>
      <xdr:row>62</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99077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152400</xdr:rowOff>
    </xdr:from>
    <xdr:to>
      <xdr:col>20</xdr:col>
      <xdr:colOff>38100</xdr:colOff>
      <xdr:row>62</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69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・令和</a:t>
          </a: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年</a:t>
          </a: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月から下水道事業の法適化に伴い、今回から補助費で計上　したため繰出金が</a:t>
          </a:r>
          <a:r>
            <a:rPr kumimoji="1" lang="en-US" altLang="ja-JP" sz="1100">
              <a:solidFill>
                <a:sysClr val="windowText" lastClr="000000"/>
              </a:solidFill>
              <a:latin typeface="+mn-ea"/>
              <a:ea typeface="+mn-ea"/>
            </a:rPr>
            <a:t>101,646</a:t>
          </a:r>
          <a:r>
            <a:rPr kumimoji="1" lang="ja-JP" altLang="en-US" sz="1100">
              <a:solidFill>
                <a:sysClr val="windowText" lastClr="000000"/>
              </a:solidFill>
              <a:latin typeface="+mn-ea"/>
              <a:ea typeface="+mn-ea"/>
            </a:rPr>
            <a:t>千円減少した。</a:t>
          </a:r>
        </a:p>
        <a:p>
          <a:r>
            <a:rPr kumimoji="1" lang="ja-JP" altLang="en-US" sz="1100">
              <a:solidFill>
                <a:sysClr val="windowText" lastClr="000000"/>
              </a:solidFill>
              <a:latin typeface="+mn-ea"/>
              <a:ea typeface="+mn-ea"/>
            </a:rPr>
            <a:t>・後期高齢者医療特別会計繰出金のうち療養給費負担金が減少した。</a:t>
          </a:r>
          <a:endParaRPr kumimoji="1" lang="en-US" altLang="ja-JP" sz="1100">
            <a:solidFill>
              <a:sysClr val="windowText" lastClr="000000"/>
            </a:solidFill>
            <a:latin typeface="+mn-ea"/>
            <a:ea typeface="+mn-ea"/>
          </a:endParaRPr>
        </a:p>
        <a:p>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国保特別会計</a:t>
          </a:r>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介護保険特別会計</a:t>
          </a:r>
          <a:r>
            <a:rPr kumimoji="1" lang="ja-JP" altLang="en-US" sz="1100">
              <a:solidFill>
                <a:sysClr val="windowText" lastClr="000000"/>
              </a:solidFill>
              <a:effectLst/>
              <a:latin typeface="+mn-ea"/>
              <a:ea typeface="+mn-ea"/>
              <a:cs typeface="+mn-cs"/>
            </a:rPr>
            <a:t>及び後期高齢者医療特別会計</a:t>
          </a:r>
          <a:r>
            <a:rPr kumimoji="1" lang="ja-JP" altLang="ja-JP" sz="1100">
              <a:solidFill>
                <a:sysClr val="windowText" lastClr="000000"/>
              </a:solidFill>
              <a:effectLst/>
              <a:latin typeface="+mn-ea"/>
              <a:ea typeface="+mn-ea"/>
              <a:cs typeface="+mn-cs"/>
            </a:rPr>
            <a:t>に対する繰出金が、高齢化の進展により増加傾向にあることから、住民の健康増進・予防介護予防等に取組み、一般会計からの繰出金削減に取り組む必要がある。</a:t>
          </a:r>
          <a:endParaRPr kumimoji="1" lang="ja-JP" altLang="en-US" sz="1100">
            <a:solidFill>
              <a:sysClr val="windowText" lastClr="000000"/>
            </a:solidFill>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58</xdr:row>
      <xdr:rowOff>88900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647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0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82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・令和</a:t>
          </a: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年</a:t>
          </a: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月から下水道事業の法適化に伴い、今回から補助費で計上　したため</a:t>
          </a:r>
          <a:r>
            <a:rPr kumimoji="1" lang="en-US" altLang="ja-JP" sz="1100">
              <a:solidFill>
                <a:sysClr val="windowText" lastClr="000000"/>
              </a:solidFill>
              <a:latin typeface="+mn-ea"/>
              <a:ea typeface="+mn-ea"/>
            </a:rPr>
            <a:t>84,250</a:t>
          </a:r>
          <a:r>
            <a:rPr kumimoji="1" lang="ja-JP" altLang="en-US" sz="1100">
              <a:solidFill>
                <a:sysClr val="windowText" lastClr="000000"/>
              </a:solidFill>
              <a:latin typeface="+mn-ea"/>
              <a:ea typeface="+mn-ea"/>
            </a:rPr>
            <a:t>千円増加した。</a:t>
          </a:r>
        </a:p>
        <a:p>
          <a:r>
            <a:rPr kumimoji="1" lang="ja-JP" altLang="en-US" sz="1100">
              <a:solidFill>
                <a:sysClr val="windowText" lastClr="000000"/>
              </a:solidFill>
              <a:latin typeface="+mn-ea"/>
              <a:ea typeface="+mn-ea"/>
            </a:rPr>
            <a:t>・人吉球磨広域行政組合負担金（ごみ・し尿処理分）は、施設の維持補修分</a:t>
          </a:r>
          <a:r>
            <a:rPr kumimoji="1" lang="en-US" altLang="ja-JP" sz="1100">
              <a:solidFill>
                <a:sysClr val="windowText" lastClr="000000"/>
              </a:solidFill>
              <a:latin typeface="+mn-ea"/>
              <a:ea typeface="+mn-ea"/>
            </a:rPr>
            <a:t>62,495</a:t>
          </a:r>
          <a:r>
            <a:rPr kumimoji="1" lang="ja-JP" altLang="en-US" sz="1100">
              <a:solidFill>
                <a:sysClr val="windowText" lastClr="000000"/>
              </a:solidFill>
              <a:latin typeface="+mn-ea"/>
              <a:ea typeface="+mn-ea"/>
            </a:rPr>
            <a:t>千円増加した。</a:t>
          </a:r>
          <a:endParaRPr kumimoji="1" lang="en-US" altLang="ja-JP" sz="1100">
            <a:solidFill>
              <a:sysClr val="windowText" lastClr="000000"/>
            </a:solidFill>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85090</xdr:rowOff>
    </xdr:from>
    <xdr:to>
      <xdr:col>82</xdr:col>
      <xdr:colOff>107950</xdr:colOff>
      <xdr:row>37</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858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85090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17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36</xdr:row>
      <xdr:rowOff>43180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17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43180</xdr:rowOff>
    </xdr:from>
    <xdr:to>
      <xdr:col>69</xdr:col>
      <xdr:colOff>92075</xdr:colOff>
      <xdr:row>36</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1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124477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146067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163830</xdr:rowOff>
    </xdr:from>
    <xdr:to>
      <xdr:col>69</xdr:col>
      <xdr:colOff>142875</xdr:colOff>
      <xdr:row>36</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78757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ea"/>
              <a:ea typeface="+mn-ea"/>
              <a:cs typeface="+mn-cs"/>
            </a:rPr>
            <a:t>道路改良、橋梁長寿命化等で発行した土</a:t>
          </a:r>
          <a:r>
            <a:rPr kumimoji="1" lang="ja-JP" altLang="ja-JP" sz="1100">
              <a:solidFill>
                <a:sysClr val="windowText" lastClr="000000"/>
              </a:solidFill>
              <a:effectLst/>
              <a:latin typeface="+mn-ea"/>
              <a:ea typeface="+mn-ea"/>
              <a:cs typeface="+mn-cs"/>
            </a:rPr>
            <a:t>木債</a:t>
          </a:r>
          <a:r>
            <a:rPr kumimoji="1" lang="ja-JP" altLang="en-US" sz="1100">
              <a:solidFill>
                <a:sysClr val="windowText" lastClr="000000"/>
              </a:solidFill>
              <a:effectLst/>
              <a:latin typeface="+mn-ea"/>
              <a:ea typeface="+mn-ea"/>
              <a:cs typeface="+mn-cs"/>
            </a:rPr>
            <a:t>（公共事業等債等）</a:t>
          </a:r>
          <a:r>
            <a:rPr kumimoji="1" lang="ja-JP" altLang="ja-JP" sz="1100">
              <a:solidFill>
                <a:sysClr val="windowText" lastClr="000000"/>
              </a:solidFill>
              <a:effectLst/>
              <a:latin typeface="+mn-ea"/>
              <a:ea typeface="+mn-ea"/>
              <a:cs typeface="+mn-cs"/>
            </a:rPr>
            <a:t>、</a:t>
          </a:r>
          <a:r>
            <a:rPr kumimoji="1" lang="en-US" altLang="ja-JP" sz="1100">
              <a:solidFill>
                <a:sysClr val="windowText" lastClr="000000"/>
              </a:solidFill>
              <a:effectLst/>
              <a:latin typeface="+mn-ea"/>
              <a:ea typeface="+mn-ea"/>
              <a:cs typeface="+mn-cs"/>
            </a:rPr>
            <a:t>R2</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7</a:t>
          </a:r>
          <a:r>
            <a:rPr kumimoji="1" lang="ja-JP" altLang="ja-JP" sz="1100">
              <a:solidFill>
                <a:sysClr val="windowText" lastClr="000000"/>
              </a:solidFill>
              <a:effectLst/>
              <a:latin typeface="+mn-ea"/>
              <a:ea typeface="+mn-ea"/>
              <a:cs typeface="+mn-cs"/>
            </a:rPr>
            <a:t>月豪雨災害復旧事業債等の新たな償還開始に伴い増加した。</a:t>
          </a:r>
          <a:endParaRPr kumimoji="1" lang="ja-JP" altLang="en-US" sz="1300">
            <a:solidFill>
              <a:sysClr val="windowText" lastClr="000000"/>
            </a:solidFill>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76</xdr:row>
      <xdr:rowOff>163576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84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154432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25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94996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74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経常経費のうち、人件費については、定員管理計画に基づく職員数の削減効果が表れているが、これ以上の人員削減は難しい状況となっている。扶助費については、人口減少対策の一環として、子育て世代への支援強化（子宝祝い金・１８歳以下の医療費無償化）に取り組んでいる。</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引き続き、事務の効率化による経常経費の削減と、将来の公債費負担を見据えた財政運営に努める。</a:t>
          </a:r>
          <a:endParaRPr lang="ja-JP" altLang="ja-JP" sz="1400">
            <a:solidFill>
              <a:sysClr val="windowText" lastClr="000000"/>
            </a:solidFill>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168148</xdr:rowOff>
    </xdr:from>
    <xdr:to>
      <xdr:col>82</xdr:col>
      <xdr:colOff>107950</xdr:colOff>
      <xdr:row>75</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554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74</xdr:row>
      <xdr:rowOff>168148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594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75943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138430</xdr:rowOff>
    </xdr:from>
    <xdr:to>
      <xdr:col>69</xdr:col>
      <xdr:colOff>92075</xdr:colOff>
      <xdr:row>75</xdr:row>
      <xdr:rowOff>101854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5730"/>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23131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117348</xdr:rowOff>
    </xdr:from>
    <xdr:to>
      <xdr:col>78</xdr:col>
      <xdr:colOff>120650</xdr:colOff>
      <xdr:row>75</xdr:row>
      <xdr:rowOff>47498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57675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7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87630</xdr:rowOff>
    </xdr:from>
    <xdr:to>
      <xdr:col>69</xdr:col>
      <xdr:colOff>142875</xdr:colOff>
      <xdr:row>75</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169727</xdr:rowOff>
    </xdr:from>
    <xdr:to>
      <xdr:col>29</xdr:col>
      <xdr:colOff>127000</xdr:colOff>
      <xdr:row>19</xdr:row>
      <xdr:rowOff>50552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03452"/>
          <a:ext cx="647700" cy="52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50552</xdr:rowOff>
    </xdr:from>
    <xdr:to>
      <xdr:col>26</xdr:col>
      <xdr:colOff>50800</xdr:colOff>
      <xdr:row>19</xdr:row>
      <xdr:rowOff>69303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55727"/>
          <a:ext cx="698500" cy="18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69303</xdr:rowOff>
    </xdr:from>
    <xdr:to>
      <xdr:col>22</xdr:col>
      <xdr:colOff>114300</xdr:colOff>
      <xdr:row>19</xdr:row>
      <xdr:rowOff>72818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74478"/>
          <a:ext cx="698500" cy="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72818</xdr:rowOff>
    </xdr:from>
    <xdr:to>
      <xdr:col>18</xdr:col>
      <xdr:colOff>177800</xdr:colOff>
      <xdr:row>19</xdr:row>
      <xdr:rowOff>84820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77993"/>
          <a:ext cx="698500" cy="1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118927</xdr:rowOff>
    </xdr:from>
    <xdr:to>
      <xdr:col>29</xdr:col>
      <xdr:colOff>177800</xdr:colOff>
      <xdr:row>19</xdr:row>
      <xdr:rowOff>49077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52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91004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2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171202</xdr:rowOff>
    </xdr:from>
    <xdr:to>
      <xdr:col>26</xdr:col>
      <xdr:colOff>101600</xdr:colOff>
      <xdr:row>19</xdr:row>
      <xdr:rowOff>101352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04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86129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91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18503</xdr:rowOff>
    </xdr:from>
    <xdr:to>
      <xdr:col>22</xdr:col>
      <xdr:colOff>165100</xdr:colOff>
      <xdr:row>19</xdr:row>
      <xdr:rowOff>120103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2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104880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1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22018</xdr:rowOff>
    </xdr:from>
    <xdr:to>
      <xdr:col>19</xdr:col>
      <xdr:colOff>38100</xdr:colOff>
      <xdr:row>19</xdr:row>
      <xdr:rowOff>123618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27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108395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1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34020</xdr:rowOff>
    </xdr:from>
    <xdr:to>
      <xdr:col>15</xdr:col>
      <xdr:colOff>101600</xdr:colOff>
      <xdr:row>19</xdr:row>
      <xdr:rowOff>135620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3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120397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107614</xdr:rowOff>
    </xdr:from>
    <xdr:to>
      <xdr:col>29</xdr:col>
      <xdr:colOff>127000</xdr:colOff>
      <xdr:row>35</xdr:row>
      <xdr:rowOff>151415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717964"/>
          <a:ext cx="647700" cy="43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151415</xdr:rowOff>
    </xdr:from>
    <xdr:to>
      <xdr:col>26</xdr:col>
      <xdr:colOff>50800</xdr:colOff>
      <xdr:row>35</xdr:row>
      <xdr:rowOff>260777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761765"/>
          <a:ext cx="698500" cy="10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260000</xdr:rowOff>
    </xdr:from>
    <xdr:to>
      <xdr:col>22</xdr:col>
      <xdr:colOff>114300</xdr:colOff>
      <xdr:row>35</xdr:row>
      <xdr:rowOff>260777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870350"/>
          <a:ext cx="6985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260000</xdr:rowOff>
    </xdr:from>
    <xdr:to>
      <xdr:col>18</xdr:col>
      <xdr:colOff>177800</xdr:colOff>
      <xdr:row>35</xdr:row>
      <xdr:rowOff>342044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70350"/>
          <a:ext cx="698500" cy="8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56814</xdr:rowOff>
    </xdr:from>
    <xdr:to>
      <xdr:col>29</xdr:col>
      <xdr:colOff>177800</xdr:colOff>
      <xdr:row>35</xdr:row>
      <xdr:rowOff>158414</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66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244791</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100615</xdr:rowOff>
    </xdr:from>
    <xdr:to>
      <xdr:col>26</xdr:col>
      <xdr:colOff>101600</xdr:colOff>
      <xdr:row>35</xdr:row>
      <xdr:rowOff>202215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1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212392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7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209977</xdr:rowOff>
    </xdr:from>
    <xdr:to>
      <xdr:col>22</xdr:col>
      <xdr:colOff>165100</xdr:colOff>
      <xdr:row>35</xdr:row>
      <xdr:rowOff>311577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2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296354</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0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209200</xdr:rowOff>
    </xdr:from>
    <xdr:to>
      <xdr:col>19</xdr:col>
      <xdr:colOff>38100</xdr:colOff>
      <xdr:row>35</xdr:row>
      <xdr:rowOff>310800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81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295577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90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291244</xdr:rowOff>
    </xdr:from>
    <xdr:to>
      <xdr:col>15</xdr:col>
      <xdr:colOff>101600</xdr:colOff>
      <xdr:row>36</xdr:row>
      <xdr:rowOff>49944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01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34721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98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10,033
9,920
85.04
7,764,268
7,507,317
145,555
3,753,922
5,326,579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115414</xdr:rowOff>
    </xdr:from>
    <xdr:to>
      <xdr:col>24</xdr:col>
      <xdr:colOff>63500</xdr:colOff>
      <xdr:row>38</xdr:row>
      <xdr:rowOff>75736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9064"/>
          <a:ext cx="838200" cy="13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41315</xdr:rowOff>
    </xdr:from>
    <xdr:to>
      <xdr:col>19</xdr:col>
      <xdr:colOff>177800</xdr:colOff>
      <xdr:row>38</xdr:row>
      <xdr:rowOff>75736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56415"/>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41315</xdr:rowOff>
    </xdr:from>
    <xdr:to>
      <xdr:col>15</xdr:col>
      <xdr:colOff>50800</xdr:colOff>
      <xdr:row>38</xdr:row>
      <xdr:rowOff>105606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6415"/>
          <a:ext cx="889000" cy="6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99499</xdr:rowOff>
    </xdr:from>
    <xdr:to>
      <xdr:col>10</xdr:col>
      <xdr:colOff>114300</xdr:colOff>
      <xdr:row>38</xdr:row>
      <xdr:rowOff>105606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14599"/>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64614</xdr:rowOff>
    </xdr:from>
    <xdr:to>
      <xdr:col>24</xdr:col>
      <xdr:colOff>114300</xdr:colOff>
      <xdr:row>37</xdr:row>
      <xdr:rowOff>166214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43041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24936</xdr:rowOff>
    </xdr:from>
    <xdr:to>
      <xdr:col>20</xdr:col>
      <xdr:colOff>38100</xdr:colOff>
      <xdr:row>38</xdr:row>
      <xdr:rowOff>126536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117663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161965</xdr:rowOff>
    </xdr:from>
    <xdr:to>
      <xdr:col>15</xdr:col>
      <xdr:colOff>101600</xdr:colOff>
      <xdr:row>38</xdr:row>
      <xdr:rowOff>92115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83242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54806</xdr:rowOff>
    </xdr:from>
    <xdr:to>
      <xdr:col>10</xdr:col>
      <xdr:colOff>165100</xdr:colOff>
      <xdr:row>38</xdr:row>
      <xdr:rowOff>156406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147533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48699</xdr:rowOff>
    </xdr:from>
    <xdr:to>
      <xdr:col>6</xdr:col>
      <xdr:colOff>38100</xdr:colOff>
      <xdr:row>38</xdr:row>
      <xdr:rowOff>150299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141426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166473</xdr:rowOff>
    </xdr:from>
    <xdr:to>
      <xdr:col>24</xdr:col>
      <xdr:colOff>63500</xdr:colOff>
      <xdr:row>57</xdr:row>
      <xdr:rowOff>82882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67673"/>
          <a:ext cx="838200" cy="8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100038</xdr:rowOff>
    </xdr:from>
    <xdr:to>
      <xdr:col>19</xdr:col>
      <xdr:colOff>177800</xdr:colOff>
      <xdr:row>56</xdr:row>
      <xdr:rowOff>166473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01238"/>
          <a:ext cx="8890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74610</xdr:rowOff>
    </xdr:from>
    <xdr:to>
      <xdr:col>15</xdr:col>
      <xdr:colOff>50800</xdr:colOff>
      <xdr:row>56</xdr:row>
      <xdr:rowOff>100038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675810"/>
          <a:ext cx="889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74610</xdr:rowOff>
    </xdr:from>
    <xdr:to>
      <xdr:col>10</xdr:col>
      <xdr:colOff>114300</xdr:colOff>
      <xdr:row>56</xdr:row>
      <xdr:rowOff>143800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675810"/>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32082</xdr:rowOff>
    </xdr:from>
    <xdr:to>
      <xdr:col>24</xdr:col>
      <xdr:colOff>114300</xdr:colOff>
      <xdr:row>57</xdr:row>
      <xdr:rowOff>133682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118459</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1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115673</xdr:rowOff>
    </xdr:from>
    <xdr:to>
      <xdr:col>20</xdr:col>
      <xdr:colOff>38100</xdr:colOff>
      <xdr:row>57</xdr:row>
      <xdr:rowOff>45823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36950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0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49238</xdr:rowOff>
    </xdr:from>
    <xdr:to>
      <xdr:col>15</xdr:col>
      <xdr:colOff>101600</xdr:colOff>
      <xdr:row>56</xdr:row>
      <xdr:rowOff>150838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167365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2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23810</xdr:rowOff>
    </xdr:from>
    <xdr:to>
      <xdr:col>10</xdr:col>
      <xdr:colOff>165100</xdr:colOff>
      <xdr:row>56</xdr:row>
      <xdr:rowOff>125410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141937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0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93000</xdr:rowOff>
    </xdr:from>
    <xdr:to>
      <xdr:col>6</xdr:col>
      <xdr:colOff>38100</xdr:colOff>
      <xdr:row>57</xdr:row>
      <xdr:rowOff>23150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39677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6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104839</xdr:rowOff>
    </xdr:from>
    <xdr:to>
      <xdr:col>24</xdr:col>
      <xdr:colOff>63500</xdr:colOff>
      <xdr:row>78</xdr:row>
      <xdr:rowOff>116611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7939"/>
          <a:ext cx="8382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69044</xdr:rowOff>
    </xdr:from>
    <xdr:to>
      <xdr:col>19</xdr:col>
      <xdr:colOff>177800</xdr:colOff>
      <xdr:row>78</xdr:row>
      <xdr:rowOff>116611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42144"/>
          <a:ext cx="889000" cy="4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69044</xdr:rowOff>
    </xdr:from>
    <xdr:to>
      <xdr:col>15</xdr:col>
      <xdr:colOff>50800</xdr:colOff>
      <xdr:row>78</xdr:row>
      <xdr:rowOff>116136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42144"/>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116136</xdr:rowOff>
    </xdr:from>
    <xdr:to>
      <xdr:col>10</xdr:col>
      <xdr:colOff>114300</xdr:colOff>
      <xdr:row>78</xdr:row>
      <xdr:rowOff>135813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89236"/>
          <a:ext cx="889000" cy="1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54039</xdr:rowOff>
    </xdr:from>
    <xdr:to>
      <xdr:col>24</xdr:col>
      <xdr:colOff>114300</xdr:colOff>
      <xdr:row>78</xdr:row>
      <xdr:rowOff>155639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140416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65811</xdr:rowOff>
    </xdr:from>
    <xdr:to>
      <xdr:col>20</xdr:col>
      <xdr:colOff>38100</xdr:colOff>
      <xdr:row>78</xdr:row>
      <xdr:rowOff>167411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158538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18244</xdr:rowOff>
    </xdr:from>
    <xdr:to>
      <xdr:col>15</xdr:col>
      <xdr:colOff>101600</xdr:colOff>
      <xdr:row>78</xdr:row>
      <xdr:rowOff>119844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110971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65336</xdr:rowOff>
    </xdr:from>
    <xdr:to>
      <xdr:col>10</xdr:col>
      <xdr:colOff>165100</xdr:colOff>
      <xdr:row>78</xdr:row>
      <xdr:rowOff>166936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158063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85013</xdr:rowOff>
    </xdr:from>
    <xdr:to>
      <xdr:col>6</xdr:col>
      <xdr:colOff>38100</xdr:colOff>
      <xdr:row>79</xdr:row>
      <xdr:rowOff>15163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6290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144323</xdr:rowOff>
    </xdr:from>
    <xdr:to>
      <xdr:col>24</xdr:col>
      <xdr:colOff>63500</xdr:colOff>
      <xdr:row>90</xdr:row>
      <xdr:rowOff>137973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403373"/>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137973</xdr:rowOff>
    </xdr:from>
    <xdr:to>
      <xdr:col>19</xdr:col>
      <xdr:colOff>177800</xdr:colOff>
      <xdr:row>91</xdr:row>
      <xdr:rowOff>142190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568473"/>
          <a:ext cx="889000" cy="1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33286</xdr:rowOff>
    </xdr:from>
    <xdr:to>
      <xdr:col>15</xdr:col>
      <xdr:colOff>50800</xdr:colOff>
      <xdr:row>91</xdr:row>
      <xdr:rowOff>142190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463786"/>
          <a:ext cx="889000" cy="2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33286</xdr:rowOff>
    </xdr:from>
    <xdr:to>
      <xdr:col>10</xdr:col>
      <xdr:colOff>114300</xdr:colOff>
      <xdr:row>92</xdr:row>
      <xdr:rowOff>56807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463786"/>
          <a:ext cx="889000" cy="3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93523</xdr:rowOff>
    </xdr:from>
    <xdr:to>
      <xdr:col>24</xdr:col>
      <xdr:colOff>114300</xdr:colOff>
      <xdr:row>90</xdr:row>
      <xdr:rowOff>23673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3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46550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30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87173</xdr:rowOff>
    </xdr:from>
    <xdr:to>
      <xdr:col>20</xdr:col>
      <xdr:colOff>38100</xdr:colOff>
      <xdr:row>91</xdr:row>
      <xdr:rowOff>17323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5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33850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2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91390</xdr:rowOff>
    </xdr:from>
    <xdr:to>
      <xdr:col>15</xdr:col>
      <xdr:colOff>101600</xdr:colOff>
      <xdr:row>92</xdr:row>
      <xdr:rowOff>21540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6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38067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4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153936</xdr:rowOff>
    </xdr:from>
    <xdr:to>
      <xdr:col>10</xdr:col>
      <xdr:colOff>165100</xdr:colOff>
      <xdr:row>90</xdr:row>
      <xdr:rowOff>84086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4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100613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18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6007</xdr:rowOff>
    </xdr:from>
    <xdr:to>
      <xdr:col>6</xdr:col>
      <xdr:colOff>38100</xdr:colOff>
      <xdr:row>92</xdr:row>
      <xdr:rowOff>107607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124134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55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119838</xdr:rowOff>
    </xdr:from>
    <xdr:to>
      <xdr:col>55</xdr:col>
      <xdr:colOff>0</xdr:colOff>
      <xdr:row>37</xdr:row>
      <xdr:rowOff>4449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92038"/>
          <a:ext cx="838200" cy="5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114047</xdr:rowOff>
    </xdr:from>
    <xdr:to>
      <xdr:col>50</xdr:col>
      <xdr:colOff>114300</xdr:colOff>
      <xdr:row>37</xdr:row>
      <xdr:rowOff>4449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86247"/>
          <a:ext cx="889000" cy="6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114047</xdr:rowOff>
    </xdr:from>
    <xdr:to>
      <xdr:col>45</xdr:col>
      <xdr:colOff>177800</xdr:colOff>
      <xdr:row>36</xdr:row>
      <xdr:rowOff>168797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86247"/>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52219</xdr:rowOff>
    </xdr:from>
    <xdr:to>
      <xdr:col>41</xdr:col>
      <xdr:colOff>50800</xdr:colOff>
      <xdr:row>36</xdr:row>
      <xdr:rowOff>168797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81519"/>
          <a:ext cx="889000" cy="45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69038</xdr:rowOff>
    </xdr:from>
    <xdr:to>
      <xdr:col>55</xdr:col>
      <xdr:colOff>50800</xdr:colOff>
      <xdr:row>36</xdr:row>
      <xdr:rowOff>170638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47465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125099</xdr:rowOff>
    </xdr:from>
    <xdr:to>
      <xdr:col>50</xdr:col>
      <xdr:colOff>165100</xdr:colOff>
      <xdr:row>37</xdr:row>
      <xdr:rowOff>55249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46376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9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63247</xdr:rowOff>
    </xdr:from>
    <xdr:to>
      <xdr:col>46</xdr:col>
      <xdr:colOff>38100</xdr:colOff>
      <xdr:row>36</xdr:row>
      <xdr:rowOff>164847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155974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2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117997</xdr:rowOff>
    </xdr:from>
    <xdr:to>
      <xdr:col>41</xdr:col>
      <xdr:colOff>101600</xdr:colOff>
      <xdr:row>37</xdr:row>
      <xdr:rowOff>48147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39274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1419</xdr:rowOff>
    </xdr:from>
    <xdr:to>
      <xdr:col>36</xdr:col>
      <xdr:colOff>165100</xdr:colOff>
      <xdr:row>34</xdr:row>
      <xdr:rowOff>103019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119546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0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160007</xdr:rowOff>
    </xdr:from>
    <xdr:to>
      <xdr:col>55</xdr:col>
      <xdr:colOff>0</xdr:colOff>
      <xdr:row>58</xdr:row>
      <xdr:rowOff>6858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32657"/>
          <a:ext cx="838200" cy="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109201</xdr:rowOff>
    </xdr:from>
    <xdr:to>
      <xdr:col>50</xdr:col>
      <xdr:colOff>114300</xdr:colOff>
      <xdr:row>57</xdr:row>
      <xdr:rowOff>160007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81851"/>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109201</xdr:rowOff>
    </xdr:from>
    <xdr:to>
      <xdr:col>45</xdr:col>
      <xdr:colOff>177800</xdr:colOff>
      <xdr:row>57</xdr:row>
      <xdr:rowOff>113043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81851"/>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113043</xdr:rowOff>
    </xdr:from>
    <xdr:to>
      <xdr:col>41</xdr:col>
      <xdr:colOff>50800</xdr:colOff>
      <xdr:row>58</xdr:row>
      <xdr:rowOff>11336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85693"/>
          <a:ext cx="889000" cy="6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127508</xdr:rowOff>
    </xdr:from>
    <xdr:to>
      <xdr:col>55</xdr:col>
      <xdr:colOff>50800</xdr:colOff>
      <xdr:row>58</xdr:row>
      <xdr:rowOff>57658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105935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109207</xdr:rowOff>
    </xdr:from>
    <xdr:to>
      <xdr:col>50</xdr:col>
      <xdr:colOff>165100</xdr:colOff>
      <xdr:row>58</xdr:row>
      <xdr:rowOff>39357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55884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5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58401</xdr:rowOff>
    </xdr:from>
    <xdr:to>
      <xdr:col>46</xdr:col>
      <xdr:colOff>38100</xdr:colOff>
      <xdr:row>57</xdr:row>
      <xdr:rowOff>160001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62243</xdr:rowOff>
    </xdr:from>
    <xdr:to>
      <xdr:col>41</xdr:col>
      <xdr:colOff>101600</xdr:colOff>
      <xdr:row>57</xdr:row>
      <xdr:rowOff>163843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8920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1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131986</xdr:rowOff>
    </xdr:from>
    <xdr:to>
      <xdr:col>36</xdr:col>
      <xdr:colOff>165100</xdr:colOff>
      <xdr:row>58</xdr:row>
      <xdr:rowOff>62136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78663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7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94173</xdr:rowOff>
    </xdr:from>
    <xdr:to>
      <xdr:col>55</xdr:col>
      <xdr:colOff>0</xdr:colOff>
      <xdr:row>78</xdr:row>
      <xdr:rowOff>124118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7273"/>
          <a:ext cx="838200" cy="2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119531</xdr:rowOff>
    </xdr:from>
    <xdr:to>
      <xdr:col>50</xdr:col>
      <xdr:colOff>114300</xdr:colOff>
      <xdr:row>78</xdr:row>
      <xdr:rowOff>124118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2631"/>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102347</xdr:rowOff>
    </xdr:from>
    <xdr:to>
      <xdr:col>45</xdr:col>
      <xdr:colOff>177800</xdr:colOff>
      <xdr:row>78</xdr:row>
      <xdr:rowOff>119531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5447"/>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55584</xdr:rowOff>
    </xdr:from>
    <xdr:to>
      <xdr:col>41</xdr:col>
      <xdr:colOff>50800</xdr:colOff>
      <xdr:row>78</xdr:row>
      <xdr:rowOff>102347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28684"/>
          <a:ext cx="889000" cy="4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43373</xdr:rowOff>
    </xdr:from>
    <xdr:to>
      <xdr:col>55</xdr:col>
      <xdr:colOff>50800</xdr:colOff>
      <xdr:row>78</xdr:row>
      <xdr:rowOff>144973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73318</xdr:rowOff>
    </xdr:from>
    <xdr:to>
      <xdr:col>50</xdr:col>
      <xdr:colOff>165100</xdr:colOff>
      <xdr:row>79</xdr:row>
      <xdr:rowOff>3468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166045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68731</xdr:rowOff>
    </xdr:from>
    <xdr:to>
      <xdr:col>46</xdr:col>
      <xdr:colOff>38100</xdr:colOff>
      <xdr:row>78</xdr:row>
      <xdr:rowOff>170331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161458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51547</xdr:rowOff>
    </xdr:from>
    <xdr:to>
      <xdr:col>41</xdr:col>
      <xdr:colOff>101600</xdr:colOff>
      <xdr:row>78</xdr:row>
      <xdr:rowOff>153147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144274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4784</xdr:rowOff>
    </xdr:from>
    <xdr:to>
      <xdr:col>36</xdr:col>
      <xdr:colOff>165100</xdr:colOff>
      <xdr:row>78</xdr:row>
      <xdr:rowOff>106384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5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115148</xdr:rowOff>
    </xdr:from>
    <xdr:to>
      <xdr:col>55</xdr:col>
      <xdr:colOff>0</xdr:colOff>
      <xdr:row>96</xdr:row>
      <xdr:rowOff>123254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74348"/>
          <a:ext cx="8382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134643</xdr:rowOff>
    </xdr:from>
    <xdr:to>
      <xdr:col>50</xdr:col>
      <xdr:colOff>114300</xdr:colOff>
      <xdr:row>96</xdr:row>
      <xdr:rowOff>123254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22393"/>
          <a:ext cx="889000" cy="16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134643</xdr:rowOff>
    </xdr:from>
    <xdr:to>
      <xdr:col>45</xdr:col>
      <xdr:colOff>177800</xdr:colOff>
      <xdr:row>97</xdr:row>
      <xdr:rowOff>71239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22393"/>
          <a:ext cx="889000" cy="27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71239</xdr:rowOff>
    </xdr:from>
    <xdr:to>
      <xdr:col>41</xdr:col>
      <xdr:colOff>50800</xdr:colOff>
      <xdr:row>97</xdr:row>
      <xdr:rowOff>111911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1889"/>
          <a:ext cx="8890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64348</xdr:rowOff>
    </xdr:from>
    <xdr:to>
      <xdr:col>55</xdr:col>
      <xdr:colOff>50800</xdr:colOff>
      <xdr:row>96</xdr:row>
      <xdr:rowOff>165948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87225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72454</xdr:rowOff>
    </xdr:from>
    <xdr:to>
      <xdr:col>50</xdr:col>
      <xdr:colOff>165100</xdr:colOff>
      <xdr:row>97</xdr:row>
      <xdr:rowOff>2604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19131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0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83843</xdr:rowOff>
    </xdr:from>
    <xdr:to>
      <xdr:col>46</xdr:col>
      <xdr:colOff>38100</xdr:colOff>
      <xdr:row>96</xdr:row>
      <xdr:rowOff>13993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30520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1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20439</xdr:rowOff>
    </xdr:from>
    <xdr:to>
      <xdr:col>41</xdr:col>
      <xdr:colOff>101600</xdr:colOff>
      <xdr:row>97</xdr:row>
      <xdr:rowOff>122039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138566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61111</xdr:rowOff>
    </xdr:from>
    <xdr:to>
      <xdr:col>36</xdr:col>
      <xdr:colOff>165100</xdr:colOff>
      <xdr:row>97</xdr:row>
      <xdr:rowOff>162711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153838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8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51815</xdr:rowOff>
    </xdr:from>
    <xdr:to>
      <xdr:col>85</xdr:col>
      <xdr:colOff>127000</xdr:colOff>
      <xdr:row>36</xdr:row>
      <xdr:rowOff>154153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224015"/>
          <a:ext cx="838200" cy="10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51815</xdr:rowOff>
    </xdr:from>
    <xdr:to>
      <xdr:col>81</xdr:col>
      <xdr:colOff>50800</xdr:colOff>
      <xdr:row>37</xdr:row>
      <xdr:rowOff>15010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224015"/>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130973</xdr:rowOff>
    </xdr:from>
    <xdr:to>
      <xdr:col>76</xdr:col>
      <xdr:colOff>114300</xdr:colOff>
      <xdr:row>37</xdr:row>
      <xdr:rowOff>15010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303173"/>
          <a:ext cx="889000" cy="5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130973</xdr:rowOff>
    </xdr:from>
    <xdr:to>
      <xdr:col>71</xdr:col>
      <xdr:colOff>177800</xdr:colOff>
      <xdr:row>37</xdr:row>
      <xdr:rowOff>64422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303173"/>
          <a:ext cx="889000" cy="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103353</xdr:rowOff>
    </xdr:from>
    <xdr:to>
      <xdr:col>85</xdr:col>
      <xdr:colOff>177800</xdr:colOff>
      <xdr:row>37</xdr:row>
      <xdr:rowOff>33503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2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126230</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1015</xdr:rowOff>
    </xdr:from>
    <xdr:to>
      <xdr:col>81</xdr:col>
      <xdr:colOff>101600</xdr:colOff>
      <xdr:row>36</xdr:row>
      <xdr:rowOff>102615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1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119142</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59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135660</xdr:rowOff>
    </xdr:from>
    <xdr:to>
      <xdr:col>76</xdr:col>
      <xdr:colOff>165100</xdr:colOff>
      <xdr:row>37</xdr:row>
      <xdr:rowOff>65810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3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82337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8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80173</xdr:rowOff>
    </xdr:from>
    <xdr:to>
      <xdr:col>72</xdr:col>
      <xdr:colOff>38100</xdr:colOff>
      <xdr:row>37</xdr:row>
      <xdr:rowOff>10323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2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26850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0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13622</xdr:rowOff>
    </xdr:from>
    <xdr:to>
      <xdr:col>67</xdr:col>
      <xdr:colOff>101600</xdr:colOff>
      <xdr:row>37</xdr:row>
      <xdr:rowOff>115222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5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131749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3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100330</xdr:rowOff>
    </xdr:from>
    <xdr:to>
      <xdr:col>85</xdr:col>
      <xdr:colOff>127000</xdr:colOff>
      <xdr:row>77</xdr:row>
      <xdr:rowOff>143587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01980"/>
          <a:ext cx="838200" cy="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143587</xdr:rowOff>
    </xdr:from>
    <xdr:to>
      <xdr:col>81</xdr:col>
      <xdr:colOff>50800</xdr:colOff>
      <xdr:row>78</xdr:row>
      <xdr:rowOff>30759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45237"/>
          <a:ext cx="889000" cy="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30759</xdr:rowOff>
    </xdr:from>
    <xdr:to>
      <xdr:col>76</xdr:col>
      <xdr:colOff>114300</xdr:colOff>
      <xdr:row>78</xdr:row>
      <xdr:rowOff>76467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403859"/>
          <a:ext cx="889000" cy="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76467</xdr:rowOff>
    </xdr:from>
    <xdr:to>
      <xdr:col>71</xdr:col>
      <xdr:colOff>177800</xdr:colOff>
      <xdr:row>78</xdr:row>
      <xdr:rowOff>94487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449567"/>
          <a:ext cx="889000" cy="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49530</xdr:rowOff>
    </xdr:from>
    <xdr:to>
      <xdr:col>85</xdr:col>
      <xdr:colOff>177800</xdr:colOff>
      <xdr:row>77</xdr:row>
      <xdr:rowOff>151130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27957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92787</xdr:rowOff>
    </xdr:from>
    <xdr:to>
      <xdr:col>81</xdr:col>
      <xdr:colOff>101600</xdr:colOff>
      <xdr:row>78</xdr:row>
      <xdr:rowOff>22937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14064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151409</xdr:rowOff>
    </xdr:from>
    <xdr:to>
      <xdr:col>76</xdr:col>
      <xdr:colOff>165100</xdr:colOff>
      <xdr:row>78</xdr:row>
      <xdr:rowOff>81559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72686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25667</xdr:rowOff>
    </xdr:from>
    <xdr:to>
      <xdr:col>72</xdr:col>
      <xdr:colOff>38100</xdr:colOff>
      <xdr:row>78</xdr:row>
      <xdr:rowOff>127267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118394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43687</xdr:rowOff>
    </xdr:from>
    <xdr:to>
      <xdr:col>67</xdr:col>
      <xdr:colOff>101600</xdr:colOff>
      <xdr:row>78</xdr:row>
      <xdr:rowOff>145287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136414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50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10877</xdr:rowOff>
    </xdr:from>
    <xdr:to>
      <xdr:col>85</xdr:col>
      <xdr:colOff>127000</xdr:colOff>
      <xdr:row>96</xdr:row>
      <xdr:rowOff>169098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470077"/>
          <a:ext cx="838200" cy="15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59522</xdr:rowOff>
    </xdr:from>
    <xdr:to>
      <xdr:col>81</xdr:col>
      <xdr:colOff>50800</xdr:colOff>
      <xdr:row>96</xdr:row>
      <xdr:rowOff>10877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47272"/>
          <a:ext cx="889000" cy="1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83891</xdr:rowOff>
    </xdr:from>
    <xdr:to>
      <xdr:col>76</xdr:col>
      <xdr:colOff>114300</xdr:colOff>
      <xdr:row>95</xdr:row>
      <xdr:rowOff>59522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028741"/>
          <a:ext cx="889000" cy="31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83891</xdr:rowOff>
    </xdr:from>
    <xdr:to>
      <xdr:col>71</xdr:col>
      <xdr:colOff>177800</xdr:colOff>
      <xdr:row>94</xdr:row>
      <xdr:rowOff>164618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028741"/>
          <a:ext cx="889000" cy="25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118298</xdr:rowOff>
    </xdr:from>
    <xdr:to>
      <xdr:col>85</xdr:col>
      <xdr:colOff>177800</xdr:colOff>
      <xdr:row>97</xdr:row>
      <xdr:rowOff>48448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141175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2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131527</xdr:rowOff>
    </xdr:from>
    <xdr:to>
      <xdr:col>81</xdr:col>
      <xdr:colOff>101600</xdr:colOff>
      <xdr:row>96</xdr:row>
      <xdr:rowOff>61677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78204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1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8722</xdr:rowOff>
    </xdr:from>
    <xdr:to>
      <xdr:col>76</xdr:col>
      <xdr:colOff>165100</xdr:colOff>
      <xdr:row>95</xdr:row>
      <xdr:rowOff>110322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29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126849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07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33091</xdr:rowOff>
    </xdr:from>
    <xdr:to>
      <xdr:col>72</xdr:col>
      <xdr:colOff>38100</xdr:colOff>
      <xdr:row>93</xdr:row>
      <xdr:rowOff>134691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97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151218</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575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113818</xdr:rowOff>
    </xdr:from>
    <xdr:to>
      <xdr:col>67</xdr:col>
      <xdr:colOff>101600</xdr:colOff>
      <xdr:row>95</xdr:row>
      <xdr:rowOff>43968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2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60495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0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20600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36150"/>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141250</xdr:rowOff>
    </xdr:from>
    <xdr:to>
      <xdr:col>98</xdr:col>
      <xdr:colOff>38100</xdr:colOff>
      <xdr:row>59</xdr:row>
      <xdr:rowOff>71400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62527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78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92403</xdr:rowOff>
    </xdr:from>
    <xdr:to>
      <xdr:col>116</xdr:col>
      <xdr:colOff>63500</xdr:colOff>
      <xdr:row>74</xdr:row>
      <xdr:rowOff>157005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08253"/>
          <a:ext cx="838200" cy="23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92403</xdr:rowOff>
    </xdr:from>
    <xdr:to>
      <xdr:col>111</xdr:col>
      <xdr:colOff>177800</xdr:colOff>
      <xdr:row>73</xdr:row>
      <xdr:rowOff>152959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08253"/>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152959</xdr:rowOff>
    </xdr:from>
    <xdr:to>
      <xdr:col>107</xdr:col>
      <xdr:colOff>50800</xdr:colOff>
      <xdr:row>73</xdr:row>
      <xdr:rowOff>160617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68809"/>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160617</xdr:rowOff>
    </xdr:from>
    <xdr:to>
      <xdr:col>102</xdr:col>
      <xdr:colOff>114300</xdr:colOff>
      <xdr:row>74</xdr:row>
      <xdr:rowOff>12987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67646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106205</xdr:rowOff>
    </xdr:from>
    <xdr:to>
      <xdr:col>116</xdr:col>
      <xdr:colOff>114300</xdr:colOff>
      <xdr:row>75</xdr:row>
      <xdr:rowOff>36355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84632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7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41603</xdr:rowOff>
    </xdr:from>
    <xdr:to>
      <xdr:col>112</xdr:col>
      <xdr:colOff>38100</xdr:colOff>
      <xdr:row>73</xdr:row>
      <xdr:rowOff>143203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134330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5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102159</xdr:rowOff>
    </xdr:from>
    <xdr:to>
      <xdr:col>107</xdr:col>
      <xdr:colOff>101600</xdr:colOff>
      <xdr:row>74</xdr:row>
      <xdr:rowOff>32309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23436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1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109817</xdr:rowOff>
    </xdr:from>
    <xdr:to>
      <xdr:col>102</xdr:col>
      <xdr:colOff>165100</xdr:colOff>
      <xdr:row>74</xdr:row>
      <xdr:rowOff>39967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31094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1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133637</xdr:rowOff>
    </xdr:from>
    <xdr:to>
      <xdr:col>98</xdr:col>
      <xdr:colOff>38100</xdr:colOff>
      <xdr:row>74</xdr:row>
      <xdr:rowOff>63787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6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54914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4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定員適正化計画に基づき削減を進めた結果、類似団体や県平均を下回っているが、会計年度任用職員は増加している状況である。・退職手当負担金率</a:t>
          </a:r>
          <a:r>
            <a:rPr kumimoji="1" lang="ja-JP" altLang="en-US" sz="1100">
              <a:solidFill>
                <a:sysClr val="windowText" lastClr="000000"/>
              </a:solidFill>
              <a:effectLst/>
              <a:latin typeface="+mn-lt"/>
              <a:ea typeface="+mn-ea"/>
              <a:cs typeface="+mn-cs"/>
            </a:rPr>
            <a:t>が通常</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（昨年は</a:t>
          </a:r>
          <a:r>
            <a:rPr kumimoji="1" lang="en-US" altLang="ja-JP" sz="1100">
              <a:solidFill>
                <a:sysClr val="windowText" lastClr="000000"/>
              </a:solidFill>
              <a:effectLst/>
              <a:latin typeface="+mn-lt"/>
              <a:ea typeface="+mn-ea"/>
              <a:cs typeface="+mn-cs"/>
            </a:rPr>
            <a:t>1/4</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であるため前年度よりも</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合計特殊出生率</a:t>
          </a:r>
          <a:r>
            <a:rPr kumimoji="1" lang="en-US" altLang="ja-JP" sz="1100">
              <a:solidFill>
                <a:sysClr val="windowText" lastClr="000000"/>
              </a:solidFill>
              <a:effectLst/>
              <a:latin typeface="+mn-lt"/>
              <a:ea typeface="+mn-ea"/>
              <a:cs typeface="+mn-cs"/>
            </a:rPr>
            <a:t>2.26</a:t>
          </a:r>
          <a:r>
            <a:rPr kumimoji="1" lang="ja-JP" altLang="ja-JP" sz="1100">
              <a:solidFill>
                <a:sysClr val="windowText" lastClr="000000"/>
              </a:solidFill>
              <a:effectLst/>
              <a:latin typeface="+mn-lt"/>
              <a:ea typeface="+mn-ea"/>
              <a:cs typeface="+mn-cs"/>
            </a:rPr>
            <a:t>（Ｈ</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）全国９位であり、類似団体内では、子どもの割合が高く、私立保育園に対する負担金、児童手当、</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歳以下の医療費無償化</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が平均を上回る要因である。</a:t>
          </a:r>
          <a:r>
            <a:rPr kumimoji="1" lang="ja-JP" altLang="en-US" sz="1100">
              <a:solidFill>
                <a:sysClr val="windowText" lastClr="000000"/>
              </a:solidFill>
              <a:effectLst/>
              <a:latin typeface="+mn-lt"/>
              <a:ea typeface="+mn-ea"/>
              <a:cs typeface="+mn-cs"/>
            </a:rPr>
            <a:t>加えて、定額減税調整給付金支給事業により増加した。</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積立金</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ふるさと納税寄附額の減少に伴い、ふるさと錦ゆかり基金への積立額が減少した。</a:t>
          </a:r>
          <a:endParaRPr kumimoji="1" lang="en-US" altLang="ja-JP" sz="1100">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災害復旧費</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林業施設災害復旧（令和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月台風</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号）、くま川鉄道経営安定化補助金（令和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a:t>
          </a:r>
          <a:r>
            <a:rPr kumimoji="1" lang="ja-JP" altLang="en-US" sz="1100">
              <a:solidFill>
                <a:sysClr val="windowText" lastClr="000000"/>
              </a:solidFill>
              <a:effectLst/>
              <a:latin typeface="+mn-lt"/>
              <a:ea typeface="+mn-ea"/>
              <a:cs typeface="+mn-cs"/>
            </a:rPr>
            <a:t>の進捗に伴い減少した。</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10,033
9,920
85.04
7,764,268
7,507,317
145,555
3,753,922
5,326,579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9017</xdr:rowOff>
    </xdr:from>
    <xdr:to>
      <xdr:col>24</xdr:col>
      <xdr:colOff>63500</xdr:colOff>
      <xdr:row>35</xdr:row>
      <xdr:rowOff>39497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9767"/>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39497</xdr:rowOff>
    </xdr:from>
    <xdr:to>
      <xdr:col>19</xdr:col>
      <xdr:colOff>177800</xdr:colOff>
      <xdr:row>35</xdr:row>
      <xdr:rowOff>79121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0247"/>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79121</xdr:rowOff>
    </xdr:from>
    <xdr:to>
      <xdr:col>15</xdr:col>
      <xdr:colOff>50800</xdr:colOff>
      <xdr:row>35</xdr:row>
      <xdr:rowOff>113983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9871"/>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113983</xdr:rowOff>
    </xdr:from>
    <xdr:to>
      <xdr:col>10</xdr:col>
      <xdr:colOff>114300</xdr:colOff>
      <xdr:row>35</xdr:row>
      <xdr:rowOff>165798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4733"/>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129667</xdr:rowOff>
    </xdr:from>
    <xdr:to>
      <xdr:col>24</xdr:col>
      <xdr:colOff>114300</xdr:colOff>
      <xdr:row>35</xdr:row>
      <xdr:rowOff>59817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152544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160147</xdr:rowOff>
    </xdr:from>
    <xdr:to>
      <xdr:col>20</xdr:col>
      <xdr:colOff>38100</xdr:colOff>
      <xdr:row>35</xdr:row>
      <xdr:rowOff>90297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106824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28321</xdr:rowOff>
    </xdr:from>
    <xdr:to>
      <xdr:col>15</xdr:col>
      <xdr:colOff>101600</xdr:colOff>
      <xdr:row>35</xdr:row>
      <xdr:rowOff>129921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146448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63183</xdr:rowOff>
    </xdr:from>
    <xdr:to>
      <xdr:col>10</xdr:col>
      <xdr:colOff>165100</xdr:colOff>
      <xdr:row>35</xdr:row>
      <xdr:rowOff>164783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114998</xdr:rowOff>
    </xdr:from>
    <xdr:to>
      <xdr:col>6</xdr:col>
      <xdr:colOff>38100</xdr:colOff>
      <xdr:row>36</xdr:row>
      <xdr:rowOff>45148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61675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93206</xdr:rowOff>
    </xdr:from>
    <xdr:to>
      <xdr:col>24</xdr:col>
      <xdr:colOff>63500</xdr:colOff>
      <xdr:row>56</xdr:row>
      <xdr:rowOff>169225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94406"/>
          <a:ext cx="838200" cy="7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93206</xdr:rowOff>
    </xdr:from>
    <xdr:to>
      <xdr:col>19</xdr:col>
      <xdr:colOff>177800</xdr:colOff>
      <xdr:row>56</xdr:row>
      <xdr:rowOff>96942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94406"/>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139870</xdr:rowOff>
    </xdr:from>
    <xdr:to>
      <xdr:col>15</xdr:col>
      <xdr:colOff>50800</xdr:colOff>
      <xdr:row>56</xdr:row>
      <xdr:rowOff>96942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69620"/>
          <a:ext cx="889000" cy="1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100084</xdr:rowOff>
    </xdr:from>
    <xdr:to>
      <xdr:col>10</xdr:col>
      <xdr:colOff>114300</xdr:colOff>
      <xdr:row>55</xdr:row>
      <xdr:rowOff>139870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58384"/>
          <a:ext cx="889000" cy="21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118425</xdr:rowOff>
    </xdr:from>
    <xdr:to>
      <xdr:col>24</xdr:col>
      <xdr:colOff>114300</xdr:colOff>
      <xdr:row>57</xdr:row>
      <xdr:rowOff>48575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96852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42406</xdr:rowOff>
    </xdr:from>
    <xdr:to>
      <xdr:col>20</xdr:col>
      <xdr:colOff>38100</xdr:colOff>
      <xdr:row>56</xdr:row>
      <xdr:rowOff>144006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160533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1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46142</xdr:rowOff>
    </xdr:from>
    <xdr:to>
      <xdr:col>15</xdr:col>
      <xdr:colOff>101600</xdr:colOff>
      <xdr:row>56</xdr:row>
      <xdr:rowOff>147742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164269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2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89070</xdr:rowOff>
    </xdr:from>
    <xdr:to>
      <xdr:col>10</xdr:col>
      <xdr:colOff>165100</xdr:colOff>
      <xdr:row>56</xdr:row>
      <xdr:rowOff>19220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35747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9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49284</xdr:rowOff>
    </xdr:from>
    <xdr:to>
      <xdr:col>6</xdr:col>
      <xdr:colOff>38100</xdr:colOff>
      <xdr:row>54</xdr:row>
      <xdr:rowOff>150884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0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167411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8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79505</xdr:rowOff>
    </xdr:from>
    <xdr:to>
      <xdr:col>24</xdr:col>
      <xdr:colOff>63500</xdr:colOff>
      <xdr:row>74</xdr:row>
      <xdr:rowOff>116886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66805"/>
          <a:ext cx="838200" cy="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79505</xdr:rowOff>
    </xdr:from>
    <xdr:to>
      <xdr:col>19</xdr:col>
      <xdr:colOff>177800</xdr:colOff>
      <xdr:row>76</xdr:row>
      <xdr:rowOff>16393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66805"/>
          <a:ext cx="889000" cy="27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77046</xdr:rowOff>
    </xdr:from>
    <xdr:to>
      <xdr:col>15</xdr:col>
      <xdr:colOff>50800</xdr:colOff>
      <xdr:row>76</xdr:row>
      <xdr:rowOff>16393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35796"/>
          <a:ext cx="889000" cy="11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77046</xdr:rowOff>
    </xdr:from>
    <xdr:to>
      <xdr:col>10</xdr:col>
      <xdr:colOff>114300</xdr:colOff>
      <xdr:row>76</xdr:row>
      <xdr:rowOff>144445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35796"/>
          <a:ext cx="889000" cy="2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66086</xdr:rowOff>
    </xdr:from>
    <xdr:to>
      <xdr:col>24</xdr:col>
      <xdr:colOff>114300</xdr:colOff>
      <xdr:row>74</xdr:row>
      <xdr:rowOff>167686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88963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28705</xdr:rowOff>
    </xdr:from>
    <xdr:to>
      <xdr:col>20</xdr:col>
      <xdr:colOff>38100</xdr:colOff>
      <xdr:row>74</xdr:row>
      <xdr:rowOff>130305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146832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137043</xdr:rowOff>
    </xdr:from>
    <xdr:to>
      <xdr:col>15</xdr:col>
      <xdr:colOff>101600</xdr:colOff>
      <xdr:row>76</xdr:row>
      <xdr:rowOff>67193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83720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26246</xdr:rowOff>
    </xdr:from>
    <xdr:to>
      <xdr:col>10</xdr:col>
      <xdr:colOff>165100</xdr:colOff>
      <xdr:row>75</xdr:row>
      <xdr:rowOff>127846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144373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93645</xdr:rowOff>
    </xdr:from>
    <xdr:to>
      <xdr:col>6</xdr:col>
      <xdr:colOff>38100</xdr:colOff>
      <xdr:row>77</xdr:row>
      <xdr:rowOff>23795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40322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111255</xdr:rowOff>
    </xdr:from>
    <xdr:to>
      <xdr:col>24</xdr:col>
      <xdr:colOff>63500</xdr:colOff>
      <xdr:row>98</xdr:row>
      <xdr:rowOff>141029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13355"/>
          <a:ext cx="838200" cy="2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97213</xdr:rowOff>
    </xdr:from>
    <xdr:to>
      <xdr:col>19</xdr:col>
      <xdr:colOff>177800</xdr:colOff>
      <xdr:row>98</xdr:row>
      <xdr:rowOff>141029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99313"/>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10562</xdr:rowOff>
    </xdr:from>
    <xdr:to>
      <xdr:col>15</xdr:col>
      <xdr:colOff>50800</xdr:colOff>
      <xdr:row>98</xdr:row>
      <xdr:rowOff>97213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41212"/>
          <a:ext cx="889000" cy="25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10562</xdr:rowOff>
    </xdr:from>
    <xdr:to>
      <xdr:col>10</xdr:col>
      <xdr:colOff>114300</xdr:colOff>
      <xdr:row>98</xdr:row>
      <xdr:rowOff>8637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41212"/>
          <a:ext cx="889000" cy="1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60455</xdr:rowOff>
    </xdr:from>
    <xdr:to>
      <xdr:col>24</xdr:col>
      <xdr:colOff>114300</xdr:colOff>
      <xdr:row>98</xdr:row>
      <xdr:rowOff>162055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38882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90229</xdr:rowOff>
    </xdr:from>
    <xdr:to>
      <xdr:col>20</xdr:col>
      <xdr:colOff>38100</xdr:colOff>
      <xdr:row>99</xdr:row>
      <xdr:rowOff>20379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11506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8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46413</xdr:rowOff>
    </xdr:from>
    <xdr:to>
      <xdr:col>15</xdr:col>
      <xdr:colOff>101600</xdr:colOff>
      <xdr:row>98</xdr:row>
      <xdr:rowOff>148013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139140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131212</xdr:rowOff>
    </xdr:from>
    <xdr:to>
      <xdr:col>10</xdr:col>
      <xdr:colOff>165100</xdr:colOff>
      <xdr:row>97</xdr:row>
      <xdr:rowOff>61362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77889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129287</xdr:rowOff>
    </xdr:from>
    <xdr:to>
      <xdr:col>6</xdr:col>
      <xdr:colOff>38100</xdr:colOff>
      <xdr:row>98</xdr:row>
      <xdr:rowOff>59437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3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9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43307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16256</xdr:rowOff>
    </xdr:from>
    <xdr:to>
      <xdr:col>41</xdr:col>
      <xdr:colOff>50800</xdr:colOff>
      <xdr:row>39</xdr:row>
      <xdr:rowOff>43307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0280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136906</xdr:rowOff>
    </xdr:from>
    <xdr:to>
      <xdr:col>36</xdr:col>
      <xdr:colOff>165100</xdr:colOff>
      <xdr:row>39</xdr:row>
      <xdr:rowOff>67056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58183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134378</xdr:rowOff>
    </xdr:from>
    <xdr:to>
      <xdr:col>55</xdr:col>
      <xdr:colOff>0</xdr:colOff>
      <xdr:row>57</xdr:row>
      <xdr:rowOff>151157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07028"/>
          <a:ext cx="8382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132124</xdr:rowOff>
    </xdr:from>
    <xdr:to>
      <xdr:col>50</xdr:col>
      <xdr:colOff>114300</xdr:colOff>
      <xdr:row>57</xdr:row>
      <xdr:rowOff>134378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33324"/>
          <a:ext cx="889000" cy="1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124658</xdr:rowOff>
    </xdr:from>
    <xdr:to>
      <xdr:col>45</xdr:col>
      <xdr:colOff>177800</xdr:colOff>
      <xdr:row>56</xdr:row>
      <xdr:rowOff>132124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54408"/>
          <a:ext cx="889000" cy="1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124658</xdr:rowOff>
    </xdr:from>
    <xdr:to>
      <xdr:col>41</xdr:col>
      <xdr:colOff>50800</xdr:colOff>
      <xdr:row>56</xdr:row>
      <xdr:rowOff>139805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54408"/>
          <a:ext cx="889000" cy="1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100357</xdr:rowOff>
    </xdr:from>
    <xdr:to>
      <xdr:col>55</xdr:col>
      <xdr:colOff>50800</xdr:colOff>
      <xdr:row>58</xdr:row>
      <xdr:rowOff>30507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83578</xdr:rowOff>
    </xdr:from>
    <xdr:to>
      <xdr:col>50</xdr:col>
      <xdr:colOff>165100</xdr:colOff>
      <xdr:row>58</xdr:row>
      <xdr:rowOff>13728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4855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4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81324</xdr:rowOff>
    </xdr:from>
    <xdr:to>
      <xdr:col>46</xdr:col>
      <xdr:colOff>38100</xdr:colOff>
      <xdr:row>57</xdr:row>
      <xdr:rowOff>11474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28001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73858</xdr:rowOff>
    </xdr:from>
    <xdr:to>
      <xdr:col>41</xdr:col>
      <xdr:colOff>101600</xdr:colOff>
      <xdr:row>56</xdr:row>
      <xdr:rowOff>4008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0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20535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27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89005</xdr:rowOff>
    </xdr:from>
    <xdr:to>
      <xdr:col>36</xdr:col>
      <xdr:colOff>165100</xdr:colOff>
      <xdr:row>57</xdr:row>
      <xdr:rowOff>19155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9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35682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6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76930</xdr:rowOff>
    </xdr:from>
    <xdr:to>
      <xdr:col>55</xdr:col>
      <xdr:colOff>0</xdr:colOff>
      <xdr:row>77</xdr:row>
      <xdr:rowOff>4502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64230"/>
          <a:ext cx="838200" cy="4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156769</xdr:rowOff>
    </xdr:from>
    <xdr:to>
      <xdr:col>50</xdr:col>
      <xdr:colOff>114300</xdr:colOff>
      <xdr:row>74</xdr:row>
      <xdr:rowOff>76930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329719"/>
          <a:ext cx="889000" cy="4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156769</xdr:rowOff>
    </xdr:from>
    <xdr:to>
      <xdr:col>45</xdr:col>
      <xdr:colOff>177800</xdr:colOff>
      <xdr:row>74</xdr:row>
      <xdr:rowOff>50794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329719"/>
          <a:ext cx="889000" cy="40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77159</xdr:rowOff>
    </xdr:from>
    <xdr:to>
      <xdr:col>41</xdr:col>
      <xdr:colOff>50800</xdr:colOff>
      <xdr:row>74</xdr:row>
      <xdr:rowOff>50794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250109"/>
          <a:ext cx="889000" cy="4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125152</xdr:rowOff>
    </xdr:from>
    <xdr:to>
      <xdr:col>55</xdr:col>
      <xdr:colOff>50800</xdr:colOff>
      <xdr:row>77</xdr:row>
      <xdr:rowOff>55302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103579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26130</xdr:rowOff>
    </xdr:from>
    <xdr:to>
      <xdr:col>50</xdr:col>
      <xdr:colOff>165100</xdr:colOff>
      <xdr:row>74</xdr:row>
      <xdr:rowOff>127730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144257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8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105969</xdr:rowOff>
    </xdr:from>
    <xdr:to>
      <xdr:col>46</xdr:col>
      <xdr:colOff>38100</xdr:colOff>
      <xdr:row>72</xdr:row>
      <xdr:rowOff>36119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27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52646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05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171444</xdr:rowOff>
    </xdr:from>
    <xdr:to>
      <xdr:col>41</xdr:col>
      <xdr:colOff>101600</xdr:colOff>
      <xdr:row>74</xdr:row>
      <xdr:rowOff>101594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6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118121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4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26359</xdr:rowOff>
    </xdr:from>
    <xdr:to>
      <xdr:col>36</xdr:col>
      <xdr:colOff>165100</xdr:colOff>
      <xdr:row>71</xdr:row>
      <xdr:rowOff>127959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1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144486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197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139060</xdr:rowOff>
    </xdr:from>
    <xdr:to>
      <xdr:col>55</xdr:col>
      <xdr:colOff>0</xdr:colOff>
      <xdr:row>96</xdr:row>
      <xdr:rowOff>76158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26810"/>
          <a:ext cx="838200" cy="10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109689</xdr:rowOff>
    </xdr:from>
    <xdr:to>
      <xdr:col>50</xdr:col>
      <xdr:colOff>114300</xdr:colOff>
      <xdr:row>96</xdr:row>
      <xdr:rowOff>76158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97439"/>
          <a:ext cx="889000" cy="1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109689</xdr:rowOff>
    </xdr:from>
    <xdr:to>
      <xdr:col>45</xdr:col>
      <xdr:colOff>177800</xdr:colOff>
      <xdr:row>96</xdr:row>
      <xdr:rowOff>160863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97439"/>
          <a:ext cx="889000" cy="2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160863</xdr:rowOff>
    </xdr:from>
    <xdr:to>
      <xdr:col>41</xdr:col>
      <xdr:colOff>50800</xdr:colOff>
      <xdr:row>96</xdr:row>
      <xdr:rowOff>162399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20063"/>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88260</xdr:rowOff>
    </xdr:from>
    <xdr:to>
      <xdr:col>55</xdr:col>
      <xdr:colOff>50800</xdr:colOff>
      <xdr:row>96</xdr:row>
      <xdr:rowOff>18410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111137</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25358</xdr:rowOff>
    </xdr:from>
    <xdr:to>
      <xdr:col>50</xdr:col>
      <xdr:colOff>165100</xdr:colOff>
      <xdr:row>96</xdr:row>
      <xdr:rowOff>126958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143485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5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58889</xdr:rowOff>
    </xdr:from>
    <xdr:to>
      <xdr:col>46</xdr:col>
      <xdr:colOff>38100</xdr:colOff>
      <xdr:row>95</xdr:row>
      <xdr:rowOff>160489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4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5566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12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110063</xdr:rowOff>
    </xdr:from>
    <xdr:to>
      <xdr:col>41</xdr:col>
      <xdr:colOff>101600</xdr:colOff>
      <xdr:row>97</xdr:row>
      <xdr:rowOff>40213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31340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6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111599</xdr:rowOff>
    </xdr:from>
    <xdr:to>
      <xdr:col>36</xdr:col>
      <xdr:colOff>165100</xdr:colOff>
      <xdr:row>97</xdr:row>
      <xdr:rowOff>41749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58276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4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139547</xdr:rowOff>
    </xdr:from>
    <xdr:to>
      <xdr:col>85</xdr:col>
      <xdr:colOff>127000</xdr:colOff>
      <xdr:row>38</xdr:row>
      <xdr:rowOff>155397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654647"/>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127622</xdr:rowOff>
    </xdr:from>
    <xdr:to>
      <xdr:col>81</xdr:col>
      <xdr:colOff>50800</xdr:colOff>
      <xdr:row>38</xdr:row>
      <xdr:rowOff>139547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642722"/>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35096</xdr:rowOff>
    </xdr:from>
    <xdr:to>
      <xdr:col>76</xdr:col>
      <xdr:colOff>114300</xdr:colOff>
      <xdr:row>38</xdr:row>
      <xdr:rowOff>127622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50196"/>
          <a:ext cx="889000" cy="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35096</xdr:rowOff>
    </xdr:from>
    <xdr:to>
      <xdr:col>71</xdr:col>
      <xdr:colOff>177800</xdr:colOff>
      <xdr:row>39</xdr:row>
      <xdr:rowOff>18561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50196"/>
          <a:ext cx="889000" cy="1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104597</xdr:rowOff>
    </xdr:from>
    <xdr:to>
      <xdr:col>85</xdr:col>
      <xdr:colOff>177800</xdr:colOff>
      <xdr:row>39</xdr:row>
      <xdr:rowOff>34747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19524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3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88747</xdr:rowOff>
    </xdr:from>
    <xdr:to>
      <xdr:col>81</xdr:col>
      <xdr:colOff>101600</xdr:colOff>
      <xdr:row>39</xdr:row>
      <xdr:rowOff>18897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10024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76822</xdr:rowOff>
    </xdr:from>
    <xdr:to>
      <xdr:col>76</xdr:col>
      <xdr:colOff>165100</xdr:colOff>
      <xdr:row>39</xdr:row>
      <xdr:rowOff>6972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169549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155746</xdr:rowOff>
    </xdr:from>
    <xdr:to>
      <xdr:col>72</xdr:col>
      <xdr:colOff>38100</xdr:colOff>
      <xdr:row>38</xdr:row>
      <xdr:rowOff>85896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102423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7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139211</xdr:rowOff>
    </xdr:from>
    <xdr:to>
      <xdr:col>67</xdr:col>
      <xdr:colOff>101600</xdr:colOff>
      <xdr:row>39</xdr:row>
      <xdr:rowOff>69361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60488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4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118063</xdr:rowOff>
    </xdr:from>
    <xdr:to>
      <xdr:col>85</xdr:col>
      <xdr:colOff>127000</xdr:colOff>
      <xdr:row>58</xdr:row>
      <xdr:rowOff>127660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62163"/>
          <a:ext cx="8382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123913</xdr:rowOff>
    </xdr:from>
    <xdr:to>
      <xdr:col>81</xdr:col>
      <xdr:colOff>50800</xdr:colOff>
      <xdr:row>58</xdr:row>
      <xdr:rowOff>127660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68013"/>
          <a:ext cx="8890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123913</xdr:rowOff>
    </xdr:from>
    <xdr:to>
      <xdr:col>76</xdr:col>
      <xdr:colOff>114300</xdr:colOff>
      <xdr:row>58</xdr:row>
      <xdr:rowOff>130409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68013"/>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123033</xdr:rowOff>
    </xdr:from>
    <xdr:to>
      <xdr:col>71</xdr:col>
      <xdr:colOff>177800</xdr:colOff>
      <xdr:row>58</xdr:row>
      <xdr:rowOff>130409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67133"/>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67263</xdr:rowOff>
    </xdr:from>
    <xdr:to>
      <xdr:col>85</xdr:col>
      <xdr:colOff>177800</xdr:colOff>
      <xdr:row>58</xdr:row>
      <xdr:rowOff>168863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153640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76860</xdr:rowOff>
    </xdr:from>
    <xdr:to>
      <xdr:col>81</xdr:col>
      <xdr:colOff>101600</xdr:colOff>
      <xdr:row>59</xdr:row>
      <xdr:rowOff>7010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169587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73113</xdr:rowOff>
    </xdr:from>
    <xdr:to>
      <xdr:col>76</xdr:col>
      <xdr:colOff>165100</xdr:colOff>
      <xdr:row>59</xdr:row>
      <xdr:rowOff>3263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165840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79609</xdr:rowOff>
    </xdr:from>
    <xdr:to>
      <xdr:col>72</xdr:col>
      <xdr:colOff>38100</xdr:colOff>
      <xdr:row>59</xdr:row>
      <xdr:rowOff>9759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72233</xdr:rowOff>
    </xdr:from>
    <xdr:to>
      <xdr:col>67</xdr:col>
      <xdr:colOff>101600</xdr:colOff>
      <xdr:row>59</xdr:row>
      <xdr:rowOff>2383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164960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51815</xdr:rowOff>
    </xdr:from>
    <xdr:to>
      <xdr:col>85</xdr:col>
      <xdr:colOff>127000</xdr:colOff>
      <xdr:row>76</xdr:row>
      <xdr:rowOff>153741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082015"/>
          <a:ext cx="838200" cy="10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51815</xdr:rowOff>
    </xdr:from>
    <xdr:to>
      <xdr:col>81</xdr:col>
      <xdr:colOff>50800</xdr:colOff>
      <xdr:row>77</xdr:row>
      <xdr:rowOff>15010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082015"/>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130973</xdr:rowOff>
    </xdr:from>
    <xdr:to>
      <xdr:col>76</xdr:col>
      <xdr:colOff>114300</xdr:colOff>
      <xdr:row>77</xdr:row>
      <xdr:rowOff>15010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161173"/>
          <a:ext cx="889000" cy="5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130973</xdr:rowOff>
    </xdr:from>
    <xdr:to>
      <xdr:col>71</xdr:col>
      <xdr:colOff>177800</xdr:colOff>
      <xdr:row>77</xdr:row>
      <xdr:rowOff>64422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61173"/>
          <a:ext cx="889000" cy="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102941</xdr:rowOff>
    </xdr:from>
    <xdr:to>
      <xdr:col>85</xdr:col>
      <xdr:colOff>177800</xdr:colOff>
      <xdr:row>77</xdr:row>
      <xdr:rowOff>33091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125818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9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1015</xdr:rowOff>
    </xdr:from>
    <xdr:to>
      <xdr:col>81</xdr:col>
      <xdr:colOff>101600</xdr:colOff>
      <xdr:row>76</xdr:row>
      <xdr:rowOff>102615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0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119142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80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135660</xdr:rowOff>
    </xdr:from>
    <xdr:to>
      <xdr:col>76</xdr:col>
      <xdr:colOff>165100</xdr:colOff>
      <xdr:row>77</xdr:row>
      <xdr:rowOff>65810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82337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80173</xdr:rowOff>
    </xdr:from>
    <xdr:to>
      <xdr:col>72</xdr:col>
      <xdr:colOff>38100</xdr:colOff>
      <xdr:row>77</xdr:row>
      <xdr:rowOff>10323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26850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88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13622</xdr:rowOff>
    </xdr:from>
    <xdr:to>
      <xdr:col>67</xdr:col>
      <xdr:colOff>101600</xdr:colOff>
      <xdr:row>77</xdr:row>
      <xdr:rowOff>115222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1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131749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9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100330</xdr:rowOff>
    </xdr:from>
    <xdr:to>
      <xdr:col>85</xdr:col>
      <xdr:colOff>127000</xdr:colOff>
      <xdr:row>97</xdr:row>
      <xdr:rowOff>143587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30980"/>
          <a:ext cx="838200" cy="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143587</xdr:rowOff>
    </xdr:from>
    <xdr:to>
      <xdr:col>81</xdr:col>
      <xdr:colOff>50800</xdr:colOff>
      <xdr:row>98</xdr:row>
      <xdr:rowOff>30759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74237"/>
          <a:ext cx="889000" cy="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30759</xdr:rowOff>
    </xdr:from>
    <xdr:to>
      <xdr:col>76</xdr:col>
      <xdr:colOff>114300</xdr:colOff>
      <xdr:row>98</xdr:row>
      <xdr:rowOff>76467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832859"/>
          <a:ext cx="889000" cy="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76467</xdr:rowOff>
    </xdr:from>
    <xdr:to>
      <xdr:col>71</xdr:col>
      <xdr:colOff>177800</xdr:colOff>
      <xdr:row>98</xdr:row>
      <xdr:rowOff>94487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78567"/>
          <a:ext cx="889000" cy="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49530</xdr:rowOff>
    </xdr:from>
    <xdr:to>
      <xdr:col>85</xdr:col>
      <xdr:colOff>177800</xdr:colOff>
      <xdr:row>97</xdr:row>
      <xdr:rowOff>151130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27957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5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92787</xdr:rowOff>
    </xdr:from>
    <xdr:to>
      <xdr:col>81</xdr:col>
      <xdr:colOff>101600</xdr:colOff>
      <xdr:row>98</xdr:row>
      <xdr:rowOff>22937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14064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151409</xdr:rowOff>
    </xdr:from>
    <xdr:to>
      <xdr:col>76</xdr:col>
      <xdr:colOff>165100</xdr:colOff>
      <xdr:row>98</xdr:row>
      <xdr:rowOff>81559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72686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25667</xdr:rowOff>
    </xdr:from>
    <xdr:to>
      <xdr:col>72</xdr:col>
      <xdr:colOff>38100</xdr:colOff>
      <xdr:row>98</xdr:row>
      <xdr:rowOff>127267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2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118394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92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43687</xdr:rowOff>
    </xdr:from>
    <xdr:to>
      <xdr:col>67</xdr:col>
      <xdr:colOff>101600</xdr:colOff>
      <xdr:row>98</xdr:row>
      <xdr:rowOff>145287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136414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総務費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15.9</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13.6</a:t>
          </a:r>
          <a:r>
            <a:rPr kumimoji="1" lang="ja-JP" altLang="ja-JP" sz="1100">
              <a:solidFill>
                <a:sysClr val="windowText" lastClr="000000"/>
              </a:solidFill>
              <a:effectLst/>
              <a:latin typeface="+mn-ea"/>
              <a:ea typeface="+mn-ea"/>
              <a:cs typeface="+mn-cs"/>
            </a:rPr>
            <a:t>万円へ</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しているが、要因として</a:t>
          </a:r>
          <a:r>
            <a:rPr kumimoji="1" lang="ja-JP" altLang="en-US" sz="1100">
              <a:solidFill>
                <a:sysClr val="windowText" lastClr="000000"/>
              </a:solidFill>
              <a:effectLst/>
              <a:latin typeface="+mn-ea"/>
              <a:ea typeface="+mn-ea"/>
              <a:cs typeface="+mn-cs"/>
            </a:rPr>
            <a:t>、ふるさと納税寄附額の減少等に伴い、基金積立額が減少したためである。</a:t>
          </a:r>
          <a:endParaRPr kumimoji="1" lang="en-US" altLang="ja-JP" sz="1100">
            <a:solidFill>
              <a:sysClr val="windowText" lastClr="000000"/>
            </a:solidFill>
            <a:effectLst/>
            <a:latin typeface="+mn-ea"/>
            <a:ea typeface="+mn-ea"/>
            <a:cs typeface="+mn-cs"/>
          </a:endParaRPr>
        </a:p>
        <a:p>
          <a:r>
            <a:rPr kumimoji="1" lang="en-US" altLang="ja-JP" sz="1100">
              <a:solidFill>
                <a:sysClr val="windowText" lastClr="000000"/>
              </a:solidFill>
              <a:effectLst/>
              <a:latin typeface="+mn-ea"/>
              <a:ea typeface="+mn-ea"/>
              <a:cs typeface="+mn-cs"/>
            </a:rPr>
            <a:t>【</a:t>
          </a:r>
          <a:r>
            <a:rPr kumimoji="1" lang="ja-JP" altLang="en-US" sz="1100">
              <a:solidFill>
                <a:sysClr val="windowText" lastClr="000000"/>
              </a:solidFill>
              <a:effectLst/>
              <a:latin typeface="+mn-ea"/>
              <a:ea typeface="+mn-ea"/>
              <a:cs typeface="+mn-cs"/>
            </a:rPr>
            <a:t>民生費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23.2</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22.7</a:t>
          </a:r>
          <a:r>
            <a:rPr kumimoji="1" lang="ja-JP" altLang="ja-JP" sz="1100">
              <a:solidFill>
                <a:sysClr val="windowText" lastClr="000000"/>
              </a:solidFill>
              <a:effectLst/>
              <a:latin typeface="+mn-ea"/>
              <a:ea typeface="+mn-ea"/>
              <a:cs typeface="+mn-cs"/>
            </a:rPr>
            <a:t>万円へ</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しているが、要因として、前年度</a:t>
          </a:r>
          <a:r>
            <a:rPr kumimoji="1" lang="ja-JP" altLang="en-US" sz="1100">
              <a:solidFill>
                <a:sysClr val="windowText" lastClr="000000"/>
              </a:solidFill>
              <a:effectLst/>
              <a:latin typeface="+mn-ea"/>
              <a:ea typeface="+mn-ea"/>
              <a:cs typeface="+mn-cs"/>
            </a:rPr>
            <a:t>は保育所等施設整備事業（普通建設事業）</a:t>
          </a:r>
          <a:r>
            <a:rPr kumimoji="1" lang="ja-JP" altLang="ja-JP" sz="1100">
              <a:solidFill>
                <a:sysClr val="windowText" lastClr="000000"/>
              </a:solidFill>
              <a:effectLst/>
              <a:latin typeface="+mn-ea"/>
              <a:ea typeface="+mn-ea"/>
              <a:cs typeface="+mn-cs"/>
            </a:rPr>
            <a:t>を行ったためである。</a:t>
          </a:r>
          <a:endParaRPr lang="ja-JP" altLang="ja-JP" sz="1400">
            <a:solidFill>
              <a:sysClr val="windowText" lastClr="000000"/>
            </a:solidFill>
            <a:effectLst/>
            <a:latin typeface="+mn-ea"/>
            <a:ea typeface="+mn-ea"/>
          </a:endParaRPr>
        </a:p>
        <a:p>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商工費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4.3</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2.0</a:t>
          </a:r>
          <a:r>
            <a:rPr kumimoji="1" lang="ja-JP" altLang="ja-JP" sz="1100">
              <a:solidFill>
                <a:sysClr val="windowText" lastClr="000000"/>
              </a:solidFill>
              <a:effectLst/>
              <a:latin typeface="+mn-ea"/>
              <a:ea typeface="+mn-ea"/>
              <a:cs typeface="+mn-cs"/>
            </a:rPr>
            <a:t>万円へ減少しているが、要因として、</a:t>
          </a:r>
          <a:r>
            <a:rPr kumimoji="1" lang="ja-JP" altLang="en-US" sz="1100">
              <a:solidFill>
                <a:sysClr val="windowText" lastClr="000000"/>
              </a:solidFill>
              <a:effectLst/>
              <a:latin typeface="+mn-ea"/>
              <a:ea typeface="+mn-ea"/>
              <a:cs typeface="+mn-cs"/>
            </a:rPr>
            <a:t>ふるさと納税寄附額の減少に伴い、返礼品等の経費が減少したためである。</a:t>
          </a:r>
          <a:endParaRPr kumimoji="1" lang="en-US" altLang="ja-JP" sz="1100">
            <a:solidFill>
              <a:sysClr val="windowText" lastClr="000000"/>
            </a:solidFill>
            <a:effectLst/>
            <a:latin typeface="+mn-ea"/>
            <a:ea typeface="+mn-ea"/>
            <a:cs typeface="+mn-cs"/>
          </a:endParaRPr>
        </a:p>
        <a:p>
          <a:r>
            <a:rPr kumimoji="1" lang="en-US" altLang="ja-JP" sz="1100">
              <a:solidFill>
                <a:sysClr val="windowText" lastClr="000000"/>
              </a:solidFill>
              <a:effectLst/>
              <a:latin typeface="+mn-ea"/>
              <a:ea typeface="+mn-ea"/>
              <a:cs typeface="+mn-cs"/>
            </a:rPr>
            <a:t>【</a:t>
          </a:r>
          <a:r>
            <a:rPr kumimoji="1" lang="ja-JP" altLang="en-US" sz="1100">
              <a:solidFill>
                <a:sysClr val="windowText" lastClr="000000"/>
              </a:solidFill>
              <a:effectLst/>
              <a:latin typeface="+mn-ea"/>
              <a:ea typeface="+mn-ea"/>
              <a:cs typeface="+mn-cs"/>
            </a:rPr>
            <a:t>教育</a:t>
          </a:r>
          <a:r>
            <a:rPr kumimoji="1" lang="ja-JP" altLang="ja-JP" sz="1100">
              <a:solidFill>
                <a:sysClr val="windowText" lastClr="000000"/>
              </a:solidFill>
              <a:effectLst/>
              <a:latin typeface="+mn-ea"/>
              <a:ea typeface="+mn-ea"/>
              <a:cs typeface="+mn-cs"/>
            </a:rPr>
            <a:t>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4.6</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5.1</a:t>
          </a:r>
          <a:r>
            <a:rPr kumimoji="1" lang="ja-JP" altLang="ja-JP" sz="1100">
              <a:solidFill>
                <a:sysClr val="windowText" lastClr="000000"/>
              </a:solidFill>
              <a:effectLst/>
              <a:latin typeface="+mn-ea"/>
              <a:ea typeface="+mn-ea"/>
              <a:cs typeface="+mn-cs"/>
            </a:rPr>
            <a:t>万円へ</a:t>
          </a:r>
          <a:r>
            <a:rPr kumimoji="1" lang="ja-JP" altLang="en-US" sz="1100">
              <a:solidFill>
                <a:sysClr val="windowText" lastClr="000000"/>
              </a:solidFill>
              <a:effectLst/>
              <a:latin typeface="+mn-ea"/>
              <a:ea typeface="+mn-ea"/>
              <a:cs typeface="+mn-cs"/>
            </a:rPr>
            <a:t>増加</a:t>
          </a:r>
          <a:r>
            <a:rPr kumimoji="1" lang="ja-JP" altLang="ja-JP" sz="1100">
              <a:solidFill>
                <a:sysClr val="windowText" lastClr="000000"/>
              </a:solidFill>
              <a:effectLst/>
              <a:latin typeface="+mn-ea"/>
              <a:ea typeface="+mn-ea"/>
              <a:cs typeface="+mn-cs"/>
            </a:rPr>
            <a:t>しているが、</a:t>
          </a:r>
          <a:r>
            <a:rPr kumimoji="1" lang="ja-JP" altLang="en-US" sz="1100">
              <a:solidFill>
                <a:sysClr val="windowText" lastClr="000000"/>
              </a:solidFill>
              <a:effectLst/>
              <a:latin typeface="+mn-ea"/>
              <a:ea typeface="+mn-ea"/>
              <a:cs typeface="+mn-cs"/>
            </a:rPr>
            <a:t>職員人件費の増及び小学校教師用教科書購入によるものである。</a:t>
          </a:r>
          <a:endParaRPr kumimoji="1" lang="en-US" altLang="ja-JP" sz="1100">
            <a:solidFill>
              <a:sysClr val="windowText" lastClr="000000"/>
            </a:solidFill>
            <a:effectLst/>
            <a:latin typeface="+mn-ea"/>
            <a:ea typeface="+mn-ea"/>
            <a:cs typeface="+mn-cs"/>
          </a:endParaRPr>
        </a:p>
        <a:p>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災害復旧費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5.5</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3.7</a:t>
          </a:r>
          <a:r>
            <a:rPr kumimoji="1" lang="ja-JP" altLang="ja-JP" sz="1100">
              <a:solidFill>
                <a:sysClr val="windowText" lastClr="000000"/>
              </a:solidFill>
              <a:effectLst/>
              <a:latin typeface="+mn-ea"/>
              <a:ea typeface="+mn-ea"/>
              <a:cs typeface="+mn-cs"/>
            </a:rPr>
            <a:t>万円へ</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しているが、要因として、林業施設災害復旧（令和</a:t>
          </a:r>
          <a:r>
            <a:rPr kumimoji="1" lang="en-US" altLang="ja-JP" sz="1100">
              <a:solidFill>
                <a:sysClr val="windowText" lastClr="000000"/>
              </a:solidFill>
              <a:effectLst/>
              <a:latin typeface="+mn-ea"/>
              <a:ea typeface="+mn-ea"/>
              <a:cs typeface="+mn-cs"/>
            </a:rPr>
            <a:t>2</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7</a:t>
          </a:r>
          <a:r>
            <a:rPr kumimoji="1" lang="ja-JP" altLang="ja-JP" sz="1100">
              <a:solidFill>
                <a:sysClr val="windowText" lastClr="000000"/>
              </a:solidFill>
              <a:effectLst/>
              <a:latin typeface="+mn-ea"/>
              <a:ea typeface="+mn-ea"/>
              <a:cs typeface="+mn-cs"/>
            </a:rPr>
            <a:t>月豪雨・令和</a:t>
          </a:r>
          <a:r>
            <a:rPr kumimoji="1" lang="en-US" altLang="ja-JP" sz="1100">
              <a:solidFill>
                <a:sysClr val="windowText" lastClr="000000"/>
              </a:solidFill>
              <a:effectLst/>
              <a:latin typeface="+mn-ea"/>
              <a:ea typeface="+mn-ea"/>
              <a:cs typeface="+mn-cs"/>
            </a:rPr>
            <a:t>4</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9</a:t>
          </a:r>
          <a:r>
            <a:rPr kumimoji="1" lang="ja-JP" altLang="ja-JP" sz="1100">
              <a:solidFill>
                <a:sysClr val="windowText" lastClr="000000"/>
              </a:solidFill>
              <a:effectLst/>
              <a:latin typeface="+mn-ea"/>
              <a:ea typeface="+mn-ea"/>
              <a:cs typeface="+mn-cs"/>
            </a:rPr>
            <a:t>月台風</a:t>
          </a:r>
          <a:r>
            <a:rPr kumimoji="1" lang="en-US" altLang="ja-JP" sz="1100">
              <a:solidFill>
                <a:sysClr val="windowText" lastClr="000000"/>
              </a:solidFill>
              <a:effectLst/>
              <a:latin typeface="+mn-ea"/>
              <a:ea typeface="+mn-ea"/>
              <a:cs typeface="+mn-cs"/>
            </a:rPr>
            <a:t>14</a:t>
          </a:r>
          <a:r>
            <a:rPr kumimoji="1" lang="ja-JP" altLang="ja-JP" sz="1100">
              <a:solidFill>
                <a:sysClr val="windowText" lastClr="000000"/>
              </a:solidFill>
              <a:effectLst/>
              <a:latin typeface="+mn-ea"/>
              <a:ea typeface="+mn-ea"/>
              <a:cs typeface="+mn-cs"/>
            </a:rPr>
            <a:t>号）、くま川鉄道経営安定化補助金（令和</a:t>
          </a:r>
          <a:r>
            <a:rPr kumimoji="1" lang="en-US" altLang="ja-JP" sz="1100">
              <a:solidFill>
                <a:sysClr val="windowText" lastClr="000000"/>
              </a:solidFill>
              <a:effectLst/>
              <a:latin typeface="+mn-ea"/>
              <a:ea typeface="+mn-ea"/>
              <a:cs typeface="+mn-cs"/>
            </a:rPr>
            <a:t>2</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7</a:t>
          </a:r>
          <a:r>
            <a:rPr kumimoji="1" lang="ja-JP" altLang="ja-JP" sz="1100">
              <a:solidFill>
                <a:sysClr val="windowText" lastClr="000000"/>
              </a:solidFill>
              <a:effectLst/>
              <a:latin typeface="+mn-ea"/>
              <a:ea typeface="+mn-ea"/>
              <a:cs typeface="+mn-cs"/>
            </a:rPr>
            <a:t>月豪雨）の事業進捗によるものである。（繰越事業含む。）</a:t>
          </a:r>
          <a:endParaRPr lang="ja-JP" altLang="ja-JP" sz="1400">
            <a:solidFill>
              <a:sysClr val="windowText" lastClr="000000"/>
            </a:solidFill>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財政調整基金残高は、標準財政規模比で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で推移している。実質収支比率は、目安といわれる概ね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％程度の範囲で推移している。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実質単年度収支が、マイナスとなっている年度もあるが、財政調整基金の取崩</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年度間調整や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住民負担を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緩和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するための措置であり、黒字年度・赤字年度の両方があることに問題はない。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ea"/>
              <a:ea typeface="+mn-ea"/>
              <a:cs typeface="+mn-cs"/>
            </a:rPr>
            <a:t>　平成</a:t>
          </a:r>
          <a:r>
            <a:rPr kumimoji="1" lang="en-US" altLang="ja-JP" sz="1300">
              <a:solidFill>
                <a:sysClr val="windowText" lastClr="000000"/>
              </a:solidFill>
              <a:effectLst/>
              <a:latin typeface="+mn-ea"/>
              <a:ea typeface="+mn-ea"/>
              <a:cs typeface="+mn-cs"/>
            </a:rPr>
            <a:t>30</a:t>
          </a:r>
          <a:r>
            <a:rPr kumimoji="1" lang="ja-JP" altLang="ja-JP" sz="1300">
              <a:solidFill>
                <a:sysClr val="windowText" lastClr="000000"/>
              </a:solidFill>
              <a:effectLst/>
              <a:latin typeface="+mn-ea"/>
              <a:ea typeface="+mn-ea"/>
              <a:cs typeface="+mn-cs"/>
            </a:rPr>
            <a:t>年度以降は、すべての会計が赤字を計上しておらず、連結実質赤字は生じていない。</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公営企業会計（上下水道）においては、基準外繰出しが続いている状況であることから、令和３年</a:t>
          </a:r>
          <a:r>
            <a:rPr kumimoji="1" lang="en-US" altLang="ja-JP" sz="1300">
              <a:solidFill>
                <a:sysClr val="windowText" lastClr="000000"/>
              </a:solidFill>
              <a:effectLst/>
              <a:latin typeface="+mn-ea"/>
              <a:ea typeface="+mn-ea"/>
              <a:cs typeface="+mn-cs"/>
            </a:rPr>
            <a:t>10</a:t>
          </a:r>
          <a:r>
            <a:rPr kumimoji="1" lang="ja-JP" altLang="ja-JP" sz="1300">
              <a:solidFill>
                <a:sysClr val="windowText" lastClr="000000"/>
              </a:solidFill>
              <a:effectLst/>
              <a:latin typeface="+mn-ea"/>
              <a:ea typeface="+mn-ea"/>
              <a:cs typeface="+mn-cs"/>
            </a:rPr>
            <a:t>月に料金改定（値上げ）を行った。</a:t>
          </a:r>
          <a:endParaRPr kumimoji="1" lang="en-US" altLang="ja-JP" sz="1300">
            <a:solidFill>
              <a:sysClr val="windowText" lastClr="000000"/>
            </a:solidFill>
            <a:effectLst/>
            <a:latin typeface="+mn-ea"/>
            <a:ea typeface="+mn-ea"/>
            <a:cs typeface="+mn-cs"/>
          </a:endParaRPr>
        </a:p>
        <a:p>
          <a:r>
            <a:rPr kumimoji="1" lang="ja-JP" altLang="en-US" sz="1300">
              <a:solidFill>
                <a:srgbClr val="FF0000"/>
              </a:solidFill>
              <a:effectLst/>
              <a:latin typeface="+mn-lt"/>
              <a:ea typeface="+mn-ea"/>
              <a:cs typeface="+mn-cs"/>
            </a:rPr>
            <a:t>　</a:t>
          </a:r>
          <a:endParaRPr lang="ja-JP" altLang="ja-JP" sz="13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7764268</v>
      </c>
      <c r="BO4" s="358"/>
      <c r="BP4" s="358"/>
      <c r="BQ4" s="358"/>
      <c r="BR4" s="358"/>
      <c r="BS4" s="358"/>
      <c r="BT4" s="358"/>
      <c r="BU4" s="359"/>
      <c r="BV4" s="357">
        <v>8368407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3.9</v>
      </c>
      <c r="CU4" s="364"/>
      <c r="CV4" s="364"/>
      <c r="CW4" s="364"/>
      <c r="CX4" s="364"/>
      <c r="CY4" s="364"/>
      <c r="CZ4" s="364"/>
      <c r="DA4" s="365"/>
      <c r="DB4" s="363">
        <v>3.2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7507317</v>
      </c>
      <c r="BO5" s="395"/>
      <c r="BP5" s="395"/>
      <c r="BQ5" s="395"/>
      <c r="BR5" s="395"/>
      <c r="BS5" s="395"/>
      <c r="BT5" s="395"/>
      <c r="BU5" s="396"/>
      <c r="BV5" s="394">
        <v>8036121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89.7</v>
      </c>
      <c r="CU5" s="392"/>
      <c r="CV5" s="392"/>
      <c r="CW5" s="392"/>
      <c r="CX5" s="392"/>
      <c r="CY5" s="392"/>
      <c r="CZ5" s="392"/>
      <c r="DA5" s="393"/>
      <c r="DB5" s="391">
        <v>84.9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256951</v>
      </c>
      <c r="BO6" s="395"/>
      <c r="BP6" s="395"/>
      <c r="BQ6" s="395"/>
      <c r="BR6" s="395"/>
      <c r="BS6" s="395"/>
      <c r="BT6" s="395"/>
      <c r="BU6" s="396"/>
      <c r="BV6" s="394">
        <v>332286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v>
      </c>
      <c r="CU6" s="432"/>
      <c r="CV6" s="432"/>
      <c r="CW6" s="432"/>
      <c r="CX6" s="432"/>
      <c r="CY6" s="432"/>
      <c r="CZ6" s="432"/>
      <c r="DA6" s="433"/>
      <c r="DB6" s="431">
        <v>85.4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111396</v>
      </c>
      <c r="BO7" s="395"/>
      <c r="BP7" s="395"/>
      <c r="BQ7" s="395"/>
      <c r="BR7" s="395"/>
      <c r="BS7" s="395"/>
      <c r="BT7" s="395"/>
      <c r="BU7" s="396"/>
      <c r="BV7" s="394">
        <v>216756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3753922</v>
      </c>
      <c r="CU7" s="395"/>
      <c r="CV7" s="395"/>
      <c r="CW7" s="395"/>
      <c r="CX7" s="395"/>
      <c r="CY7" s="395"/>
      <c r="CZ7" s="395"/>
      <c r="DA7" s="396"/>
      <c r="DB7" s="394">
        <v>3654570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145555</v>
      </c>
      <c r="BO8" s="395"/>
      <c r="BP8" s="395"/>
      <c r="BQ8" s="395"/>
      <c r="BR8" s="395"/>
      <c r="BS8" s="395"/>
      <c r="BT8" s="395"/>
      <c r="BU8" s="396"/>
      <c r="BV8" s="394">
        <v>115530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v>
      </c>
      <c r="CU8" s="435"/>
      <c r="CV8" s="435"/>
      <c r="CW8" s="435"/>
      <c r="CX8" s="435"/>
      <c r="CY8" s="435"/>
      <c r="CZ8" s="435"/>
      <c r="DA8" s="436"/>
      <c r="DB8" s="434">
        <v>0.39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10288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30025</v>
      </c>
      <c r="BO9" s="395"/>
      <c r="BP9" s="395"/>
      <c r="BQ9" s="395"/>
      <c r="BR9" s="395"/>
      <c r="BS9" s="395"/>
      <c r="BT9" s="395"/>
      <c r="BU9" s="396"/>
      <c r="BV9" s="394">
        <v>-131274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10.1</v>
      </c>
      <c r="CU9" s="392"/>
      <c r="CV9" s="392"/>
      <c r="CW9" s="392"/>
      <c r="CX9" s="392"/>
      <c r="CY9" s="392"/>
      <c r="CZ9" s="392"/>
      <c r="DA9" s="393"/>
      <c r="DB9" s="391">
        <v>9.4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10766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310062</v>
      </c>
      <c r="BO10" s="395"/>
      <c r="BP10" s="395"/>
      <c r="BQ10" s="395"/>
      <c r="BR10" s="395"/>
      <c r="BS10" s="395"/>
      <c r="BT10" s="395"/>
      <c r="BU10" s="396"/>
      <c r="BV10" s="394">
        <v>182486</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10033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309740</v>
      </c>
      <c r="BO12" s="395"/>
      <c r="BP12" s="395"/>
      <c r="BQ12" s="395"/>
      <c r="BR12" s="395"/>
      <c r="BS12" s="395"/>
      <c r="BT12" s="395"/>
      <c r="BU12" s="396"/>
      <c r="BV12" s="394">
        <v>193836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9920</v>
      </c>
      <c r="S13" s="479"/>
      <c r="T13" s="479"/>
      <c r="U13" s="479"/>
      <c r="V13" s="480"/>
      <c r="W13" s="410" t="s">
        <v>131</v>
      </c>
      <c r="X13" s="411"/>
      <c r="Y13" s="411"/>
      <c r="Z13" s="411"/>
      <c r="AA13" s="411"/>
      <c r="AB13" s="401"/>
      <c r="AC13" s="445">
        <v>1022</v>
      </c>
      <c r="AD13" s="446"/>
      <c r="AE13" s="446"/>
      <c r="AF13" s="446"/>
      <c r="AG13" s="488"/>
      <c r="AH13" s="445">
        <v>1008</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30347</v>
      </c>
      <c r="BO13" s="395"/>
      <c r="BP13" s="395"/>
      <c r="BQ13" s="395"/>
      <c r="BR13" s="395"/>
      <c r="BS13" s="395"/>
      <c r="BT13" s="395"/>
      <c r="BU13" s="396"/>
      <c r="BV13" s="394">
        <v>-142624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9.3000000000000007</v>
      </c>
      <c r="CU13" s="392"/>
      <c r="CV13" s="392"/>
      <c r="CW13" s="392"/>
      <c r="CX13" s="392"/>
      <c r="CY13" s="392"/>
      <c r="CZ13" s="392"/>
      <c r="DA13" s="393"/>
      <c r="DB13" s="391">
        <v>8.9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10223</v>
      </c>
      <c r="S14" s="479"/>
      <c r="T14" s="479"/>
      <c r="U14" s="479"/>
      <c r="V14" s="480"/>
      <c r="W14" s="384"/>
      <c r="X14" s="385"/>
      <c r="Y14" s="385"/>
      <c r="Z14" s="385"/>
      <c r="AA14" s="385"/>
      <c r="AB14" s="374"/>
      <c r="AC14" s="481">
        <v>18.8</v>
      </c>
      <c r="AD14" s="482"/>
      <c r="AE14" s="482"/>
      <c r="AF14" s="482"/>
      <c r="AG14" s="483"/>
      <c r="AH14" s="481">
        <v>18.2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4.7</v>
      </c>
      <c r="CU14" s="493"/>
      <c r="CV14" s="493"/>
      <c r="CW14" s="493"/>
      <c r="CX14" s="493"/>
      <c r="CY14" s="493"/>
      <c r="CZ14" s="493"/>
      <c r="DA14" s="494"/>
      <c r="DB14" s="492">
        <v>2.5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10117</v>
      </c>
      <c r="S15" s="479"/>
      <c r="T15" s="479"/>
      <c r="U15" s="479"/>
      <c r="V15" s="480"/>
      <c r="W15" s="410" t="s">
        <v>137</v>
      </c>
      <c r="X15" s="411"/>
      <c r="Y15" s="411"/>
      <c r="Z15" s="411"/>
      <c r="AA15" s="411"/>
      <c r="AB15" s="401"/>
      <c r="AC15" s="445">
        <v>1242</v>
      </c>
      <c r="AD15" s="446"/>
      <c r="AE15" s="446"/>
      <c r="AF15" s="446"/>
      <c r="AG15" s="488"/>
      <c r="AH15" s="445">
        <v>1358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1369368</v>
      </c>
      <c r="BO15" s="358"/>
      <c r="BP15" s="358"/>
      <c r="BQ15" s="358"/>
      <c r="BR15" s="358"/>
      <c r="BS15" s="358"/>
      <c r="BT15" s="358"/>
      <c r="BU15" s="359"/>
      <c r="BV15" s="357">
        <v>1344329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22.9</v>
      </c>
      <c r="AD16" s="482"/>
      <c r="AE16" s="482"/>
      <c r="AF16" s="482"/>
      <c r="AG16" s="483"/>
      <c r="AH16" s="481">
        <v>24.6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3394058</v>
      </c>
      <c r="BO16" s="395"/>
      <c r="BP16" s="395"/>
      <c r="BQ16" s="395"/>
      <c r="BR16" s="395"/>
      <c r="BS16" s="395"/>
      <c r="BT16" s="395"/>
      <c r="BU16" s="396"/>
      <c r="BV16" s="394">
        <v>3290555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3159</v>
      </c>
      <c r="AD17" s="446"/>
      <c r="AE17" s="446"/>
      <c r="AF17" s="446"/>
      <c r="AG17" s="488"/>
      <c r="AH17" s="445">
        <v>3163</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1719608</v>
      </c>
      <c r="BO17" s="395"/>
      <c r="BP17" s="395"/>
      <c r="BQ17" s="395"/>
      <c r="BR17" s="395"/>
      <c r="BS17" s="395"/>
      <c r="BT17" s="395"/>
      <c r="BU17" s="396"/>
      <c r="BV17" s="394">
        <v>1688007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85.04</v>
      </c>
      <c r="M18" s="518"/>
      <c r="N18" s="518"/>
      <c r="O18" s="518"/>
      <c r="P18" s="518"/>
      <c r="Q18" s="518"/>
      <c r="R18" s="519"/>
      <c r="S18" s="519"/>
      <c r="T18" s="519"/>
      <c r="U18" s="519"/>
      <c r="V18" s="520"/>
      <c r="W18" s="412"/>
      <c r="X18" s="413"/>
      <c r="Y18" s="413"/>
      <c r="Z18" s="413"/>
      <c r="AA18" s="413"/>
      <c r="AB18" s="404"/>
      <c r="AC18" s="521">
        <v>58.3</v>
      </c>
      <c r="AD18" s="522"/>
      <c r="AE18" s="522"/>
      <c r="AF18" s="522"/>
      <c r="AG18" s="523"/>
      <c r="AH18" s="521">
        <v>57.2</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3345891</v>
      </c>
      <c r="BO18" s="395"/>
      <c r="BP18" s="395"/>
      <c r="BQ18" s="395"/>
      <c r="BR18" s="395"/>
      <c r="BS18" s="395"/>
      <c r="BT18" s="395"/>
      <c r="BU18" s="396"/>
      <c r="BV18" s="394">
        <v>3082143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121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4904919</v>
      </c>
      <c r="BO19" s="395"/>
      <c r="BP19" s="395"/>
      <c r="BQ19" s="395"/>
      <c r="BR19" s="395"/>
      <c r="BS19" s="395"/>
      <c r="BT19" s="395"/>
      <c r="BU19" s="396"/>
      <c r="BV19" s="394">
        <v>5028888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3729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5326579</v>
      </c>
      <c r="BO22" s="358"/>
      <c r="BP22" s="358"/>
      <c r="BQ22" s="358"/>
      <c r="BR22" s="358"/>
      <c r="BS22" s="358"/>
      <c r="BT22" s="358"/>
      <c r="BU22" s="359"/>
      <c r="BV22" s="357">
        <v>5467685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3873824</v>
      </c>
      <c r="BO23" s="395"/>
      <c r="BP23" s="395"/>
      <c r="BQ23" s="395"/>
      <c r="BR23" s="395"/>
      <c r="BS23" s="395"/>
      <c r="BT23" s="395"/>
      <c r="BU23" s="396"/>
      <c r="BV23" s="394">
        <v>4080727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7600</v>
      </c>
      <c r="R24" s="446"/>
      <c r="S24" s="446"/>
      <c r="T24" s="446"/>
      <c r="U24" s="446"/>
      <c r="V24" s="488"/>
      <c r="W24" s="540"/>
      <c r="X24" s="541"/>
      <c r="Y24" s="542"/>
      <c r="Z24" s="444" t="s">
        <v>161</v>
      </c>
      <c r="AA24" s="424"/>
      <c r="AB24" s="424"/>
      <c r="AC24" s="424"/>
      <c r="AD24" s="424"/>
      <c r="AE24" s="424"/>
      <c r="AF24" s="424"/>
      <c r="AG24" s="425"/>
      <c r="AH24" s="445">
        <v>87</v>
      </c>
      <c r="AI24" s="446"/>
      <c r="AJ24" s="446"/>
      <c r="AK24" s="446"/>
      <c r="AL24" s="488"/>
      <c r="AM24" s="445">
        <v>256824</v>
      </c>
      <c r="AN24" s="446"/>
      <c r="AO24" s="446"/>
      <c r="AP24" s="446"/>
      <c r="AQ24" s="446"/>
      <c r="AR24" s="488"/>
      <c r="AS24" s="445">
        <v>2952</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3729984</v>
      </c>
      <c r="BO24" s="395"/>
      <c r="BP24" s="395"/>
      <c r="BQ24" s="395"/>
      <c r="BR24" s="395"/>
      <c r="BS24" s="395"/>
      <c r="BT24" s="395"/>
      <c r="BU24" s="396"/>
      <c r="BV24" s="394">
        <v>3686537</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5850</v>
      </c>
      <c r="R25" s="446"/>
      <c r="S25" s="446"/>
      <c r="T25" s="446"/>
      <c r="U25" s="446"/>
      <c r="V25" s="488"/>
      <c r="W25" s="540"/>
      <c r="X25" s="541"/>
      <c r="Y25" s="542"/>
      <c r="Z25" s="444" t="s">
        <v>164</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385436</v>
      </c>
      <c r="BO25" s="358"/>
      <c r="BP25" s="358"/>
      <c r="BQ25" s="358"/>
      <c r="BR25" s="358"/>
      <c r="BS25" s="358"/>
      <c r="BT25" s="358"/>
      <c r="BU25" s="359"/>
      <c r="BV25" s="357">
        <v>419825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5270</v>
      </c>
      <c r="R26" s="446"/>
      <c r="S26" s="446"/>
      <c r="T26" s="446"/>
      <c r="U26" s="446"/>
      <c r="V26" s="488"/>
      <c r="W26" s="540"/>
      <c r="X26" s="541"/>
      <c r="Y26" s="542"/>
      <c r="Z26" s="444" t="s">
        <v>167</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3026</v>
      </c>
      <c r="R27" s="446"/>
      <c r="S27" s="446"/>
      <c r="T27" s="446"/>
      <c r="U27" s="446"/>
      <c r="V27" s="488"/>
      <c r="W27" s="540"/>
      <c r="X27" s="541"/>
      <c r="Y27" s="542"/>
      <c r="Z27" s="444" t="s">
        <v>170</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2501</v>
      </c>
      <c r="R28" s="446"/>
      <c r="S28" s="446"/>
      <c r="T28" s="446"/>
      <c r="U28" s="446"/>
      <c r="V28" s="488"/>
      <c r="W28" s="540"/>
      <c r="X28" s="541"/>
      <c r="Y28" s="542"/>
      <c r="Z28" s="444" t="s">
        <v>173</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1491000</v>
      </c>
      <c r="BO28" s="358"/>
      <c r="BP28" s="358"/>
      <c r="BQ28" s="358"/>
      <c r="BR28" s="358"/>
      <c r="BS28" s="358"/>
      <c r="BT28" s="358"/>
      <c r="BU28" s="359"/>
      <c r="BV28" s="357">
        <v>1490678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10</v>
      </c>
      <c r="M29" s="446"/>
      <c r="N29" s="446"/>
      <c r="O29" s="446"/>
      <c r="P29" s="488"/>
      <c r="Q29" s="445">
        <v>2273</v>
      </c>
      <c r="R29" s="446"/>
      <c r="S29" s="446"/>
      <c r="T29" s="446"/>
      <c r="U29" s="446"/>
      <c r="V29" s="488"/>
      <c r="W29" s="543"/>
      <c r="X29" s="544"/>
      <c r="Y29" s="545"/>
      <c r="Z29" s="444" t="s">
        <v>176</v>
      </c>
      <c r="AA29" s="424"/>
      <c r="AB29" s="424"/>
      <c r="AC29" s="424"/>
      <c r="AD29" s="424"/>
      <c r="AE29" s="424"/>
      <c r="AF29" s="424"/>
      <c r="AG29" s="425"/>
      <c r="AH29" s="445">
        <v>87</v>
      </c>
      <c r="AI29" s="446"/>
      <c r="AJ29" s="446"/>
      <c r="AK29" s="446"/>
      <c r="AL29" s="488"/>
      <c r="AM29" s="445">
        <v>256824</v>
      </c>
      <c r="AN29" s="446"/>
      <c r="AO29" s="446"/>
      <c r="AP29" s="446"/>
      <c r="AQ29" s="446"/>
      <c r="AR29" s="488"/>
      <c r="AS29" s="445">
        <v>2952</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921310</v>
      </c>
      <c r="BO29" s="395"/>
      <c r="BP29" s="395"/>
      <c r="BQ29" s="395"/>
      <c r="BR29" s="395"/>
      <c r="BS29" s="395"/>
      <c r="BT29" s="395"/>
      <c r="BU29" s="396"/>
      <c r="BV29" s="394">
        <v>880507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94.3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1400759</v>
      </c>
      <c r="BO30" s="514"/>
      <c r="BP30" s="514"/>
      <c r="BQ30" s="514"/>
      <c r="BR30" s="514"/>
      <c r="BS30" s="514"/>
      <c r="BT30" s="514"/>
      <c r="BU30" s="515"/>
      <c r="BV30" s="513">
        <v>1527616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185</v>
      </c>
      <c r="D33" s="418"/>
      <c r="E33" s="383" t="s">
        <v>186</v>
      </c>
      <c r="F33" s="383"/>
      <c r="G33" s="383"/>
      <c r="H33" s="383"/>
      <c r="I33" s="383"/>
      <c r="J33" s="383"/>
      <c r="K33" s="383"/>
      <c r="L33" s="383"/>
      <c r="M33" s="383"/>
      <c r="N33" s="383"/>
      <c r="O33" s="383"/>
      <c r="P33" s="383"/>
      <c r="Q33" s="383"/>
      <c r="R33" s="383"/>
      <c r="S33" s="383"/>
      <c r="T33" s="188"/>
      <c r="U33" s="418" t="s">
        <v>185</v>
      </c>
      <c r="V33" s="418"/>
      <c r="W33" s="383" t="s">
        <v>186</v>
      </c>
      <c r="X33" s="383"/>
      <c r="Y33" s="383"/>
      <c r="Z33" s="383"/>
      <c r="AA33" s="383"/>
      <c r="AB33" s="383"/>
      <c r="AC33" s="383"/>
      <c r="AD33" s="383"/>
      <c r="AE33" s="383"/>
      <c r="AF33" s="383"/>
      <c r="AG33" s="383"/>
      <c r="AH33" s="383"/>
      <c r="AI33" s="383"/>
      <c r="AJ33" s="383"/>
      <c r="AK33" s="383"/>
      <c r="AL33" s="188"/>
      <c r="AM33" s="418" t="s">
        <v>185</v>
      </c>
      <c r="AN33" s="418"/>
      <c r="AO33" s="383" t="s">
        <v>186</v>
      </c>
      <c r="AP33" s="383"/>
      <c r="AQ33" s="383"/>
      <c r="AR33" s="383"/>
      <c r="AS33" s="383"/>
      <c r="AT33" s="383"/>
      <c r="AU33" s="383"/>
      <c r="AV33" s="383"/>
      <c r="AW33" s="383"/>
      <c r="AX33" s="383"/>
      <c r="AY33" s="383"/>
      <c r="AZ33" s="383"/>
      <c r="BA33" s="383"/>
      <c r="BB33" s="383"/>
      <c r="BC33" s="383"/>
      <c r="BD33" s="189"/>
      <c r="BE33" s="383" t="s">
        <v>187</v>
      </c>
      <c r="BF33" s="383"/>
      <c r="BG33" s="383" t="s">
        <v>188</v>
      </c>
      <c r="BH33" s="383"/>
      <c r="BI33" s="383"/>
      <c r="BJ33" s="383"/>
      <c r="BK33" s="383"/>
      <c r="BL33" s="383"/>
      <c r="BM33" s="383"/>
      <c r="BN33" s="383"/>
      <c r="BO33" s="383"/>
      <c r="BP33" s="383"/>
      <c r="BQ33" s="383"/>
      <c r="BR33" s="383"/>
      <c r="BS33" s="383"/>
      <c r="BT33" s="383"/>
      <c r="BU33" s="383"/>
      <c r="BV33" s="189"/>
      <c r="BW33" s="418" t="s">
        <v>187</v>
      </c>
      <c r="BX33" s="418"/>
      <c r="BY33" s="383" t="s">
        <v>189</v>
      </c>
      <c r="BZ33" s="383"/>
      <c r="CA33" s="383"/>
      <c r="CB33" s="383"/>
      <c r="CC33" s="383"/>
      <c r="CD33" s="383"/>
      <c r="CE33" s="383"/>
      <c r="CF33" s="383"/>
      <c r="CG33" s="383"/>
      <c r="CH33" s="383"/>
      <c r="CI33" s="383"/>
      <c r="CJ33" s="383"/>
      <c r="CK33" s="383"/>
      <c r="CL33" s="383"/>
      <c r="CM33" s="383"/>
      <c r="CN33" s="188"/>
      <c r="CO33" s="418" t="s">
        <v>185</v>
      </c>
      <c r="CP33" s="418"/>
      <c r="CQ33" s="383" t="s">
        <v>190</v>
      </c>
      <c r="CR33" s="383"/>
      <c r="CS33" s="383"/>
      <c r="CT33" s="383"/>
      <c r="CU33" s="383"/>
      <c r="CV33" s="383"/>
      <c r="CW33" s="383"/>
      <c r="CX33" s="383"/>
      <c r="CY33" s="383"/>
      <c r="CZ33" s="383"/>
      <c r="DA33" s="383"/>
      <c r="DB33" s="383"/>
      <c r="DC33" s="383"/>
      <c r="DD33" s="383"/>
      <c r="DE33" s="383"/>
      <c r="DF33" s="188"/>
      <c r="DG33" s="583" t="s">
        <v>191</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錦町国民健康保険特別会計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錦町水道事業会計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くま川鉄道株式会社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錦町介護保険特別会計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錦町下水道事業会計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人吉下球磨消防組合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錦町後期高齢者医療特別会計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人吉球磨広域行政組合
（一般会計）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人吉球磨広域行政組合
（人吉球磨ふるさと市町村圏特別会計）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人吉球磨広域行政組合
（特別養護老人ホーム特別会計）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熊本県後期高齢者医療広域連合
（一般会計）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熊本県後期高齢者医療広域連合
（後期高齢者医療特別会計）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QhWxilAgO1Mq23XyiGw5YZK+mORFpfRkDDxuGtBB5/UqGuQK98LP/e9fBEhqKeB1qQEfsLdHRiK4asx2xqa7jw==" saltValue="m48StmlY36Z5woJ3C9+x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v>5.57</v>
      </c>
      <c r="G34" s="33">
        <v>5.49</v>
      </c>
      <c r="H34" s="33">
        <v>6.91</v>
      </c>
      <c r="I34" s="33">
        <v>3.19</v>
      </c>
      <c r="J34" s="34">
        <v>3.91</v>
      </c>
      <c r="K34" s="22"/>
      <c r="L34" s="22"/>
      <c r="M34" s="22"/>
      <c r="N34" s="22"/>
      <c r="O34" s="22"/>
      <c r="P34" s="22"/>
    </row>
    <row r="35" spans="1:16" ht="39" customHeight="1" x14ac:dyDescent="0.2">
      <c r="A35" s="22"/>
      <c r="B35" s="35"/>
      <c r="C35" s="1132" t="s">
        <v>531</v>
      </c>
      <c r="D35" s="1132"/>
      <c r="E35" s="1133"/>
      <c r="F35" s="36">
        <v>0.95</v>
      </c>
      <c r="G35" s="37">
        <v>1.05</v>
      </c>
      <c r="H35" s="37">
        <v>2.13</v>
      </c>
      <c r="I35" s="37">
        <v>1.69</v>
      </c>
      <c r="J35" s="38">
        <v>2.34</v>
      </c>
      <c r="K35" s="22"/>
      <c r="L35" s="22"/>
      <c r="M35" s="22"/>
      <c r="N35" s="22"/>
      <c r="O35" s="22"/>
      <c r="P35" s="22"/>
    </row>
    <row r="36" spans="1:16" ht="39" customHeight="1" x14ac:dyDescent="0.2">
      <c r="A36" s="22"/>
      <c r="B36" s="35"/>
      <c r="C36" s="1132" t="s">
        <v>532</v>
      </c>
      <c r="D36" s="1132"/>
      <c r="E36" s="1133"/>
      <c r="F36" s="36">
        <v>2.1800000000000002</v>
      </c>
      <c r="G36" s="37">
        <v>1.8</v>
      </c>
      <c r="H36" s="37">
        <v>1.81</v>
      </c>
      <c r="I36" s="37">
        <v>1.37</v>
      </c>
      <c r="J36" s="38">
        <v>1.04</v>
      </c>
      <c r="K36" s="22"/>
      <c r="L36" s="22"/>
      <c r="M36" s="22"/>
      <c r="N36" s="22"/>
      <c r="O36" s="22"/>
      <c r="P36" s="22"/>
    </row>
    <row r="37" spans="1:16" ht="39" customHeight="1" x14ac:dyDescent="0.2">
      <c r="A37" s="22"/>
      <c r="B37" s="35"/>
      <c r="C37" s="1132" t="s">
        <v>533</v>
      </c>
      <c r="D37" s="1132"/>
      <c r="E37" s="1133"/>
      <c r="F37" s="36" t="s">
        <v>485</v>
      </c>
      <c r="G37" s="37" t="s">
        <v>485</v>
      </c>
      <c r="H37" s="37" t="s">
        <v>485</v>
      </c>
      <c r="I37" s="37" t="s">
        <v>485</v>
      </c>
      <c r="J37" s="38">
        <v>0.38</v>
      </c>
      <c r="K37" s="22"/>
      <c r="L37" s="22"/>
      <c r="M37" s="22"/>
      <c r="N37" s="22"/>
      <c r="O37" s="22"/>
      <c r="P37" s="22"/>
    </row>
    <row r="38" spans="1:16" ht="39" customHeight="1" x14ac:dyDescent="0.2">
      <c r="A38" s="22"/>
      <c r="B38" s="35"/>
      <c r="C38" s="1132" t="s">
        <v>534</v>
      </c>
      <c r="D38" s="1132"/>
      <c r="E38" s="1133"/>
      <c r="F38" s="36">
        <v>0.65</v>
      </c>
      <c r="G38" s="37">
        <v>0.51</v>
      </c>
      <c r="H38" s="37">
        <v>0.48</v>
      </c>
      <c r="I38" s="37">
        <v>0.4</v>
      </c>
      <c r="J38" s="38">
        <v>0.2</v>
      </c>
      <c r="K38" s="22"/>
      <c r="L38" s="22"/>
      <c r="M38" s="22"/>
      <c r="N38" s="22"/>
      <c r="O38" s="22"/>
      <c r="P38" s="22"/>
    </row>
    <row r="39" spans="1:16" ht="39" customHeight="1" x14ac:dyDescent="0.2">
      <c r="A39" s="22"/>
      <c r="B39" s="35"/>
      <c r="C39" s="1132" t="s">
        <v>535</v>
      </c>
      <c r="D39" s="1132"/>
      <c r="E39" s="1133"/>
      <c r="F39" s="36">
        <v>0</v>
      </c>
      <c r="G39" s="37">
        <v>0.01</v>
      </c>
      <c r="H39" s="37">
        <v>0.01</v>
      </c>
      <c r="I39" s="37">
        <v>0.02</v>
      </c>
      <c r="J39" s="38">
        <v>0.04</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v>0.1</v>
      </c>
      <c r="G43" s="42">
        <v>0.13</v>
      </c>
      <c r="H43" s="42">
        <v>0.1</v>
      </c>
      <c r="I43" s="42">
        <v>0.09</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KXS4a3ZYC1LDYi9a8K3bTYELq0OR0/ABzD1RfL+8yHDSsIEzYGbc4cNZWs7alNCMAsVRZ8u3perzo0ayz1xXQ==" saltValue="pvi9OgrxWvebwe6nSuUc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417</v>
      </c>
      <c r="L45" s="58">
        <v>426</v>
      </c>
      <c r="M45" s="58">
        <v>458</v>
      </c>
      <c r="N45" s="58">
        <v>503</v>
      </c>
      <c r="O45" s="59">
        <v>528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189</v>
      </c>
      <c r="L48" s="62">
        <v>188</v>
      </c>
      <c r="M48" s="62">
        <v>188</v>
      </c>
      <c r="N48" s="62">
        <v>185</v>
      </c>
      <c r="O48" s="63">
        <v>168</v>
      </c>
      <c r="P48" s="46"/>
      <c r="Q48" s="46"/>
      <c r="R48" s="46"/>
      <c r="S48" s="46"/>
      <c r="T48" s="46"/>
      <c r="U48" s="46"/>
    </row>
    <row r="49" spans="1:21" ht="30.75" customHeight="1" x14ac:dyDescent="0.2">
      <c r="A49" s="46"/>
      <c r="B49" s="1140"/>
      <c r="C49" s="1141"/>
      <c r="D49" s="60"/>
      <c r="E49" s="1146" t="s">
        <v>14</v>
      </c>
      <c r="F49" s="1146"/>
      <c r="G49" s="1146"/>
      <c r="H49" s="1146"/>
      <c r="I49" s="1146"/>
      <c r="J49" s="1147"/>
      <c r="K49" s="61">
        <v>35</v>
      </c>
      <c r="L49" s="62">
        <v>43</v>
      </c>
      <c r="M49" s="62">
        <v>9</v>
      </c>
      <c r="N49" s="62">
        <v>16</v>
      </c>
      <c r="O49" s="63">
        <v>18</v>
      </c>
      <c r="P49" s="46"/>
      <c r="Q49" s="46"/>
      <c r="R49" s="46"/>
      <c r="S49" s="46"/>
      <c r="T49" s="46"/>
      <c r="U49" s="46"/>
    </row>
    <row r="50" spans="1:21" ht="30.75" customHeight="1" x14ac:dyDescent="0.2">
      <c r="A50" s="46"/>
      <c r="B50" s="1140"/>
      <c r="C50" s="1141"/>
      <c r="D50" s="60"/>
      <c r="E50" s="1146" t="s">
        <v>15</v>
      </c>
      <c r="F50" s="1146"/>
      <c r="G50" s="1146"/>
      <c r="H50" s="1146"/>
      <c r="I50" s="1146"/>
      <c r="J50" s="1147"/>
      <c r="K50" s="61">
        <v>10</v>
      </c>
      <c r="L50" s="62">
        <v>9</v>
      </c>
      <c r="M50" s="62">
        <v>10</v>
      </c>
      <c r="N50" s="62">
        <v>9</v>
      </c>
      <c r="O50" s="63">
        <v>7</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485</v>
      </c>
      <c r="M51" s="62" t="s">
        <v>485</v>
      </c>
      <c r="N51" s="62">
        <v>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408</v>
      </c>
      <c r="L52" s="62">
        <v>388</v>
      </c>
      <c r="M52" s="62">
        <v>393</v>
      </c>
      <c r="N52" s="62">
        <v>391</v>
      </c>
      <c r="O52" s="63">
        <v>387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243</v>
      </c>
      <c r="L53" s="67">
        <v>278</v>
      </c>
      <c r="M53" s="67">
        <v>272</v>
      </c>
      <c r="N53" s="67">
        <v>322</v>
      </c>
      <c r="O53" s="68">
        <v>334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ilMKLgyDa2AV+nrNOUJ1iX/U5ksxbvcGkCXyMlcs3asRL81UaqAnjIxaP/CKIbQgFlDQSSzz4plcK/Cs8gKyw==" saltValue="TPus8Pa6LYg33vkQlnNt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A31"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5248</v>
      </c>
      <c r="J41" s="331">
        <v>5518</v>
      </c>
      <c r="K41" s="331">
        <v>5565</v>
      </c>
      <c r="L41" s="331">
        <v>5468</v>
      </c>
      <c r="M41" s="332">
        <v>5327</v>
      </c>
    </row>
    <row r="42" spans="2:13" ht="27.75" customHeight="1" x14ac:dyDescent="0.2">
      <c r="B42" s="1171"/>
      <c r="C42" s="1172"/>
      <c r="D42" s="104"/>
      <c r="E42" s="1177" t="s">
        <v>32</v>
      </c>
      <c r="F42" s="1177"/>
      <c r="G42" s="1177"/>
      <c r="H42" s="1178"/>
      <c r="I42" s="333">
        <v>84</v>
      </c>
      <c r="J42" s="334">
        <v>76</v>
      </c>
      <c r="K42" s="334">
        <v>65</v>
      </c>
      <c r="L42" s="334">
        <v>57</v>
      </c>
      <c r="M42" s="335">
        <v>50</v>
      </c>
    </row>
    <row r="43" spans="2:13" ht="27.75" customHeight="1" x14ac:dyDescent="0.2">
      <c r="B43" s="1171"/>
      <c r="C43" s="1172"/>
      <c r="D43" s="104"/>
      <c r="E43" s="1177" t="s">
        <v>33</v>
      </c>
      <c r="F43" s="1177"/>
      <c r="G43" s="1177"/>
      <c r="H43" s="1178"/>
      <c r="I43" s="333">
        <v>2804</v>
      </c>
      <c r="J43" s="334">
        <v>2674</v>
      </c>
      <c r="K43" s="334">
        <v>2502</v>
      </c>
      <c r="L43" s="334">
        <v>2339</v>
      </c>
      <c r="M43" s="335">
        <v>2232</v>
      </c>
    </row>
    <row r="44" spans="2:13" ht="27.75" customHeight="1" x14ac:dyDescent="0.2">
      <c r="B44" s="1171"/>
      <c r="C44" s="1172"/>
      <c r="D44" s="104"/>
      <c r="E44" s="1177" t="s">
        <v>34</v>
      </c>
      <c r="F44" s="1177"/>
      <c r="G44" s="1177"/>
      <c r="H44" s="1178"/>
      <c r="I44" s="333">
        <v>77</v>
      </c>
      <c r="J44" s="334">
        <v>59</v>
      </c>
      <c r="K44" s="334">
        <v>97</v>
      </c>
      <c r="L44" s="334">
        <v>136</v>
      </c>
      <c r="M44" s="335">
        <v>166</v>
      </c>
    </row>
    <row r="45" spans="2:13" ht="27.75" customHeight="1" x14ac:dyDescent="0.2">
      <c r="B45" s="1171"/>
      <c r="C45" s="1172"/>
      <c r="D45" s="104"/>
      <c r="E45" s="1177" t="s">
        <v>35</v>
      </c>
      <c r="F45" s="1177"/>
      <c r="G45" s="1177"/>
      <c r="H45" s="1178"/>
      <c r="I45" s="333">
        <v>944</v>
      </c>
      <c r="J45" s="334">
        <v>849</v>
      </c>
      <c r="K45" s="334">
        <v>819</v>
      </c>
      <c r="L45" s="334">
        <v>857</v>
      </c>
      <c r="M45" s="335">
        <v>848</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2774</v>
      </c>
      <c r="J50" s="334">
        <v>3812</v>
      </c>
      <c r="K50" s="334">
        <v>4099</v>
      </c>
      <c r="L50" s="334">
        <v>4316</v>
      </c>
      <c r="M50" s="335">
        <v>4188</v>
      </c>
    </row>
    <row r="51" spans="2:13" ht="27.75" customHeight="1" x14ac:dyDescent="0.2">
      <c r="B51" s="1171"/>
      <c r="C51" s="1172"/>
      <c r="D51" s="104"/>
      <c r="E51" s="1177" t="s">
        <v>42</v>
      </c>
      <c r="F51" s="1177"/>
      <c r="G51" s="1177"/>
      <c r="H51" s="1178"/>
      <c r="I51" s="333">
        <v>157</v>
      </c>
      <c r="J51" s="334">
        <v>192</v>
      </c>
      <c r="K51" s="334">
        <v>197</v>
      </c>
      <c r="L51" s="334">
        <v>181</v>
      </c>
      <c r="M51" s="335">
        <v>158</v>
      </c>
    </row>
    <row r="52" spans="2:13" ht="27.75" customHeight="1" x14ac:dyDescent="0.2">
      <c r="B52" s="1173"/>
      <c r="C52" s="1174"/>
      <c r="D52" s="104"/>
      <c r="E52" s="1177" t="s">
        <v>43</v>
      </c>
      <c r="F52" s="1177"/>
      <c r="G52" s="1177"/>
      <c r="H52" s="1178"/>
      <c r="I52" s="333">
        <v>4325</v>
      </c>
      <c r="J52" s="334">
        <v>4416</v>
      </c>
      <c r="K52" s="334">
        <v>4361</v>
      </c>
      <c r="L52" s="334">
        <v>4274</v>
      </c>
      <c r="M52" s="335">
        <v>4116</v>
      </c>
    </row>
    <row r="53" spans="2:13" ht="27.75" customHeight="1" thickBot="1" x14ac:dyDescent="0.25">
      <c r="B53" s="1184" t="s">
        <v>19</v>
      </c>
      <c r="C53" s="1185"/>
      <c r="D53" s="108"/>
      <c r="E53" s="1186" t="s">
        <v>44</v>
      </c>
      <c r="F53" s="1186"/>
      <c r="G53" s="1186"/>
      <c r="H53" s="1187"/>
      <c r="I53" s="336">
        <v>1900</v>
      </c>
      <c r="J53" s="337">
        <v>755</v>
      </c>
      <c r="K53" s="337">
        <v>392</v>
      </c>
      <c r="L53" s="337">
        <v>85</v>
      </c>
      <c r="M53" s="338">
        <v>162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lps8XKaeYEKTicqITAeX63zS/BrfeD+sJgjuKb6Amb54zKKSNPLdcvwQxsm973JpZBoQYFpUmf7NoA5x1gYGg==" saltValue="PQDopW6SfVeZaiXs5U55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339">
        <v>1502</v>
      </c>
      <c r="G55" s="339">
        <v>1491</v>
      </c>
      <c r="H55" s="340">
        <v>1491</v>
      </c>
    </row>
    <row r="56" spans="2:8" ht="52.5" customHeight="1" x14ac:dyDescent="0.2">
      <c r="B56" s="120"/>
      <c r="C56" s="1198" t="s">
        <v>47</v>
      </c>
      <c r="D56" s="1198"/>
      <c r="E56" s="1199"/>
      <c r="F56" s="341">
        <v>521</v>
      </c>
      <c r="G56" s="341">
        <v>881</v>
      </c>
      <c r="H56" s="342">
        <v>921</v>
      </c>
    </row>
    <row r="57" spans="2:8" ht="53.25" customHeight="1" x14ac:dyDescent="0.2">
      <c r="B57" s="120"/>
      <c r="C57" s="1200" t="s">
        <v>48</v>
      </c>
      <c r="D57" s="1200"/>
      <c r="E57" s="1201"/>
      <c r="F57" s="343">
        <v>1692</v>
      </c>
      <c r="G57" s="343">
        <v>1528</v>
      </c>
      <c r="H57" s="344">
        <v>1401</v>
      </c>
    </row>
    <row r="58" spans="2:8" ht="45.75" customHeight="1" x14ac:dyDescent="0.2">
      <c r="B58" s="121"/>
      <c r="C58" s="1188" t="s">
        <v>551</v>
      </c>
      <c r="D58" s="1189"/>
      <c r="E58" s="1190"/>
      <c r="F58" s="345">
        <v>1012</v>
      </c>
      <c r="G58" s="345">
        <v>986</v>
      </c>
      <c r="H58" s="346">
        <v>916</v>
      </c>
    </row>
    <row r="59" spans="2:8" ht="45.75" customHeight="1" x14ac:dyDescent="0.2">
      <c r="B59" s="121"/>
      <c r="C59" s="1188" t="s">
        <v>552</v>
      </c>
      <c r="D59" s="1189"/>
      <c r="E59" s="1190"/>
      <c r="F59" s="345">
        <v>551</v>
      </c>
      <c r="G59" s="345">
        <v>479</v>
      </c>
      <c r="H59" s="346">
        <v>408</v>
      </c>
    </row>
    <row r="60" spans="2:8" ht="45.75" customHeight="1" x14ac:dyDescent="0.2">
      <c r="B60" s="121"/>
      <c r="C60" s="1188" t="s">
        <v>555</v>
      </c>
      <c r="D60" s="1189"/>
      <c r="E60" s="1190"/>
      <c r="F60" s="345">
        <v>53</v>
      </c>
      <c r="G60" s="345">
        <v>17</v>
      </c>
      <c r="H60" s="346">
        <v>40</v>
      </c>
    </row>
    <row r="61" spans="2:8" ht="45.75" customHeight="1" x14ac:dyDescent="0.2">
      <c r="B61" s="121"/>
      <c r="C61" s="1188" t="s">
        <v>553</v>
      </c>
      <c r="D61" s="1189"/>
      <c r="E61" s="1190"/>
      <c r="F61" s="345">
        <v>10</v>
      </c>
      <c r="G61" s="345">
        <v>10</v>
      </c>
      <c r="H61" s="346">
        <v>10</v>
      </c>
    </row>
    <row r="62" spans="2:8" ht="45.75" customHeight="1" thickBot="1" x14ac:dyDescent="0.25">
      <c r="B62" s="122"/>
      <c r="C62" s="1191" t="s">
        <v>554</v>
      </c>
      <c r="D62" s="1192"/>
      <c r="E62" s="1193"/>
      <c r="F62" s="347">
        <v>35</v>
      </c>
      <c r="G62" s="347">
        <v>10</v>
      </c>
      <c r="H62" s="348">
        <v>10</v>
      </c>
    </row>
    <row r="63" spans="2:8" ht="52.5" customHeight="1" thickBot="1" x14ac:dyDescent="0.25">
      <c r="B63" s="123"/>
      <c r="C63" s="1194" t="s">
        <v>49</v>
      </c>
      <c r="D63" s="1194"/>
      <c r="E63" s="1195"/>
      <c r="F63" s="349">
        <v>3715</v>
      </c>
      <c r="G63" s="349">
        <v>3899</v>
      </c>
      <c r="H63" s="350">
        <v>3813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safkWFRGgnxnJc2afOrt04vEGxVydy3rWwIUBhHiL+fo+cJswvI/V/romhh8Sj2OBW5s139PVicIccJS19AX8Q==" saltValue="U2KVkM7BSeO1gf20lwYs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107383</v>
      </c>
      <c r="E3" s="142"/>
      <c r="F3" s="143">
        <v>94796</v>
      </c>
      <c r="G3" s="144"/>
      <c r="H3" s="145"/>
    </row>
    <row r="4" spans="1:8" x14ac:dyDescent="0.2">
      <c r="A4" s="146"/>
      <c r="B4" s="147"/>
      <c r="C4" s="148"/>
      <c r="D4" s="149">
        <v>34845</v>
      </c>
      <c r="E4" s="150"/>
      <c r="F4" s="151">
        <v>55781</v>
      </c>
      <c r="G4" s="152"/>
      <c r="H4" s="153"/>
    </row>
    <row r="5" spans="1:8" x14ac:dyDescent="0.2">
      <c r="A5" s="134" t="s">
        <v>517</v>
      </c>
      <c r="B5" s="139"/>
      <c r="C5" s="140"/>
      <c r="D5" s="141">
        <v>143993</v>
      </c>
      <c r="E5" s="142"/>
      <c r="F5" s="143">
        <v>85942</v>
      </c>
      <c r="G5" s="144"/>
      <c r="H5" s="145"/>
    </row>
    <row r="6" spans="1:8" x14ac:dyDescent="0.2">
      <c r="A6" s="146"/>
      <c r="B6" s="147"/>
      <c r="C6" s="148"/>
      <c r="D6" s="149">
        <v>39679</v>
      </c>
      <c r="E6" s="150"/>
      <c r="F6" s="151">
        <v>48630</v>
      </c>
      <c r="G6" s="152"/>
      <c r="H6" s="153"/>
    </row>
    <row r="7" spans="1:8" x14ac:dyDescent="0.2">
      <c r="A7" s="134" t="s">
        <v>518</v>
      </c>
      <c r="B7" s="139"/>
      <c r="C7" s="140"/>
      <c r="D7" s="141">
        <v>146010</v>
      </c>
      <c r="E7" s="142"/>
      <c r="F7" s="143">
        <v>95007</v>
      </c>
      <c r="G7" s="144"/>
      <c r="H7" s="145"/>
    </row>
    <row r="8" spans="1:8" x14ac:dyDescent="0.2">
      <c r="A8" s="146"/>
      <c r="B8" s="147"/>
      <c r="C8" s="148"/>
      <c r="D8" s="149">
        <v>44651</v>
      </c>
      <c r="E8" s="150"/>
      <c r="F8" s="151">
        <v>48509</v>
      </c>
      <c r="G8" s="152"/>
      <c r="H8" s="153"/>
    </row>
    <row r="9" spans="1:8" x14ac:dyDescent="0.2">
      <c r="A9" s="134" t="s">
        <v>519</v>
      </c>
      <c r="B9" s="139"/>
      <c r="C9" s="140"/>
      <c r="D9" s="141">
        <v>119340</v>
      </c>
      <c r="E9" s="142"/>
      <c r="F9" s="143">
        <v>98176</v>
      </c>
      <c r="G9" s="144"/>
      <c r="H9" s="145"/>
    </row>
    <row r="10" spans="1:8" x14ac:dyDescent="0.2">
      <c r="A10" s="146"/>
      <c r="B10" s="147"/>
      <c r="C10" s="148"/>
      <c r="D10" s="149">
        <v>41782</v>
      </c>
      <c r="E10" s="150"/>
      <c r="F10" s="151">
        <v>58489</v>
      </c>
      <c r="G10" s="152"/>
      <c r="H10" s="153"/>
    </row>
    <row r="11" spans="1:8" x14ac:dyDescent="0.2">
      <c r="A11" s="134" t="s">
        <v>520</v>
      </c>
      <c r="B11" s="139"/>
      <c r="C11" s="140"/>
      <c r="D11" s="141">
        <v>109733</v>
      </c>
      <c r="E11" s="142"/>
      <c r="F11" s="143">
        <v>119283</v>
      </c>
      <c r="G11" s="144"/>
      <c r="H11" s="145"/>
    </row>
    <row r="12" spans="1:8" x14ac:dyDescent="0.2">
      <c r="A12" s="146"/>
      <c r="B12" s="147"/>
      <c r="C12" s="154"/>
      <c r="D12" s="149">
        <v>36396</v>
      </c>
      <c r="E12" s="150"/>
      <c r="F12" s="151">
        <v>64747</v>
      </c>
      <c r="G12" s="152"/>
      <c r="H12" s="153"/>
    </row>
    <row r="13" spans="1:8" x14ac:dyDescent="0.2">
      <c r="A13" s="134"/>
      <c r="B13" s="139"/>
      <c r="C13" s="140"/>
      <c r="D13" s="141">
        <v>125292</v>
      </c>
      <c r="E13" s="142"/>
      <c r="F13" s="143">
        <v>98641</v>
      </c>
      <c r="G13" s="155"/>
      <c r="H13" s="145"/>
    </row>
    <row r="14" spans="1:8" x14ac:dyDescent="0.2">
      <c r="A14" s="146"/>
      <c r="B14" s="147"/>
      <c r="C14" s="148"/>
      <c r="D14" s="149">
        <v>39471</v>
      </c>
      <c r="E14" s="150"/>
      <c r="F14" s="151">
        <v>55231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5.58</v>
      </c>
      <c r="C19" s="156">
        <f>ROUND(VALUE(SUBSTITUTE(実質収支比率等に係る経年分析!G$48,"▲","-")),2)</f>
        <v>5.49</v>
      </c>
      <c r="D19" s="156">
        <f>ROUND(VALUE(SUBSTITUTE(実質収支比率等に係る経年分析!H$48,"▲","-")),2)</f>
        <v>6.9</v>
      </c>
      <c r="E19" s="156">
        <f>ROUND(VALUE(SUBSTITUTE(実質収支比率等に係る経年分析!I$48,"▲","-")),2)</f>
        <v>3.16</v>
      </c>
      <c r="F19" s="156">
        <f>ROUND(VALUE(SUBSTITUTE(実質収支比率等に係る経年分析!J$48,"▲","-")),2)</f>
        <v>3.88</v>
      </c>
    </row>
    <row r="20" spans="1:11" x14ac:dyDescent="0.2">
      <c r="A20" s="156" t="s">
        <v>53</v>
      </c>
      <c r="B20" s="156">
        <f>ROUND(VALUE(SUBSTITUTE(実質収支比率等に係る経年分析!F$47,"▲","-")),2)</f>
        <v>41.08</v>
      </c>
      <c r="C20" s="156">
        <f>ROUND(VALUE(SUBSTITUTE(実質収支比率等に係る経年分析!G$47,"▲","-")),2)</f>
        <v>44.1</v>
      </c>
      <c r="D20" s="156">
        <f>ROUND(VALUE(SUBSTITUTE(実質収支比率等に係る経年分析!H$47,"▲","-")),2)</f>
        <v>42</v>
      </c>
      <c r="E20" s="156">
        <f>ROUND(VALUE(SUBSTITUTE(実質収支比率等に係る経年分析!I$47,"▲","-")),2)</f>
        <v>40.79</v>
      </c>
      <c r="F20" s="156">
        <f>ROUND(VALUE(SUBSTITUTE(実質収支比率等に係る経年分析!J$47,"▲","-")),2)</f>
        <v>39.72</v>
      </c>
    </row>
    <row r="21" spans="1:11" x14ac:dyDescent="0.2">
      <c r="A21" s="156" t="s">
        <v>54</v>
      </c>
      <c r="B21" s="156">
        <f>IF(ISNUMBER(VALUE(SUBSTITUTE(実質収支比率等に係る経年分析!F$49,"▲","-"))),ROUND(VALUE(SUBSTITUTE(実質収支比率等に係る経年分析!F$49,"▲","-")),2),NA())</f>
        <v>1.05</v>
      </c>
      <c r="C21" s="156">
        <f>IF(ISNUMBER(VALUE(SUBSTITUTE(実質収支比率等に係る経年分析!G$49,"▲","-"))),ROUND(VALUE(SUBSTITUTE(実質収支比率等に係る経年分析!G$49,"▲","-")),2),NA())</f>
        <v>6.1</v>
      </c>
      <c r="D21" s="156">
        <f>IF(ISNUMBER(VALUE(SUBSTITUTE(実質収支比率等に係る経年分析!H$49,"▲","-"))),ROUND(VALUE(SUBSTITUTE(実質収支比率等に係る経年分析!H$49,"▲","-")),2),NA())</f>
        <v>-1.44</v>
      </c>
      <c r="E21" s="156">
        <f>IF(ISNUMBER(VALUE(SUBSTITUTE(実質収支比率等に係る経年分析!I$49,"▲","-"))),ROUND(VALUE(SUBSTITUTE(実質収支比率等に係る経年分析!I$49,"▲","-")),2),NA())</f>
        <v>-3.9</v>
      </c>
      <c r="F21" s="156">
        <f>IF(ISNUMBER(VALUE(SUBSTITUTE(実質収支比率等に係る経年分析!J$49,"▲","-"))),ROUND(VALUE(SUBSTITUTE(実質収支比率等に係る経年分析!J$49,"▲","-")),2),NA())</f>
        <v>0.81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錦町後期高齢者医療特別会計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錦町水道事業会計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錦町下水道事業会計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0.38</v>
      </c>
    </row>
    <row r="34" spans="1:16" x14ac:dyDescent="0.2">
      <c r="A34" s="157" t="str">
        <f>IF(連結実質赤字比率に係る赤字・黒字の構成分析!C$36="",NA(),連結実質赤字比率に係る赤字・黒字の構成分析!C$36)</f>
        <v>錦町国民健康保険特別会計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2.1800000000000002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1.04</v>
      </c>
    </row>
    <row r="35" spans="1:16" x14ac:dyDescent="0.2">
      <c r="A35" s="157" t="str">
        <f>IF(連結実質赤字比率に係る赤字・黒字の構成分析!C$35="",NA(),連結実質赤字比率に係る赤字・黒字の構成分析!C$35)</f>
        <v>錦町介護保険特別会計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3.91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408</v>
      </c>
      <c r="E42" s="158"/>
      <c r="F42" s="158"/>
      <c r="G42" s="158">
        <f>'実質公債費比率（分子）の構造'!L$52</f>
        <v>388</v>
      </c>
      <c r="H42" s="158"/>
      <c r="I42" s="158"/>
      <c r="J42" s="158">
        <f>'実質公債費比率（分子）の構造'!M$52</f>
        <v>393</v>
      </c>
      <c r="K42" s="158"/>
      <c r="L42" s="158"/>
      <c r="M42" s="158">
        <f>'実質公債費比率（分子）の構造'!N$52</f>
        <v>391</v>
      </c>
      <c r="N42" s="158"/>
      <c r="O42" s="158"/>
      <c r="P42" s="158">
        <f>'実質公債費比率（分子）の構造'!O$52</f>
        <v>387</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10</v>
      </c>
      <c r="C44" s="158"/>
      <c r="D44" s="158"/>
      <c r="E44" s="158">
        <f>'実質公債費比率（分子）の構造'!L$50</f>
        <v>9</v>
      </c>
      <c r="F44" s="158"/>
      <c r="G44" s="158"/>
      <c r="H44" s="158">
        <f>'実質公債費比率（分子）の構造'!M$50</f>
        <v>10</v>
      </c>
      <c r="I44" s="158"/>
      <c r="J44" s="158"/>
      <c r="K44" s="158">
        <f>'実質公債費比率（分子）の構造'!N$50</f>
        <v>9</v>
      </c>
      <c r="L44" s="158"/>
      <c r="M44" s="158"/>
      <c r="N44" s="158">
        <f>'実質公債費比率（分子）の構造'!O$50</f>
        <v>7</v>
      </c>
      <c r="O44" s="158"/>
      <c r="P44" s="158"/>
    </row>
    <row r="45" spans="1:16" x14ac:dyDescent="0.2">
      <c r="A45" s="158" t="s">
        <v>63</v>
      </c>
      <c r="B45" s="158">
        <f>'実質公債費比率（分子）の構造'!K$49</f>
        <v>35</v>
      </c>
      <c r="C45" s="158"/>
      <c r="D45" s="158"/>
      <c r="E45" s="158">
        <f>'実質公債費比率（分子）の構造'!L$49</f>
        <v>43</v>
      </c>
      <c r="F45" s="158"/>
      <c r="G45" s="158"/>
      <c r="H45" s="158">
        <f>'実質公債費比率（分子）の構造'!M$49</f>
        <v>9</v>
      </c>
      <c r="I45" s="158"/>
      <c r="J45" s="158"/>
      <c r="K45" s="158">
        <f>'実質公債費比率（分子）の構造'!N$49</f>
        <v>16</v>
      </c>
      <c r="L45" s="158"/>
      <c r="M45" s="158"/>
      <c r="N45" s="158">
        <f>'実質公債費比率（分子）の構造'!O$49</f>
        <v>18</v>
      </c>
      <c r="O45" s="158"/>
      <c r="P45" s="158"/>
    </row>
    <row r="46" spans="1:16" x14ac:dyDescent="0.2">
      <c r="A46" s="158" t="s">
        <v>64</v>
      </c>
      <c r="B46" s="158">
        <f>'実質公債費比率（分子）の構造'!K$48</f>
        <v>189</v>
      </c>
      <c r="C46" s="158"/>
      <c r="D46" s="158"/>
      <c r="E46" s="158">
        <f>'実質公債費比率（分子）の構造'!L$48</f>
        <v>188</v>
      </c>
      <c r="F46" s="158"/>
      <c r="G46" s="158"/>
      <c r="H46" s="158">
        <f>'実質公債費比率（分子）の構造'!M$48</f>
        <v>188</v>
      </c>
      <c r="I46" s="158"/>
      <c r="J46" s="158"/>
      <c r="K46" s="158">
        <f>'実質公債費比率（分子）の構造'!N$48</f>
        <v>185</v>
      </c>
      <c r="L46" s="158"/>
      <c r="M46" s="158"/>
      <c r="N46" s="158">
        <f>'実質公債費比率（分子）の構造'!O$48</f>
        <v>168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417</v>
      </c>
      <c r="C49" s="158"/>
      <c r="D49" s="158"/>
      <c r="E49" s="158">
        <f>'実質公債費比率（分子）の構造'!L$45</f>
        <v>426</v>
      </c>
      <c r="F49" s="158"/>
      <c r="G49" s="158"/>
      <c r="H49" s="158">
        <f>'実質公債費比率（分子）の構造'!M$45</f>
        <v>458</v>
      </c>
      <c r="I49" s="158"/>
      <c r="J49" s="158"/>
      <c r="K49" s="158">
        <f>'実質公債費比率（分子）の構造'!N$45</f>
        <v>503</v>
      </c>
      <c r="L49" s="158"/>
      <c r="M49" s="158"/>
      <c r="N49" s="158">
        <f>'実質公債費比率（分子）の構造'!O$45</f>
        <v>528</v>
      </c>
      <c r="O49" s="158"/>
      <c r="P49" s="158"/>
    </row>
    <row r="50" spans="1:16" x14ac:dyDescent="0.2">
      <c r="A50" s="158" t="s">
        <v>67</v>
      </c>
      <c r="B50" s="158" t="e">
        <f>NA()</f>
        <v>#N/A</v>
      </c>
      <c r="C50" s="158">
        <f>IF(ISNUMBER('実質公債費比率（分子）の構造'!K$53),'実質公債費比率（分子）の構造'!K$53,NA())</f>
        <v>243</v>
      </c>
      <c r="D50" s="158" t="e">
        <f>NA()</f>
        <v>#N/A</v>
      </c>
      <c r="E50" s="158" t="e">
        <f>NA()</f>
        <v>#N/A</v>
      </c>
      <c r="F50" s="158">
        <f>IF(ISNUMBER('実質公債費比率（分子）の構造'!L$53),'実質公債費比率（分子）の構造'!L$53,NA())</f>
        <v>278</v>
      </c>
      <c r="G50" s="158" t="e">
        <f>NA()</f>
        <v>#N/A</v>
      </c>
      <c r="H50" s="158" t="e">
        <f>NA()</f>
        <v>#N/A</v>
      </c>
      <c r="I50" s="158">
        <f>IF(ISNUMBER('実質公債費比率（分子）の構造'!M$53),'実質公債費比率（分子）の構造'!M$53,NA())</f>
        <v>272</v>
      </c>
      <c r="J50" s="158" t="e">
        <f>NA()</f>
        <v>#N/A</v>
      </c>
      <c r="K50" s="158" t="e">
        <f>NA()</f>
        <v>#N/A</v>
      </c>
      <c r="L50" s="158">
        <f>IF(ISNUMBER('実質公債費比率（分子）の構造'!N$53),'実質公債費比率（分子）の構造'!N$53,NA())</f>
        <v>322</v>
      </c>
      <c r="M50" s="158" t="e">
        <f>NA()</f>
        <v>#N/A</v>
      </c>
      <c r="N50" s="158" t="e">
        <f>NA()</f>
        <v>#N/A</v>
      </c>
      <c r="O50" s="158">
        <f>IF(ISNUMBER('実質公債費比率（分子）の構造'!O$53),'実質公債費比率（分子）の構造'!O$53,NA())</f>
        <v>334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4325</v>
      </c>
      <c r="E56" s="157"/>
      <c r="F56" s="157"/>
      <c r="G56" s="157">
        <f>'将来負担比率（分子）の構造'!J$52</f>
        <v>4416</v>
      </c>
      <c r="H56" s="157"/>
      <c r="I56" s="157"/>
      <c r="J56" s="157">
        <f>'将来負担比率（分子）の構造'!K$52</f>
        <v>4361</v>
      </c>
      <c r="K56" s="157"/>
      <c r="L56" s="157"/>
      <c r="M56" s="157">
        <f>'将来負担比率（分子）の構造'!L$52</f>
        <v>4274</v>
      </c>
      <c r="N56" s="157"/>
      <c r="O56" s="157"/>
      <c r="P56" s="157">
        <f>'将来負担比率（分子）の構造'!M$52</f>
        <v>4116</v>
      </c>
    </row>
    <row r="57" spans="1:16" x14ac:dyDescent="0.2">
      <c r="A57" s="157" t="s">
        <v>42</v>
      </c>
      <c r="B57" s="157"/>
      <c r="C57" s="157"/>
      <c r="D57" s="157">
        <f>'将来負担比率（分子）の構造'!I$51</f>
        <v>157</v>
      </c>
      <c r="E57" s="157"/>
      <c r="F57" s="157"/>
      <c r="G57" s="157">
        <f>'将来負担比率（分子）の構造'!J$51</f>
        <v>192</v>
      </c>
      <c r="H57" s="157"/>
      <c r="I57" s="157"/>
      <c r="J57" s="157">
        <f>'将来負担比率（分子）の構造'!K$51</f>
        <v>197</v>
      </c>
      <c r="K57" s="157"/>
      <c r="L57" s="157"/>
      <c r="M57" s="157">
        <f>'将来負担比率（分子）の構造'!L$51</f>
        <v>181</v>
      </c>
      <c r="N57" s="157"/>
      <c r="O57" s="157"/>
      <c r="P57" s="157">
        <f>'将来負担比率（分子）の構造'!M$51</f>
        <v>158</v>
      </c>
    </row>
    <row r="58" spans="1:16" x14ac:dyDescent="0.2">
      <c r="A58" s="157" t="s">
        <v>41</v>
      </c>
      <c r="B58" s="157"/>
      <c r="C58" s="157"/>
      <c r="D58" s="157">
        <f>'将来負担比率（分子）の構造'!I$50</f>
        <v>2774</v>
      </c>
      <c r="E58" s="157"/>
      <c r="F58" s="157"/>
      <c r="G58" s="157">
        <f>'将来負担比率（分子）の構造'!J$50</f>
        <v>3812</v>
      </c>
      <c r="H58" s="157"/>
      <c r="I58" s="157"/>
      <c r="J58" s="157">
        <f>'将来負担比率（分子）の構造'!K$50</f>
        <v>4099</v>
      </c>
      <c r="K58" s="157"/>
      <c r="L58" s="157"/>
      <c r="M58" s="157">
        <f>'将来負担比率（分子）の構造'!L$50</f>
        <v>4316</v>
      </c>
      <c r="N58" s="157"/>
      <c r="O58" s="157"/>
      <c r="P58" s="157">
        <f>'将来負担比率（分子）の構造'!M$50</f>
        <v>4188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944</v>
      </c>
      <c r="C62" s="157"/>
      <c r="D62" s="157"/>
      <c r="E62" s="157">
        <f>'将来負担比率（分子）の構造'!J$45</f>
        <v>849</v>
      </c>
      <c r="F62" s="157"/>
      <c r="G62" s="157"/>
      <c r="H62" s="157">
        <f>'将来負担比率（分子）の構造'!K$45</f>
        <v>819</v>
      </c>
      <c r="I62" s="157"/>
      <c r="J62" s="157"/>
      <c r="K62" s="157">
        <f>'将来負担比率（分子）の構造'!L$45</f>
        <v>857</v>
      </c>
      <c r="L62" s="157"/>
      <c r="M62" s="157"/>
      <c r="N62" s="157">
        <f>'将来負担比率（分子）の構造'!M$45</f>
        <v>848</v>
      </c>
      <c r="O62" s="157"/>
      <c r="P62" s="157"/>
    </row>
    <row r="63" spans="1:16" x14ac:dyDescent="0.2">
      <c r="A63" s="157" t="s">
        <v>34</v>
      </c>
      <c r="B63" s="157">
        <f>'将来負担比率（分子）の構造'!I$44</f>
        <v>77</v>
      </c>
      <c r="C63" s="157"/>
      <c r="D63" s="157"/>
      <c r="E63" s="157">
        <f>'将来負担比率（分子）の構造'!J$44</f>
        <v>59</v>
      </c>
      <c r="F63" s="157"/>
      <c r="G63" s="157"/>
      <c r="H63" s="157">
        <f>'将来負担比率（分子）の構造'!K$44</f>
        <v>97</v>
      </c>
      <c r="I63" s="157"/>
      <c r="J63" s="157"/>
      <c r="K63" s="157">
        <f>'将来負担比率（分子）の構造'!L$44</f>
        <v>136</v>
      </c>
      <c r="L63" s="157"/>
      <c r="M63" s="157"/>
      <c r="N63" s="157">
        <f>'将来負担比率（分子）の構造'!M$44</f>
        <v>166</v>
      </c>
      <c r="O63" s="157"/>
      <c r="P63" s="157"/>
    </row>
    <row r="64" spans="1:16" x14ac:dyDescent="0.2">
      <c r="A64" s="157" t="s">
        <v>33</v>
      </c>
      <c r="B64" s="157">
        <f>'将来負担比率（分子）の構造'!I$43</f>
        <v>2804</v>
      </c>
      <c r="C64" s="157"/>
      <c r="D64" s="157"/>
      <c r="E64" s="157">
        <f>'将来負担比率（分子）の構造'!J$43</f>
        <v>2674</v>
      </c>
      <c r="F64" s="157"/>
      <c r="G64" s="157"/>
      <c r="H64" s="157">
        <f>'将来負担比率（分子）の構造'!K$43</f>
        <v>2502</v>
      </c>
      <c r="I64" s="157"/>
      <c r="J64" s="157"/>
      <c r="K64" s="157">
        <f>'将来負担比率（分子）の構造'!L$43</f>
        <v>2339</v>
      </c>
      <c r="L64" s="157"/>
      <c r="M64" s="157"/>
      <c r="N64" s="157">
        <f>'将来負担比率（分子）の構造'!M$43</f>
        <v>2232</v>
      </c>
      <c r="O64" s="157"/>
      <c r="P64" s="157"/>
    </row>
    <row r="65" spans="1:16" x14ac:dyDescent="0.2">
      <c r="A65" s="157" t="s">
        <v>32</v>
      </c>
      <c r="B65" s="157">
        <f>'将来負担比率（分子）の構造'!I$42</f>
        <v>84</v>
      </c>
      <c r="C65" s="157"/>
      <c r="D65" s="157"/>
      <c r="E65" s="157">
        <f>'将来負担比率（分子）の構造'!J$42</f>
        <v>76</v>
      </c>
      <c r="F65" s="157"/>
      <c r="G65" s="157"/>
      <c r="H65" s="157">
        <f>'将来負担比率（分子）の構造'!K$42</f>
        <v>65</v>
      </c>
      <c r="I65" s="157"/>
      <c r="J65" s="157"/>
      <c r="K65" s="157">
        <f>'将来負担比率（分子）の構造'!L$42</f>
        <v>57</v>
      </c>
      <c r="L65" s="157"/>
      <c r="M65" s="157"/>
      <c r="N65" s="157">
        <f>'将来負担比率（分子）の構造'!M$42</f>
        <v>50</v>
      </c>
      <c r="O65" s="157"/>
      <c r="P65" s="157"/>
    </row>
    <row r="66" spans="1:16" x14ac:dyDescent="0.2">
      <c r="A66" s="157" t="s">
        <v>31</v>
      </c>
      <c r="B66" s="157">
        <f>'将来負担比率（分子）の構造'!I$41</f>
        <v>5248</v>
      </c>
      <c r="C66" s="157"/>
      <c r="D66" s="157"/>
      <c r="E66" s="157">
        <f>'将来負担比率（分子）の構造'!J$41</f>
        <v>5518</v>
      </c>
      <c r="F66" s="157"/>
      <c r="G66" s="157"/>
      <c r="H66" s="157">
        <f>'将来負担比率（分子）の構造'!K$41</f>
        <v>5565</v>
      </c>
      <c r="I66" s="157"/>
      <c r="J66" s="157"/>
      <c r="K66" s="157">
        <f>'将来負担比率（分子）の構造'!L$41</f>
        <v>5468</v>
      </c>
      <c r="L66" s="157"/>
      <c r="M66" s="157"/>
      <c r="N66" s="157">
        <f>'将来負担比率（分子）の構造'!M$41</f>
        <v>5327</v>
      </c>
      <c r="O66" s="157"/>
      <c r="P66" s="157"/>
    </row>
    <row r="67" spans="1:16" x14ac:dyDescent="0.2">
      <c r="A67" s="157" t="s">
        <v>71</v>
      </c>
      <c r="B67" s="157" t="e">
        <f>NA()</f>
        <v>#N/A</v>
      </c>
      <c r="C67" s="157">
        <f>IF(ISNUMBER('将来負担比率（分子）の構造'!I$53), IF('将来負担比率（分子）の構造'!I$53 &lt; 0, 0, '将来負担比率（分子）の構造'!I$53), NA())</f>
        <v>1900</v>
      </c>
      <c r="D67" s="157" t="e">
        <f>NA()</f>
        <v>#N/A</v>
      </c>
      <c r="E67" s="157" t="e">
        <f>NA()</f>
        <v>#N/A</v>
      </c>
      <c r="F67" s="157">
        <f>IF(ISNUMBER('将来負担比率（分子）の構造'!J$53), IF('将来負担比率（分子）の構造'!J$53 &lt; 0, 0, '将来負担比率（分子）の構造'!J$53), NA())</f>
        <v>755</v>
      </c>
      <c r="G67" s="157" t="e">
        <f>NA()</f>
        <v>#N/A</v>
      </c>
      <c r="H67" s="157" t="e">
        <f>NA()</f>
        <v>#N/A</v>
      </c>
      <c r="I67" s="157">
        <f>IF(ISNUMBER('将来負担比率（分子）の構造'!K$53), IF('将来負担比率（分子）の構造'!K$53 &lt; 0, 0, '将来負担比率（分子）の構造'!K$53), NA())</f>
        <v>392</v>
      </c>
      <c r="J67" s="157" t="e">
        <f>NA()</f>
        <v>#N/A</v>
      </c>
      <c r="K67" s="157" t="e">
        <f>NA()</f>
        <v>#N/A</v>
      </c>
      <c r="L67" s="157">
        <f>IF(ISNUMBER('将来負担比率（分子）の構造'!L$53), IF('将来負担比率（分子）の構造'!L$53 &lt; 0, 0, '将来負担比率（分子）の構造'!L$53), NA())</f>
        <v>85</v>
      </c>
      <c r="M67" s="157" t="e">
        <f>NA()</f>
        <v>#N/A</v>
      </c>
      <c r="N67" s="157" t="e">
        <f>NA()</f>
        <v>#N/A</v>
      </c>
      <c r="O67" s="157">
        <f>IF(ISNUMBER('将来負担比率（分子）の構造'!M$53), IF('将来負担比率（分子）の構造'!M$53 &lt; 0, 0, '将来負担比率（分子）の構造'!M$53), NA())</f>
        <v>162</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1502</v>
      </c>
      <c r="C72" s="161">
        <f>基金残高に係る経年分析!G55</f>
        <v>1491</v>
      </c>
      <c r="D72" s="161">
        <f>基金残高に係る経年分析!H55</f>
        <v>1491</v>
      </c>
    </row>
    <row r="73" spans="1:16" x14ac:dyDescent="0.2">
      <c r="A73" s="160" t="s">
        <v>74</v>
      </c>
      <c r="B73" s="161">
        <f>基金残高に係る経年分析!F56</f>
        <v>521</v>
      </c>
      <c r="C73" s="161">
        <f>基金残高に係る経年分析!G56</f>
        <v>881</v>
      </c>
      <c r="D73" s="161">
        <f>基金残高に係る経年分析!H56</f>
        <v>921</v>
      </c>
    </row>
    <row r="74" spans="1:16" x14ac:dyDescent="0.2">
      <c r="A74" s="160" t="s">
        <v>75</v>
      </c>
      <c r="B74" s="161">
        <f>基金残高に係る経年分析!F57</f>
        <v>1692</v>
      </c>
      <c r="C74" s="161">
        <f>基金残高に係る経年分析!G57</f>
        <v>1528</v>
      </c>
      <c r="D74" s="161">
        <f>基金残高に係る経年分析!H57</f>
        <v>1401</v>
      </c>
    </row>
  </sheetData>
  <sheetProtection algorithmName="SHA-512" hashValue="r9qaiBvoXDA5/NBSgCeS9MilWW8NAzfAj5kN748NK2PVWWsxDAp0TWIEwdvNx7Q/NiFRRec/lRzU/gSV6xrkNA==" saltValue="ORrV43bj2HIt3Ofx6ys5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1226259</v>
      </c>
      <c r="S5" s="600"/>
      <c r="T5" s="600"/>
      <c r="U5" s="600"/>
      <c r="V5" s="600"/>
      <c r="W5" s="600"/>
      <c r="X5" s="600"/>
      <c r="Y5" s="601"/>
      <c r="Z5" s="602">
        <v>15.8</v>
      </c>
      <c r="AA5" s="602"/>
      <c r="AB5" s="602"/>
      <c r="AC5" s="602"/>
      <c r="AD5" s="603">
        <v>1226259</v>
      </c>
      <c r="AE5" s="603"/>
      <c r="AF5" s="603"/>
      <c r="AG5" s="603"/>
      <c r="AH5" s="603"/>
      <c r="AI5" s="603"/>
      <c r="AJ5" s="603"/>
      <c r="AK5" s="603"/>
      <c r="AL5" s="604">
        <v>33</v>
      </c>
      <c r="AM5" s="605"/>
      <c r="AN5" s="605"/>
      <c r="AO5" s="606"/>
      <c r="AP5" s="596" t="s">
        <v>215</v>
      </c>
      <c r="AQ5" s="597"/>
      <c r="AR5" s="597"/>
      <c r="AS5" s="597"/>
      <c r="AT5" s="597"/>
      <c r="AU5" s="597"/>
      <c r="AV5" s="597"/>
      <c r="AW5" s="597"/>
      <c r="AX5" s="597"/>
      <c r="AY5" s="597"/>
      <c r="AZ5" s="597"/>
      <c r="BA5" s="597"/>
      <c r="BB5" s="597"/>
      <c r="BC5" s="597"/>
      <c r="BD5" s="597"/>
      <c r="BE5" s="597"/>
      <c r="BF5" s="598"/>
      <c r="BG5" s="610">
        <v>1226028</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67886</v>
      </c>
      <c r="S6" s="611"/>
      <c r="T6" s="611"/>
      <c r="U6" s="611"/>
      <c r="V6" s="611"/>
      <c r="W6" s="611"/>
      <c r="X6" s="611"/>
      <c r="Y6" s="612"/>
      <c r="Z6" s="613">
        <v>0.9</v>
      </c>
      <c r="AA6" s="613"/>
      <c r="AB6" s="613"/>
      <c r="AC6" s="613"/>
      <c r="AD6" s="614">
        <v>67886</v>
      </c>
      <c r="AE6" s="614"/>
      <c r="AF6" s="614"/>
      <c r="AG6" s="614"/>
      <c r="AH6" s="614"/>
      <c r="AI6" s="614"/>
      <c r="AJ6" s="614"/>
      <c r="AK6" s="614"/>
      <c r="AL6" s="615">
        <v>1.8</v>
      </c>
      <c r="AM6" s="616"/>
      <c r="AN6" s="616"/>
      <c r="AO6" s="617"/>
      <c r="AP6" s="607" t="s">
        <v>220</v>
      </c>
      <c r="AQ6" s="608"/>
      <c r="AR6" s="608"/>
      <c r="AS6" s="608"/>
      <c r="AT6" s="608"/>
      <c r="AU6" s="608"/>
      <c r="AV6" s="608"/>
      <c r="AW6" s="608"/>
      <c r="AX6" s="608"/>
      <c r="AY6" s="608"/>
      <c r="AZ6" s="608"/>
      <c r="BA6" s="608"/>
      <c r="BB6" s="608"/>
      <c r="BC6" s="608"/>
      <c r="BD6" s="608"/>
      <c r="BE6" s="608"/>
      <c r="BF6" s="609"/>
      <c r="BG6" s="610">
        <v>1226028</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78113</v>
      </c>
      <c r="CS6" s="611"/>
      <c r="CT6" s="611"/>
      <c r="CU6" s="611"/>
      <c r="CV6" s="611"/>
      <c r="CW6" s="611"/>
      <c r="CX6" s="611"/>
      <c r="CY6" s="612"/>
      <c r="CZ6" s="604">
        <v>1</v>
      </c>
      <c r="DA6" s="605"/>
      <c r="DB6" s="605"/>
      <c r="DC6" s="621"/>
      <c r="DD6" s="619" t="s">
        <v>121</v>
      </c>
      <c r="DE6" s="611"/>
      <c r="DF6" s="611"/>
      <c r="DG6" s="611"/>
      <c r="DH6" s="611"/>
      <c r="DI6" s="611"/>
      <c r="DJ6" s="611"/>
      <c r="DK6" s="611"/>
      <c r="DL6" s="611"/>
      <c r="DM6" s="611"/>
      <c r="DN6" s="611"/>
      <c r="DO6" s="611"/>
      <c r="DP6" s="612"/>
      <c r="DQ6" s="619">
        <v>78113</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316</v>
      </c>
      <c r="S7" s="611"/>
      <c r="T7" s="611"/>
      <c r="U7" s="611"/>
      <c r="V7" s="611"/>
      <c r="W7" s="611"/>
      <c r="X7" s="611"/>
      <c r="Y7" s="612"/>
      <c r="Z7" s="613">
        <v>0</v>
      </c>
      <c r="AA7" s="613"/>
      <c r="AB7" s="613"/>
      <c r="AC7" s="613"/>
      <c r="AD7" s="614">
        <v>316</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428334</v>
      </c>
      <c r="BH7" s="611"/>
      <c r="BI7" s="611"/>
      <c r="BJ7" s="611"/>
      <c r="BK7" s="611"/>
      <c r="BL7" s="611"/>
      <c r="BM7" s="611"/>
      <c r="BN7" s="612"/>
      <c r="BO7" s="613">
        <v>34.9</v>
      </c>
      <c r="BP7" s="613"/>
      <c r="BQ7" s="613"/>
      <c r="BR7" s="613"/>
      <c r="BS7" s="614" t="s">
        <v>121</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1364075</v>
      </c>
      <c r="CS7" s="611"/>
      <c r="CT7" s="611"/>
      <c r="CU7" s="611"/>
      <c r="CV7" s="611"/>
      <c r="CW7" s="611"/>
      <c r="CX7" s="611"/>
      <c r="CY7" s="612"/>
      <c r="CZ7" s="613">
        <v>18.2</v>
      </c>
      <c r="DA7" s="613"/>
      <c r="DB7" s="613"/>
      <c r="DC7" s="613"/>
      <c r="DD7" s="619">
        <v>116949</v>
      </c>
      <c r="DE7" s="611"/>
      <c r="DF7" s="611"/>
      <c r="DG7" s="611"/>
      <c r="DH7" s="611"/>
      <c r="DI7" s="611"/>
      <c r="DJ7" s="611"/>
      <c r="DK7" s="611"/>
      <c r="DL7" s="611"/>
      <c r="DM7" s="611"/>
      <c r="DN7" s="611"/>
      <c r="DO7" s="611"/>
      <c r="DP7" s="612"/>
      <c r="DQ7" s="619">
        <v>1120404</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3783</v>
      </c>
      <c r="S8" s="611"/>
      <c r="T8" s="611"/>
      <c r="U8" s="611"/>
      <c r="V8" s="611"/>
      <c r="W8" s="611"/>
      <c r="X8" s="611"/>
      <c r="Y8" s="612"/>
      <c r="Z8" s="613">
        <v>0</v>
      </c>
      <c r="AA8" s="613"/>
      <c r="AB8" s="613"/>
      <c r="AC8" s="613"/>
      <c r="AD8" s="614">
        <v>3783</v>
      </c>
      <c r="AE8" s="614"/>
      <c r="AF8" s="614"/>
      <c r="AG8" s="614"/>
      <c r="AH8" s="614"/>
      <c r="AI8" s="614"/>
      <c r="AJ8" s="614"/>
      <c r="AK8" s="614"/>
      <c r="AL8" s="615">
        <v>0.1</v>
      </c>
      <c r="AM8" s="616"/>
      <c r="AN8" s="616"/>
      <c r="AO8" s="617"/>
      <c r="AP8" s="607" t="s">
        <v>226</v>
      </c>
      <c r="AQ8" s="608"/>
      <c r="AR8" s="608"/>
      <c r="AS8" s="608"/>
      <c r="AT8" s="608"/>
      <c r="AU8" s="608"/>
      <c r="AV8" s="608"/>
      <c r="AW8" s="608"/>
      <c r="AX8" s="608"/>
      <c r="AY8" s="608"/>
      <c r="AZ8" s="608"/>
      <c r="BA8" s="608"/>
      <c r="BB8" s="608"/>
      <c r="BC8" s="608"/>
      <c r="BD8" s="608"/>
      <c r="BE8" s="608"/>
      <c r="BF8" s="609"/>
      <c r="BG8" s="610">
        <v>14971</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2282457</v>
      </c>
      <c r="CS8" s="611"/>
      <c r="CT8" s="611"/>
      <c r="CU8" s="611"/>
      <c r="CV8" s="611"/>
      <c r="CW8" s="611"/>
      <c r="CX8" s="611"/>
      <c r="CY8" s="612"/>
      <c r="CZ8" s="613">
        <v>30.4</v>
      </c>
      <c r="DA8" s="613"/>
      <c r="DB8" s="613"/>
      <c r="DC8" s="613"/>
      <c r="DD8" s="619">
        <v>30798</v>
      </c>
      <c r="DE8" s="611"/>
      <c r="DF8" s="611"/>
      <c r="DG8" s="611"/>
      <c r="DH8" s="611"/>
      <c r="DI8" s="611"/>
      <c r="DJ8" s="611"/>
      <c r="DK8" s="611"/>
      <c r="DL8" s="611"/>
      <c r="DM8" s="611"/>
      <c r="DN8" s="611"/>
      <c r="DO8" s="611"/>
      <c r="DP8" s="612"/>
      <c r="DQ8" s="619">
        <v>1106075</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6411</v>
      </c>
      <c r="S9" s="611"/>
      <c r="T9" s="611"/>
      <c r="U9" s="611"/>
      <c r="V9" s="611"/>
      <c r="W9" s="611"/>
      <c r="X9" s="611"/>
      <c r="Y9" s="612"/>
      <c r="Z9" s="613">
        <v>0.1</v>
      </c>
      <c r="AA9" s="613"/>
      <c r="AB9" s="613"/>
      <c r="AC9" s="613"/>
      <c r="AD9" s="614">
        <v>6411</v>
      </c>
      <c r="AE9" s="614"/>
      <c r="AF9" s="614"/>
      <c r="AG9" s="614"/>
      <c r="AH9" s="614"/>
      <c r="AI9" s="614"/>
      <c r="AJ9" s="614"/>
      <c r="AK9" s="614"/>
      <c r="AL9" s="615">
        <v>0.2</v>
      </c>
      <c r="AM9" s="616"/>
      <c r="AN9" s="616"/>
      <c r="AO9" s="617"/>
      <c r="AP9" s="607" t="s">
        <v>229</v>
      </c>
      <c r="AQ9" s="608"/>
      <c r="AR9" s="608"/>
      <c r="AS9" s="608"/>
      <c r="AT9" s="608"/>
      <c r="AU9" s="608"/>
      <c r="AV9" s="608"/>
      <c r="AW9" s="608"/>
      <c r="AX9" s="608"/>
      <c r="AY9" s="608"/>
      <c r="AZ9" s="608"/>
      <c r="BA9" s="608"/>
      <c r="BB9" s="608"/>
      <c r="BC9" s="608"/>
      <c r="BD9" s="608"/>
      <c r="BE9" s="608"/>
      <c r="BF9" s="609"/>
      <c r="BG9" s="610">
        <v>311647</v>
      </c>
      <c r="BH9" s="611"/>
      <c r="BI9" s="611"/>
      <c r="BJ9" s="611"/>
      <c r="BK9" s="611"/>
      <c r="BL9" s="611"/>
      <c r="BM9" s="611"/>
      <c r="BN9" s="612"/>
      <c r="BO9" s="613">
        <v>25.4</v>
      </c>
      <c r="BP9" s="613"/>
      <c r="BQ9" s="613"/>
      <c r="BR9" s="613"/>
      <c r="BS9" s="614" t="s">
        <v>121</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447598</v>
      </c>
      <c r="CS9" s="611"/>
      <c r="CT9" s="611"/>
      <c r="CU9" s="611"/>
      <c r="CV9" s="611"/>
      <c r="CW9" s="611"/>
      <c r="CX9" s="611"/>
      <c r="CY9" s="612"/>
      <c r="CZ9" s="613">
        <v>6</v>
      </c>
      <c r="DA9" s="613"/>
      <c r="DB9" s="613"/>
      <c r="DC9" s="613"/>
      <c r="DD9" s="619">
        <v>10485</v>
      </c>
      <c r="DE9" s="611"/>
      <c r="DF9" s="611"/>
      <c r="DG9" s="611"/>
      <c r="DH9" s="611"/>
      <c r="DI9" s="611"/>
      <c r="DJ9" s="611"/>
      <c r="DK9" s="611"/>
      <c r="DL9" s="611"/>
      <c r="DM9" s="611"/>
      <c r="DN9" s="611"/>
      <c r="DO9" s="611"/>
      <c r="DP9" s="612"/>
      <c r="DQ9" s="619">
        <v>429252</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31435</v>
      </c>
      <c r="BH10" s="611"/>
      <c r="BI10" s="611"/>
      <c r="BJ10" s="611"/>
      <c r="BK10" s="611"/>
      <c r="BL10" s="611"/>
      <c r="BM10" s="611"/>
      <c r="BN10" s="612"/>
      <c r="BO10" s="613">
        <v>2.6</v>
      </c>
      <c r="BP10" s="613"/>
      <c r="BQ10" s="613"/>
      <c r="BR10" s="613"/>
      <c r="BS10" s="614" t="s">
        <v>121</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30</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30</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272328</v>
      </c>
      <c r="S11" s="611"/>
      <c r="T11" s="611"/>
      <c r="U11" s="611"/>
      <c r="V11" s="611"/>
      <c r="W11" s="611"/>
      <c r="X11" s="611"/>
      <c r="Y11" s="612"/>
      <c r="Z11" s="615">
        <v>3.5</v>
      </c>
      <c r="AA11" s="616"/>
      <c r="AB11" s="616"/>
      <c r="AC11" s="622"/>
      <c r="AD11" s="619">
        <v>272328</v>
      </c>
      <c r="AE11" s="611"/>
      <c r="AF11" s="611"/>
      <c r="AG11" s="611"/>
      <c r="AH11" s="611"/>
      <c r="AI11" s="611"/>
      <c r="AJ11" s="611"/>
      <c r="AK11" s="612"/>
      <c r="AL11" s="615">
        <v>7.3</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70281</v>
      </c>
      <c r="BH11" s="611"/>
      <c r="BI11" s="611"/>
      <c r="BJ11" s="611"/>
      <c r="BK11" s="611"/>
      <c r="BL11" s="611"/>
      <c r="BM11" s="611"/>
      <c r="BN11" s="612"/>
      <c r="BO11" s="613">
        <v>5.7</v>
      </c>
      <c r="BP11" s="613"/>
      <c r="BQ11" s="613"/>
      <c r="BR11" s="613"/>
      <c r="BS11" s="614" t="s">
        <v>121</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351091</v>
      </c>
      <c r="CS11" s="611"/>
      <c r="CT11" s="611"/>
      <c r="CU11" s="611"/>
      <c r="CV11" s="611"/>
      <c r="CW11" s="611"/>
      <c r="CX11" s="611"/>
      <c r="CY11" s="612"/>
      <c r="CZ11" s="613">
        <v>4.7</v>
      </c>
      <c r="DA11" s="613"/>
      <c r="DB11" s="613"/>
      <c r="DC11" s="613"/>
      <c r="DD11" s="619">
        <v>21935</v>
      </c>
      <c r="DE11" s="611"/>
      <c r="DF11" s="611"/>
      <c r="DG11" s="611"/>
      <c r="DH11" s="611"/>
      <c r="DI11" s="611"/>
      <c r="DJ11" s="611"/>
      <c r="DK11" s="611"/>
      <c r="DL11" s="611"/>
      <c r="DM11" s="611"/>
      <c r="DN11" s="611"/>
      <c r="DO11" s="611"/>
      <c r="DP11" s="612"/>
      <c r="DQ11" s="619">
        <v>210905</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v>11044</v>
      </c>
      <c r="S12" s="611"/>
      <c r="T12" s="611"/>
      <c r="U12" s="611"/>
      <c r="V12" s="611"/>
      <c r="W12" s="611"/>
      <c r="X12" s="611"/>
      <c r="Y12" s="612"/>
      <c r="Z12" s="613">
        <v>0.1</v>
      </c>
      <c r="AA12" s="613"/>
      <c r="AB12" s="613"/>
      <c r="AC12" s="613"/>
      <c r="AD12" s="614">
        <v>11044</v>
      </c>
      <c r="AE12" s="614"/>
      <c r="AF12" s="614"/>
      <c r="AG12" s="614"/>
      <c r="AH12" s="614"/>
      <c r="AI12" s="614"/>
      <c r="AJ12" s="614"/>
      <c r="AK12" s="614"/>
      <c r="AL12" s="615">
        <v>0.3</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645867</v>
      </c>
      <c r="BH12" s="611"/>
      <c r="BI12" s="611"/>
      <c r="BJ12" s="611"/>
      <c r="BK12" s="611"/>
      <c r="BL12" s="611"/>
      <c r="BM12" s="611"/>
      <c r="BN12" s="612"/>
      <c r="BO12" s="613">
        <v>52.7</v>
      </c>
      <c r="BP12" s="613"/>
      <c r="BQ12" s="613"/>
      <c r="BR12" s="613"/>
      <c r="BS12" s="614" t="s">
        <v>121</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201632</v>
      </c>
      <c r="CS12" s="611"/>
      <c r="CT12" s="611"/>
      <c r="CU12" s="611"/>
      <c r="CV12" s="611"/>
      <c r="CW12" s="611"/>
      <c r="CX12" s="611"/>
      <c r="CY12" s="612"/>
      <c r="CZ12" s="613">
        <v>2.7</v>
      </c>
      <c r="DA12" s="613"/>
      <c r="DB12" s="613"/>
      <c r="DC12" s="613"/>
      <c r="DD12" s="619">
        <v>17022</v>
      </c>
      <c r="DE12" s="611"/>
      <c r="DF12" s="611"/>
      <c r="DG12" s="611"/>
      <c r="DH12" s="611"/>
      <c r="DI12" s="611"/>
      <c r="DJ12" s="611"/>
      <c r="DK12" s="611"/>
      <c r="DL12" s="611"/>
      <c r="DM12" s="611"/>
      <c r="DN12" s="611"/>
      <c r="DO12" s="611"/>
      <c r="DP12" s="612"/>
      <c r="DQ12" s="619">
        <v>152483</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645069</v>
      </c>
      <c r="BH13" s="611"/>
      <c r="BI13" s="611"/>
      <c r="BJ13" s="611"/>
      <c r="BK13" s="611"/>
      <c r="BL13" s="611"/>
      <c r="BM13" s="611"/>
      <c r="BN13" s="612"/>
      <c r="BO13" s="613">
        <v>52.6</v>
      </c>
      <c r="BP13" s="613"/>
      <c r="BQ13" s="613"/>
      <c r="BR13" s="613"/>
      <c r="BS13" s="614" t="s">
        <v>121</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1130121</v>
      </c>
      <c r="CS13" s="611"/>
      <c r="CT13" s="611"/>
      <c r="CU13" s="611"/>
      <c r="CV13" s="611"/>
      <c r="CW13" s="611"/>
      <c r="CX13" s="611"/>
      <c r="CY13" s="612"/>
      <c r="CZ13" s="613">
        <v>15.1</v>
      </c>
      <c r="DA13" s="613"/>
      <c r="DB13" s="613"/>
      <c r="DC13" s="613"/>
      <c r="DD13" s="619">
        <v>890370</v>
      </c>
      <c r="DE13" s="611"/>
      <c r="DF13" s="611"/>
      <c r="DG13" s="611"/>
      <c r="DH13" s="611"/>
      <c r="DI13" s="611"/>
      <c r="DJ13" s="611"/>
      <c r="DK13" s="611"/>
      <c r="DL13" s="611"/>
      <c r="DM13" s="611"/>
      <c r="DN13" s="611"/>
      <c r="DO13" s="611"/>
      <c r="DP13" s="612"/>
      <c r="DQ13" s="619">
        <v>321103</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52243</v>
      </c>
      <c r="BH14" s="611"/>
      <c r="BI14" s="611"/>
      <c r="BJ14" s="611"/>
      <c r="BK14" s="611"/>
      <c r="BL14" s="611"/>
      <c r="BM14" s="611"/>
      <c r="BN14" s="612"/>
      <c r="BO14" s="613">
        <v>4.3</v>
      </c>
      <c r="BP14" s="613"/>
      <c r="BQ14" s="613"/>
      <c r="BR14" s="613"/>
      <c r="BS14" s="614" t="s">
        <v>121</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232520</v>
      </c>
      <c r="CS14" s="611"/>
      <c r="CT14" s="611"/>
      <c r="CU14" s="611"/>
      <c r="CV14" s="611"/>
      <c r="CW14" s="611"/>
      <c r="CX14" s="611"/>
      <c r="CY14" s="612"/>
      <c r="CZ14" s="613">
        <v>3.1</v>
      </c>
      <c r="DA14" s="613"/>
      <c r="DB14" s="613"/>
      <c r="DC14" s="613"/>
      <c r="DD14" s="619">
        <v>4169</v>
      </c>
      <c r="DE14" s="611"/>
      <c r="DF14" s="611"/>
      <c r="DG14" s="611"/>
      <c r="DH14" s="611"/>
      <c r="DI14" s="611"/>
      <c r="DJ14" s="611"/>
      <c r="DK14" s="611"/>
      <c r="DL14" s="611"/>
      <c r="DM14" s="611"/>
      <c r="DN14" s="611"/>
      <c r="DO14" s="611"/>
      <c r="DP14" s="612"/>
      <c r="DQ14" s="619">
        <v>226820</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6626</v>
      </c>
      <c r="S15" s="611"/>
      <c r="T15" s="611"/>
      <c r="U15" s="611"/>
      <c r="V15" s="611"/>
      <c r="W15" s="611"/>
      <c r="X15" s="611"/>
      <c r="Y15" s="612"/>
      <c r="Z15" s="613">
        <v>0.1</v>
      </c>
      <c r="AA15" s="613"/>
      <c r="AB15" s="613"/>
      <c r="AC15" s="613"/>
      <c r="AD15" s="614">
        <v>6626</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99584</v>
      </c>
      <c r="BH15" s="611"/>
      <c r="BI15" s="611"/>
      <c r="BJ15" s="611"/>
      <c r="BK15" s="611"/>
      <c r="BL15" s="611"/>
      <c r="BM15" s="611"/>
      <c r="BN15" s="612"/>
      <c r="BO15" s="613">
        <v>8.1</v>
      </c>
      <c r="BP15" s="613"/>
      <c r="BQ15" s="613"/>
      <c r="BR15" s="613"/>
      <c r="BS15" s="614" t="s">
        <v>121</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515276</v>
      </c>
      <c r="CS15" s="611"/>
      <c r="CT15" s="611"/>
      <c r="CU15" s="611"/>
      <c r="CV15" s="611"/>
      <c r="CW15" s="611"/>
      <c r="CX15" s="611"/>
      <c r="CY15" s="612"/>
      <c r="CZ15" s="613">
        <v>6.9</v>
      </c>
      <c r="DA15" s="613"/>
      <c r="DB15" s="613"/>
      <c r="DC15" s="613"/>
      <c r="DD15" s="619">
        <v>9222</v>
      </c>
      <c r="DE15" s="611"/>
      <c r="DF15" s="611"/>
      <c r="DG15" s="611"/>
      <c r="DH15" s="611"/>
      <c r="DI15" s="611"/>
      <c r="DJ15" s="611"/>
      <c r="DK15" s="611"/>
      <c r="DL15" s="611"/>
      <c r="DM15" s="611"/>
      <c r="DN15" s="611"/>
      <c r="DO15" s="611"/>
      <c r="DP15" s="612"/>
      <c r="DQ15" s="619">
        <v>486277</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21391</v>
      </c>
      <c r="S16" s="611"/>
      <c r="T16" s="611"/>
      <c r="U16" s="611"/>
      <c r="V16" s="611"/>
      <c r="W16" s="611"/>
      <c r="X16" s="611"/>
      <c r="Y16" s="612"/>
      <c r="Z16" s="613">
        <v>0.3</v>
      </c>
      <c r="AA16" s="613"/>
      <c r="AB16" s="613"/>
      <c r="AC16" s="613"/>
      <c r="AD16" s="614">
        <v>21391</v>
      </c>
      <c r="AE16" s="614"/>
      <c r="AF16" s="614"/>
      <c r="AG16" s="614"/>
      <c r="AH16" s="614"/>
      <c r="AI16" s="614"/>
      <c r="AJ16" s="614"/>
      <c r="AK16" s="614"/>
      <c r="AL16" s="615">
        <v>0.6</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376664</v>
      </c>
      <c r="CS16" s="611"/>
      <c r="CT16" s="611"/>
      <c r="CU16" s="611"/>
      <c r="CV16" s="611"/>
      <c r="CW16" s="611"/>
      <c r="CX16" s="611"/>
      <c r="CY16" s="612"/>
      <c r="CZ16" s="613">
        <v>5</v>
      </c>
      <c r="DA16" s="613"/>
      <c r="DB16" s="613"/>
      <c r="DC16" s="613"/>
      <c r="DD16" s="619" t="s">
        <v>121</v>
      </c>
      <c r="DE16" s="611"/>
      <c r="DF16" s="611"/>
      <c r="DG16" s="611"/>
      <c r="DH16" s="611"/>
      <c r="DI16" s="611"/>
      <c r="DJ16" s="611"/>
      <c r="DK16" s="611"/>
      <c r="DL16" s="611"/>
      <c r="DM16" s="611"/>
      <c r="DN16" s="611"/>
      <c r="DO16" s="611"/>
      <c r="DP16" s="612"/>
      <c r="DQ16" s="619">
        <v>19122</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52525</v>
      </c>
      <c r="S17" s="611"/>
      <c r="T17" s="611"/>
      <c r="U17" s="611"/>
      <c r="V17" s="611"/>
      <c r="W17" s="611"/>
      <c r="X17" s="611"/>
      <c r="Y17" s="612"/>
      <c r="Z17" s="613">
        <v>0.7</v>
      </c>
      <c r="AA17" s="613"/>
      <c r="AB17" s="613"/>
      <c r="AC17" s="613"/>
      <c r="AD17" s="614">
        <v>52525</v>
      </c>
      <c r="AE17" s="614"/>
      <c r="AF17" s="614"/>
      <c r="AG17" s="614"/>
      <c r="AH17" s="614"/>
      <c r="AI17" s="614"/>
      <c r="AJ17" s="614"/>
      <c r="AK17" s="614"/>
      <c r="AL17" s="615">
        <v>1.4</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527740</v>
      </c>
      <c r="CS17" s="611"/>
      <c r="CT17" s="611"/>
      <c r="CU17" s="611"/>
      <c r="CV17" s="611"/>
      <c r="CW17" s="611"/>
      <c r="CX17" s="611"/>
      <c r="CY17" s="612"/>
      <c r="CZ17" s="613">
        <v>7</v>
      </c>
      <c r="DA17" s="613"/>
      <c r="DB17" s="613"/>
      <c r="DC17" s="613"/>
      <c r="DD17" s="619" t="s">
        <v>121</v>
      </c>
      <c r="DE17" s="611"/>
      <c r="DF17" s="611"/>
      <c r="DG17" s="611"/>
      <c r="DH17" s="611"/>
      <c r="DI17" s="611"/>
      <c r="DJ17" s="611"/>
      <c r="DK17" s="611"/>
      <c r="DL17" s="611"/>
      <c r="DM17" s="611"/>
      <c r="DN17" s="611"/>
      <c r="DO17" s="611"/>
      <c r="DP17" s="612"/>
      <c r="DQ17" s="619">
        <v>497384</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7024</v>
      </c>
      <c r="S18" s="611"/>
      <c r="T18" s="611"/>
      <c r="U18" s="611"/>
      <c r="V18" s="611"/>
      <c r="W18" s="611"/>
      <c r="X18" s="611"/>
      <c r="Y18" s="612"/>
      <c r="Z18" s="613">
        <v>0.1</v>
      </c>
      <c r="AA18" s="613"/>
      <c r="AB18" s="613"/>
      <c r="AC18" s="613"/>
      <c r="AD18" s="614">
        <v>7024</v>
      </c>
      <c r="AE18" s="614"/>
      <c r="AF18" s="614"/>
      <c r="AG18" s="614"/>
      <c r="AH18" s="614"/>
      <c r="AI18" s="614"/>
      <c r="AJ18" s="614"/>
      <c r="AK18" s="614"/>
      <c r="AL18" s="615">
        <v>0.2</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41358</v>
      </c>
      <c r="S19" s="611"/>
      <c r="T19" s="611"/>
      <c r="U19" s="611"/>
      <c r="V19" s="611"/>
      <c r="W19" s="611"/>
      <c r="X19" s="611"/>
      <c r="Y19" s="612"/>
      <c r="Z19" s="613">
        <v>0.5</v>
      </c>
      <c r="AA19" s="613"/>
      <c r="AB19" s="613"/>
      <c r="AC19" s="613"/>
      <c r="AD19" s="614">
        <v>41358</v>
      </c>
      <c r="AE19" s="614"/>
      <c r="AF19" s="614"/>
      <c r="AG19" s="614"/>
      <c r="AH19" s="614"/>
      <c r="AI19" s="614"/>
      <c r="AJ19" s="614"/>
      <c r="AK19" s="614"/>
      <c r="AL19" s="615">
        <v>1.1000000000000001</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231</v>
      </c>
      <c r="BH19" s="611"/>
      <c r="BI19" s="611"/>
      <c r="BJ19" s="611"/>
      <c r="BK19" s="611"/>
      <c r="BL19" s="611"/>
      <c r="BM19" s="611"/>
      <c r="BN19" s="612"/>
      <c r="BO19" s="613">
        <v>0</v>
      </c>
      <c r="BP19" s="613"/>
      <c r="BQ19" s="613"/>
      <c r="BR19" s="613"/>
      <c r="BS19" s="614" t="s">
        <v>121</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4143</v>
      </c>
      <c r="S20" s="611"/>
      <c r="T20" s="611"/>
      <c r="U20" s="611"/>
      <c r="V20" s="611"/>
      <c r="W20" s="611"/>
      <c r="X20" s="611"/>
      <c r="Y20" s="612"/>
      <c r="Z20" s="613">
        <v>0.1</v>
      </c>
      <c r="AA20" s="613"/>
      <c r="AB20" s="613"/>
      <c r="AC20" s="613"/>
      <c r="AD20" s="614">
        <v>4143</v>
      </c>
      <c r="AE20" s="614"/>
      <c r="AF20" s="614"/>
      <c r="AG20" s="614"/>
      <c r="AH20" s="614"/>
      <c r="AI20" s="614"/>
      <c r="AJ20" s="614"/>
      <c r="AK20" s="614"/>
      <c r="AL20" s="615">
        <v>0.1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231</v>
      </c>
      <c r="BH20" s="611"/>
      <c r="BI20" s="611"/>
      <c r="BJ20" s="611"/>
      <c r="BK20" s="611"/>
      <c r="BL20" s="611"/>
      <c r="BM20" s="611"/>
      <c r="BN20" s="612"/>
      <c r="BO20" s="613">
        <v>0</v>
      </c>
      <c r="BP20" s="613"/>
      <c r="BQ20" s="613"/>
      <c r="BR20" s="613"/>
      <c r="BS20" s="614" t="s">
        <v>121</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7507317</v>
      </c>
      <c r="CS20" s="611"/>
      <c r="CT20" s="611"/>
      <c r="CU20" s="611"/>
      <c r="CV20" s="611"/>
      <c r="CW20" s="611"/>
      <c r="CX20" s="611"/>
      <c r="CY20" s="612"/>
      <c r="CZ20" s="613">
        <v>100</v>
      </c>
      <c r="DA20" s="613"/>
      <c r="DB20" s="613"/>
      <c r="DC20" s="613"/>
      <c r="DD20" s="619">
        <v>1100950</v>
      </c>
      <c r="DE20" s="611"/>
      <c r="DF20" s="611"/>
      <c r="DG20" s="611"/>
      <c r="DH20" s="611"/>
      <c r="DI20" s="611"/>
      <c r="DJ20" s="611"/>
      <c r="DK20" s="611"/>
      <c r="DL20" s="611"/>
      <c r="DM20" s="611"/>
      <c r="DN20" s="611"/>
      <c r="DO20" s="611"/>
      <c r="DP20" s="612"/>
      <c r="DQ20" s="619">
        <v>4647968</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2248770</v>
      </c>
      <c r="S21" s="611"/>
      <c r="T21" s="611"/>
      <c r="U21" s="611"/>
      <c r="V21" s="611"/>
      <c r="W21" s="611"/>
      <c r="X21" s="611"/>
      <c r="Y21" s="612"/>
      <c r="Z21" s="613">
        <v>29</v>
      </c>
      <c r="AA21" s="613"/>
      <c r="AB21" s="613"/>
      <c r="AC21" s="613"/>
      <c r="AD21" s="614">
        <v>2024692</v>
      </c>
      <c r="AE21" s="614"/>
      <c r="AF21" s="614"/>
      <c r="AG21" s="614"/>
      <c r="AH21" s="614"/>
      <c r="AI21" s="614"/>
      <c r="AJ21" s="614"/>
      <c r="AK21" s="614"/>
      <c r="AL21" s="615">
        <v>54.4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231</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2024692</v>
      </c>
      <c r="S22" s="611"/>
      <c r="T22" s="611"/>
      <c r="U22" s="611"/>
      <c r="V22" s="611"/>
      <c r="W22" s="611"/>
      <c r="X22" s="611"/>
      <c r="Y22" s="612"/>
      <c r="Z22" s="613">
        <v>26.1</v>
      </c>
      <c r="AA22" s="613"/>
      <c r="AB22" s="613"/>
      <c r="AC22" s="613"/>
      <c r="AD22" s="614">
        <v>2024692</v>
      </c>
      <c r="AE22" s="614"/>
      <c r="AF22" s="614"/>
      <c r="AG22" s="614"/>
      <c r="AH22" s="614"/>
      <c r="AI22" s="614"/>
      <c r="AJ22" s="614"/>
      <c r="AK22" s="614"/>
      <c r="AL22" s="615">
        <v>54.4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224078</v>
      </c>
      <c r="S23" s="611"/>
      <c r="T23" s="611"/>
      <c r="U23" s="611"/>
      <c r="V23" s="611"/>
      <c r="W23" s="611"/>
      <c r="X23" s="611"/>
      <c r="Y23" s="612"/>
      <c r="Z23" s="613">
        <v>2.9</v>
      </c>
      <c r="AA23" s="613"/>
      <c r="AB23" s="613"/>
      <c r="AC23" s="613"/>
      <c r="AD23" s="614" t="s">
        <v>121</v>
      </c>
      <c r="AE23" s="614"/>
      <c r="AF23" s="614"/>
      <c r="AG23" s="614"/>
      <c r="AH23" s="614"/>
      <c r="AI23" s="614"/>
      <c r="AJ23" s="614"/>
      <c r="AK23" s="614"/>
      <c r="AL23" s="615" t="s">
        <v>121</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9" t="s">
        <v>274</v>
      </c>
      <c r="DM23" s="640"/>
      <c r="DN23" s="640"/>
      <c r="DO23" s="640"/>
      <c r="DP23" s="640"/>
      <c r="DQ23" s="640"/>
      <c r="DR23" s="640"/>
      <c r="DS23" s="640"/>
      <c r="DT23" s="640"/>
      <c r="DU23" s="640"/>
      <c r="DV23" s="641"/>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3007063</v>
      </c>
      <c r="CS24" s="600"/>
      <c r="CT24" s="600"/>
      <c r="CU24" s="600"/>
      <c r="CV24" s="600"/>
      <c r="CW24" s="600"/>
      <c r="CX24" s="600"/>
      <c r="CY24" s="601"/>
      <c r="CZ24" s="604">
        <v>40.1</v>
      </c>
      <c r="DA24" s="605"/>
      <c r="DB24" s="605"/>
      <c r="DC24" s="621"/>
      <c r="DD24" s="642">
        <v>1872433</v>
      </c>
      <c r="DE24" s="600"/>
      <c r="DF24" s="600"/>
      <c r="DG24" s="600"/>
      <c r="DH24" s="600"/>
      <c r="DI24" s="600"/>
      <c r="DJ24" s="600"/>
      <c r="DK24" s="601"/>
      <c r="DL24" s="642">
        <v>1727243</v>
      </c>
      <c r="DM24" s="600"/>
      <c r="DN24" s="600"/>
      <c r="DO24" s="600"/>
      <c r="DP24" s="600"/>
      <c r="DQ24" s="600"/>
      <c r="DR24" s="600"/>
      <c r="DS24" s="600"/>
      <c r="DT24" s="600"/>
      <c r="DU24" s="600"/>
      <c r="DV24" s="601"/>
      <c r="DW24" s="604">
        <v>46.3</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3917339</v>
      </c>
      <c r="S25" s="611"/>
      <c r="T25" s="611"/>
      <c r="U25" s="611"/>
      <c r="V25" s="611"/>
      <c r="W25" s="611"/>
      <c r="X25" s="611"/>
      <c r="Y25" s="612"/>
      <c r="Z25" s="613">
        <v>50.5</v>
      </c>
      <c r="AA25" s="613"/>
      <c r="AB25" s="613"/>
      <c r="AC25" s="613"/>
      <c r="AD25" s="614">
        <v>3693261</v>
      </c>
      <c r="AE25" s="614"/>
      <c r="AF25" s="614"/>
      <c r="AG25" s="614"/>
      <c r="AH25" s="614"/>
      <c r="AI25" s="614"/>
      <c r="AJ25" s="614"/>
      <c r="AK25" s="614"/>
      <c r="AL25" s="615">
        <v>99.3</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902782</v>
      </c>
      <c r="CS25" s="631"/>
      <c r="CT25" s="631"/>
      <c r="CU25" s="631"/>
      <c r="CV25" s="631"/>
      <c r="CW25" s="631"/>
      <c r="CX25" s="631"/>
      <c r="CY25" s="632"/>
      <c r="CZ25" s="615">
        <v>12</v>
      </c>
      <c r="DA25" s="643"/>
      <c r="DB25" s="643"/>
      <c r="DC25" s="645"/>
      <c r="DD25" s="619">
        <v>843974</v>
      </c>
      <c r="DE25" s="631"/>
      <c r="DF25" s="631"/>
      <c r="DG25" s="631"/>
      <c r="DH25" s="631"/>
      <c r="DI25" s="631"/>
      <c r="DJ25" s="631"/>
      <c r="DK25" s="632"/>
      <c r="DL25" s="619">
        <v>838683</v>
      </c>
      <c r="DM25" s="631"/>
      <c r="DN25" s="631"/>
      <c r="DO25" s="631"/>
      <c r="DP25" s="631"/>
      <c r="DQ25" s="631"/>
      <c r="DR25" s="631"/>
      <c r="DS25" s="631"/>
      <c r="DT25" s="631"/>
      <c r="DU25" s="631"/>
      <c r="DV25" s="632"/>
      <c r="DW25" s="615">
        <v>22.5</v>
      </c>
      <c r="DX25" s="643"/>
      <c r="DY25" s="643"/>
      <c r="DZ25" s="643"/>
      <c r="EA25" s="643"/>
      <c r="EB25" s="643"/>
      <c r="EC25" s="644"/>
    </row>
    <row r="26" spans="2:133" ht="11.25" customHeight="1" x14ac:dyDescent="0.2">
      <c r="B26" s="607" t="s">
        <v>282</v>
      </c>
      <c r="C26" s="608"/>
      <c r="D26" s="608"/>
      <c r="E26" s="608"/>
      <c r="F26" s="608"/>
      <c r="G26" s="608"/>
      <c r="H26" s="608"/>
      <c r="I26" s="608"/>
      <c r="J26" s="608"/>
      <c r="K26" s="608"/>
      <c r="L26" s="608"/>
      <c r="M26" s="608"/>
      <c r="N26" s="608"/>
      <c r="O26" s="608"/>
      <c r="P26" s="608"/>
      <c r="Q26" s="609"/>
      <c r="R26" s="610">
        <v>742</v>
      </c>
      <c r="S26" s="611"/>
      <c r="T26" s="611"/>
      <c r="U26" s="611"/>
      <c r="V26" s="611"/>
      <c r="W26" s="611"/>
      <c r="X26" s="611"/>
      <c r="Y26" s="612"/>
      <c r="Z26" s="613">
        <v>0</v>
      </c>
      <c r="AA26" s="613"/>
      <c r="AB26" s="613"/>
      <c r="AC26" s="613"/>
      <c r="AD26" s="614">
        <v>742</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462680</v>
      </c>
      <c r="CS26" s="611"/>
      <c r="CT26" s="611"/>
      <c r="CU26" s="611"/>
      <c r="CV26" s="611"/>
      <c r="CW26" s="611"/>
      <c r="CX26" s="611"/>
      <c r="CY26" s="612"/>
      <c r="CZ26" s="615">
        <v>6.2</v>
      </c>
      <c r="DA26" s="643"/>
      <c r="DB26" s="643"/>
      <c r="DC26" s="645"/>
      <c r="DD26" s="619">
        <v>434008</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2">
      <c r="B27" s="607" t="s">
        <v>285</v>
      </c>
      <c r="C27" s="608"/>
      <c r="D27" s="608"/>
      <c r="E27" s="608"/>
      <c r="F27" s="608"/>
      <c r="G27" s="608"/>
      <c r="H27" s="608"/>
      <c r="I27" s="608"/>
      <c r="J27" s="608"/>
      <c r="K27" s="608"/>
      <c r="L27" s="608"/>
      <c r="M27" s="608"/>
      <c r="N27" s="608"/>
      <c r="O27" s="608"/>
      <c r="P27" s="608"/>
      <c r="Q27" s="609"/>
      <c r="R27" s="610">
        <v>45891</v>
      </c>
      <c r="S27" s="611"/>
      <c r="T27" s="611"/>
      <c r="U27" s="611"/>
      <c r="V27" s="611"/>
      <c r="W27" s="611"/>
      <c r="X27" s="611"/>
      <c r="Y27" s="612"/>
      <c r="Z27" s="613">
        <v>0.6</v>
      </c>
      <c r="AA27" s="613"/>
      <c r="AB27" s="613"/>
      <c r="AC27" s="613"/>
      <c r="AD27" s="614" t="s">
        <v>121</v>
      </c>
      <c r="AE27" s="614"/>
      <c r="AF27" s="614"/>
      <c r="AG27" s="614"/>
      <c r="AH27" s="614"/>
      <c r="AI27" s="614"/>
      <c r="AJ27" s="614"/>
      <c r="AK27" s="614"/>
      <c r="AL27" s="615" t="s">
        <v>121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1226259</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1576541</v>
      </c>
      <c r="CS27" s="631"/>
      <c r="CT27" s="631"/>
      <c r="CU27" s="631"/>
      <c r="CV27" s="631"/>
      <c r="CW27" s="631"/>
      <c r="CX27" s="631"/>
      <c r="CY27" s="632"/>
      <c r="CZ27" s="615">
        <v>21</v>
      </c>
      <c r="DA27" s="643"/>
      <c r="DB27" s="643"/>
      <c r="DC27" s="645"/>
      <c r="DD27" s="619">
        <v>531075</v>
      </c>
      <c r="DE27" s="631"/>
      <c r="DF27" s="631"/>
      <c r="DG27" s="631"/>
      <c r="DH27" s="631"/>
      <c r="DI27" s="631"/>
      <c r="DJ27" s="631"/>
      <c r="DK27" s="632"/>
      <c r="DL27" s="619">
        <v>391176</v>
      </c>
      <c r="DM27" s="631"/>
      <c r="DN27" s="631"/>
      <c r="DO27" s="631"/>
      <c r="DP27" s="631"/>
      <c r="DQ27" s="631"/>
      <c r="DR27" s="631"/>
      <c r="DS27" s="631"/>
      <c r="DT27" s="631"/>
      <c r="DU27" s="631"/>
      <c r="DV27" s="632"/>
      <c r="DW27" s="615">
        <v>10.5</v>
      </c>
      <c r="DX27" s="643"/>
      <c r="DY27" s="643"/>
      <c r="DZ27" s="643"/>
      <c r="EA27" s="643"/>
      <c r="EB27" s="643"/>
      <c r="EC27" s="644"/>
    </row>
    <row r="28" spans="2:133" ht="11.25" customHeight="1" x14ac:dyDescent="0.2">
      <c r="B28" s="607" t="s">
        <v>288</v>
      </c>
      <c r="C28" s="608"/>
      <c r="D28" s="608"/>
      <c r="E28" s="608"/>
      <c r="F28" s="608"/>
      <c r="G28" s="608"/>
      <c r="H28" s="608"/>
      <c r="I28" s="608"/>
      <c r="J28" s="608"/>
      <c r="K28" s="608"/>
      <c r="L28" s="608"/>
      <c r="M28" s="608"/>
      <c r="N28" s="608"/>
      <c r="O28" s="608"/>
      <c r="P28" s="608"/>
      <c r="Q28" s="609"/>
      <c r="R28" s="610">
        <v>125013</v>
      </c>
      <c r="S28" s="611"/>
      <c r="T28" s="611"/>
      <c r="U28" s="611"/>
      <c r="V28" s="611"/>
      <c r="W28" s="611"/>
      <c r="X28" s="611"/>
      <c r="Y28" s="612"/>
      <c r="Z28" s="613">
        <v>1.6</v>
      </c>
      <c r="AA28" s="613"/>
      <c r="AB28" s="613"/>
      <c r="AC28" s="613"/>
      <c r="AD28" s="614">
        <v>2174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527740</v>
      </c>
      <c r="CS28" s="611"/>
      <c r="CT28" s="611"/>
      <c r="CU28" s="611"/>
      <c r="CV28" s="611"/>
      <c r="CW28" s="611"/>
      <c r="CX28" s="611"/>
      <c r="CY28" s="612"/>
      <c r="CZ28" s="615">
        <v>7</v>
      </c>
      <c r="DA28" s="643"/>
      <c r="DB28" s="643"/>
      <c r="DC28" s="645"/>
      <c r="DD28" s="619">
        <v>497384</v>
      </c>
      <c r="DE28" s="611"/>
      <c r="DF28" s="611"/>
      <c r="DG28" s="611"/>
      <c r="DH28" s="611"/>
      <c r="DI28" s="611"/>
      <c r="DJ28" s="611"/>
      <c r="DK28" s="612"/>
      <c r="DL28" s="619">
        <v>497384</v>
      </c>
      <c r="DM28" s="611"/>
      <c r="DN28" s="611"/>
      <c r="DO28" s="611"/>
      <c r="DP28" s="611"/>
      <c r="DQ28" s="611"/>
      <c r="DR28" s="611"/>
      <c r="DS28" s="611"/>
      <c r="DT28" s="611"/>
      <c r="DU28" s="611"/>
      <c r="DV28" s="612"/>
      <c r="DW28" s="615">
        <v>13.3</v>
      </c>
      <c r="DX28" s="643"/>
      <c r="DY28" s="643"/>
      <c r="DZ28" s="643"/>
      <c r="EA28" s="643"/>
      <c r="EB28" s="643"/>
      <c r="EC28" s="644"/>
    </row>
    <row r="29" spans="2:133" ht="11.25" customHeight="1" x14ac:dyDescent="0.2">
      <c r="B29" s="607" t="s">
        <v>290</v>
      </c>
      <c r="C29" s="608"/>
      <c r="D29" s="608"/>
      <c r="E29" s="608"/>
      <c r="F29" s="608"/>
      <c r="G29" s="608"/>
      <c r="H29" s="608"/>
      <c r="I29" s="608"/>
      <c r="J29" s="608"/>
      <c r="K29" s="608"/>
      <c r="L29" s="608"/>
      <c r="M29" s="608"/>
      <c r="N29" s="608"/>
      <c r="O29" s="608"/>
      <c r="P29" s="608"/>
      <c r="Q29" s="609"/>
      <c r="R29" s="610">
        <v>8796</v>
      </c>
      <c r="S29" s="611"/>
      <c r="T29" s="611"/>
      <c r="U29" s="611"/>
      <c r="V29" s="611"/>
      <c r="W29" s="611"/>
      <c r="X29" s="611"/>
      <c r="Y29" s="612"/>
      <c r="Z29" s="613">
        <v>0.1</v>
      </c>
      <c r="AA29" s="613"/>
      <c r="AB29" s="613"/>
      <c r="AC29" s="613"/>
      <c r="AD29" s="614">
        <v>73</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527559</v>
      </c>
      <c r="CS29" s="631"/>
      <c r="CT29" s="631"/>
      <c r="CU29" s="631"/>
      <c r="CV29" s="631"/>
      <c r="CW29" s="631"/>
      <c r="CX29" s="631"/>
      <c r="CY29" s="632"/>
      <c r="CZ29" s="615">
        <v>7</v>
      </c>
      <c r="DA29" s="643"/>
      <c r="DB29" s="643"/>
      <c r="DC29" s="645"/>
      <c r="DD29" s="619">
        <v>497203</v>
      </c>
      <c r="DE29" s="631"/>
      <c r="DF29" s="631"/>
      <c r="DG29" s="631"/>
      <c r="DH29" s="631"/>
      <c r="DI29" s="631"/>
      <c r="DJ29" s="631"/>
      <c r="DK29" s="632"/>
      <c r="DL29" s="619">
        <v>497203</v>
      </c>
      <c r="DM29" s="631"/>
      <c r="DN29" s="631"/>
      <c r="DO29" s="631"/>
      <c r="DP29" s="631"/>
      <c r="DQ29" s="631"/>
      <c r="DR29" s="631"/>
      <c r="DS29" s="631"/>
      <c r="DT29" s="631"/>
      <c r="DU29" s="631"/>
      <c r="DV29" s="632"/>
      <c r="DW29" s="615">
        <v>13.3</v>
      </c>
      <c r="DX29" s="643"/>
      <c r="DY29" s="643"/>
      <c r="DZ29" s="643"/>
      <c r="EA29" s="643"/>
      <c r="EB29" s="643"/>
      <c r="EC29" s="644"/>
    </row>
    <row r="30" spans="2:133" ht="11.25" customHeight="1" x14ac:dyDescent="0.2">
      <c r="B30" s="607" t="s">
        <v>292</v>
      </c>
      <c r="C30" s="608"/>
      <c r="D30" s="608"/>
      <c r="E30" s="608"/>
      <c r="F30" s="608"/>
      <c r="G30" s="608"/>
      <c r="H30" s="608"/>
      <c r="I30" s="608"/>
      <c r="J30" s="608"/>
      <c r="K30" s="608"/>
      <c r="L30" s="608"/>
      <c r="M30" s="608"/>
      <c r="N30" s="608"/>
      <c r="O30" s="608"/>
      <c r="P30" s="608"/>
      <c r="Q30" s="609"/>
      <c r="R30" s="610">
        <v>1436315</v>
      </c>
      <c r="S30" s="611"/>
      <c r="T30" s="611"/>
      <c r="U30" s="611"/>
      <c r="V30" s="611"/>
      <c r="W30" s="611"/>
      <c r="X30" s="611"/>
      <c r="Y30" s="612"/>
      <c r="Z30" s="613">
        <v>18.5</v>
      </c>
      <c r="AA30" s="613"/>
      <c r="AB30" s="613"/>
      <c r="AC30" s="613"/>
      <c r="AD30" s="614" t="s">
        <v>121</v>
      </c>
      <c r="AE30" s="614"/>
      <c r="AF30" s="614"/>
      <c r="AG30" s="614"/>
      <c r="AH30" s="614"/>
      <c r="AI30" s="614"/>
      <c r="AJ30" s="614"/>
      <c r="AK30" s="614"/>
      <c r="AL30" s="615" t="s">
        <v>121</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495428</v>
      </c>
      <c r="CS30" s="611"/>
      <c r="CT30" s="611"/>
      <c r="CU30" s="611"/>
      <c r="CV30" s="611"/>
      <c r="CW30" s="611"/>
      <c r="CX30" s="611"/>
      <c r="CY30" s="612"/>
      <c r="CZ30" s="615">
        <v>6.6</v>
      </c>
      <c r="DA30" s="643"/>
      <c r="DB30" s="643"/>
      <c r="DC30" s="645"/>
      <c r="DD30" s="619">
        <v>466017</v>
      </c>
      <c r="DE30" s="611"/>
      <c r="DF30" s="611"/>
      <c r="DG30" s="611"/>
      <c r="DH30" s="611"/>
      <c r="DI30" s="611"/>
      <c r="DJ30" s="611"/>
      <c r="DK30" s="612"/>
      <c r="DL30" s="619">
        <v>466017</v>
      </c>
      <c r="DM30" s="611"/>
      <c r="DN30" s="611"/>
      <c r="DO30" s="611"/>
      <c r="DP30" s="611"/>
      <c r="DQ30" s="611"/>
      <c r="DR30" s="611"/>
      <c r="DS30" s="611"/>
      <c r="DT30" s="611"/>
      <c r="DU30" s="611"/>
      <c r="DV30" s="612"/>
      <c r="DW30" s="615">
        <v>12.5</v>
      </c>
      <c r="DX30" s="643"/>
      <c r="DY30" s="643"/>
      <c r="DZ30" s="643"/>
      <c r="EA30" s="643"/>
      <c r="EB30" s="643"/>
      <c r="EC30" s="644"/>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97.8</v>
      </c>
      <c r="BH31" s="654"/>
      <c r="BI31" s="654"/>
      <c r="BJ31" s="654"/>
      <c r="BK31" s="654"/>
      <c r="BL31" s="654"/>
      <c r="BM31" s="605">
        <v>95.3</v>
      </c>
      <c r="BN31" s="654"/>
      <c r="BO31" s="654"/>
      <c r="BP31" s="654"/>
      <c r="BQ31" s="655"/>
      <c r="BR31" s="657">
        <v>99.5</v>
      </c>
      <c r="BS31" s="654"/>
      <c r="BT31" s="654"/>
      <c r="BU31" s="654"/>
      <c r="BV31" s="654"/>
      <c r="BW31" s="654"/>
      <c r="BX31" s="605">
        <v>94.2</v>
      </c>
      <c r="BY31" s="654"/>
      <c r="BZ31" s="654"/>
      <c r="CA31" s="654"/>
      <c r="CB31" s="655"/>
      <c r="CD31" s="650"/>
      <c r="CE31" s="651"/>
      <c r="CF31" s="607" t="s">
        <v>299</v>
      </c>
      <c r="CG31" s="608"/>
      <c r="CH31" s="608"/>
      <c r="CI31" s="608"/>
      <c r="CJ31" s="608"/>
      <c r="CK31" s="608"/>
      <c r="CL31" s="608"/>
      <c r="CM31" s="608"/>
      <c r="CN31" s="608"/>
      <c r="CO31" s="608"/>
      <c r="CP31" s="608"/>
      <c r="CQ31" s="609"/>
      <c r="CR31" s="610">
        <v>32131</v>
      </c>
      <c r="CS31" s="631"/>
      <c r="CT31" s="631"/>
      <c r="CU31" s="631"/>
      <c r="CV31" s="631"/>
      <c r="CW31" s="631"/>
      <c r="CX31" s="631"/>
      <c r="CY31" s="632"/>
      <c r="CZ31" s="615">
        <v>0.4</v>
      </c>
      <c r="DA31" s="643"/>
      <c r="DB31" s="643"/>
      <c r="DC31" s="645"/>
      <c r="DD31" s="619">
        <v>31186</v>
      </c>
      <c r="DE31" s="631"/>
      <c r="DF31" s="631"/>
      <c r="DG31" s="631"/>
      <c r="DH31" s="631"/>
      <c r="DI31" s="631"/>
      <c r="DJ31" s="631"/>
      <c r="DK31" s="632"/>
      <c r="DL31" s="619">
        <v>31186</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2">
      <c r="B32" s="607" t="s">
        <v>300</v>
      </c>
      <c r="C32" s="608"/>
      <c r="D32" s="608"/>
      <c r="E32" s="608"/>
      <c r="F32" s="608"/>
      <c r="G32" s="608"/>
      <c r="H32" s="608"/>
      <c r="I32" s="608"/>
      <c r="J32" s="608"/>
      <c r="K32" s="608"/>
      <c r="L32" s="608"/>
      <c r="M32" s="608"/>
      <c r="N32" s="608"/>
      <c r="O32" s="608"/>
      <c r="P32" s="608"/>
      <c r="Q32" s="609"/>
      <c r="R32" s="610">
        <v>770895</v>
      </c>
      <c r="S32" s="611"/>
      <c r="T32" s="611"/>
      <c r="U32" s="611"/>
      <c r="V32" s="611"/>
      <c r="W32" s="611"/>
      <c r="X32" s="611"/>
      <c r="Y32" s="612"/>
      <c r="Z32" s="613">
        <v>9.9</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301</v>
      </c>
      <c r="AX32" s="607" t="s">
        <v>302</v>
      </c>
      <c r="AY32" s="608"/>
      <c r="AZ32" s="608"/>
      <c r="BA32" s="608"/>
      <c r="BB32" s="608"/>
      <c r="BC32" s="608"/>
      <c r="BD32" s="608"/>
      <c r="BE32" s="608"/>
      <c r="BF32" s="609"/>
      <c r="BG32" s="667">
        <v>98.8</v>
      </c>
      <c r="BH32" s="631"/>
      <c r="BI32" s="631"/>
      <c r="BJ32" s="631"/>
      <c r="BK32" s="631"/>
      <c r="BL32" s="631"/>
      <c r="BM32" s="616">
        <v>96.3</v>
      </c>
      <c r="BN32" s="631"/>
      <c r="BO32" s="631"/>
      <c r="BP32" s="631"/>
      <c r="BQ32" s="656"/>
      <c r="BR32" s="667">
        <v>99.5</v>
      </c>
      <c r="BS32" s="631"/>
      <c r="BT32" s="631"/>
      <c r="BU32" s="631"/>
      <c r="BV32" s="631"/>
      <c r="BW32" s="631"/>
      <c r="BX32" s="616">
        <v>97</v>
      </c>
      <c r="BY32" s="631"/>
      <c r="BZ32" s="631"/>
      <c r="CA32" s="631"/>
      <c r="CB32" s="656"/>
      <c r="CD32" s="652"/>
      <c r="CE32" s="653"/>
      <c r="CF32" s="607" t="s">
        <v>303</v>
      </c>
      <c r="CG32" s="608"/>
      <c r="CH32" s="608"/>
      <c r="CI32" s="608"/>
      <c r="CJ32" s="608"/>
      <c r="CK32" s="608"/>
      <c r="CL32" s="608"/>
      <c r="CM32" s="608"/>
      <c r="CN32" s="608"/>
      <c r="CO32" s="608"/>
      <c r="CP32" s="608"/>
      <c r="CQ32" s="609"/>
      <c r="CR32" s="610">
        <v>181</v>
      </c>
      <c r="CS32" s="611"/>
      <c r="CT32" s="611"/>
      <c r="CU32" s="611"/>
      <c r="CV32" s="611"/>
      <c r="CW32" s="611"/>
      <c r="CX32" s="611"/>
      <c r="CY32" s="612"/>
      <c r="CZ32" s="615">
        <v>0</v>
      </c>
      <c r="DA32" s="643"/>
      <c r="DB32" s="643"/>
      <c r="DC32" s="645"/>
      <c r="DD32" s="619">
        <v>181</v>
      </c>
      <c r="DE32" s="611"/>
      <c r="DF32" s="611"/>
      <c r="DG32" s="611"/>
      <c r="DH32" s="611"/>
      <c r="DI32" s="611"/>
      <c r="DJ32" s="611"/>
      <c r="DK32" s="612"/>
      <c r="DL32" s="619">
        <v>181</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304</v>
      </c>
      <c r="C33" s="608"/>
      <c r="D33" s="608"/>
      <c r="E33" s="608"/>
      <c r="F33" s="608"/>
      <c r="G33" s="608"/>
      <c r="H33" s="608"/>
      <c r="I33" s="608"/>
      <c r="J33" s="608"/>
      <c r="K33" s="608"/>
      <c r="L33" s="608"/>
      <c r="M33" s="608"/>
      <c r="N33" s="608"/>
      <c r="O33" s="608"/>
      <c r="P33" s="608"/>
      <c r="Q33" s="609"/>
      <c r="R33" s="610">
        <v>26993</v>
      </c>
      <c r="S33" s="611"/>
      <c r="T33" s="611"/>
      <c r="U33" s="611"/>
      <c r="V33" s="611"/>
      <c r="W33" s="611"/>
      <c r="X33" s="611"/>
      <c r="Y33" s="612"/>
      <c r="Z33" s="613">
        <v>0.3</v>
      </c>
      <c r="AA33" s="613"/>
      <c r="AB33" s="613"/>
      <c r="AC33" s="613"/>
      <c r="AD33" s="614">
        <v>22353</v>
      </c>
      <c r="AE33" s="614"/>
      <c r="AF33" s="614"/>
      <c r="AG33" s="614"/>
      <c r="AH33" s="614"/>
      <c r="AI33" s="614"/>
      <c r="AJ33" s="614"/>
      <c r="AK33" s="614"/>
      <c r="AL33" s="615">
        <v>0.6</v>
      </c>
      <c r="AM33" s="616"/>
      <c r="AN33" s="616"/>
      <c r="AO33" s="617"/>
      <c r="AP33" s="662"/>
      <c r="AQ33" s="663"/>
      <c r="AR33" s="663"/>
      <c r="AS33" s="663"/>
      <c r="AT33" s="666"/>
      <c r="AU33" s="201"/>
      <c r="AV33" s="201"/>
      <c r="AW33" s="201"/>
      <c r="AX33" s="633" t="s">
        <v>305</v>
      </c>
      <c r="AY33" s="634"/>
      <c r="AZ33" s="634"/>
      <c r="BA33" s="634"/>
      <c r="BB33" s="634"/>
      <c r="BC33" s="634"/>
      <c r="BD33" s="634"/>
      <c r="BE33" s="634"/>
      <c r="BF33" s="635"/>
      <c r="BG33" s="668">
        <v>96.6</v>
      </c>
      <c r="BH33" s="669"/>
      <c r="BI33" s="669"/>
      <c r="BJ33" s="669"/>
      <c r="BK33" s="669"/>
      <c r="BL33" s="669"/>
      <c r="BM33" s="670">
        <v>93.8</v>
      </c>
      <c r="BN33" s="669"/>
      <c r="BO33" s="669"/>
      <c r="BP33" s="669"/>
      <c r="BQ33" s="671"/>
      <c r="BR33" s="668">
        <v>99.3</v>
      </c>
      <c r="BS33" s="669"/>
      <c r="BT33" s="669"/>
      <c r="BU33" s="669"/>
      <c r="BV33" s="669"/>
      <c r="BW33" s="669"/>
      <c r="BX33" s="670">
        <v>90.8</v>
      </c>
      <c r="BY33" s="669"/>
      <c r="BZ33" s="669"/>
      <c r="CA33" s="669"/>
      <c r="CB33" s="671"/>
      <c r="CD33" s="607" t="s">
        <v>306</v>
      </c>
      <c r="CE33" s="608"/>
      <c r="CF33" s="608"/>
      <c r="CG33" s="608"/>
      <c r="CH33" s="608"/>
      <c r="CI33" s="608"/>
      <c r="CJ33" s="608"/>
      <c r="CK33" s="608"/>
      <c r="CL33" s="608"/>
      <c r="CM33" s="608"/>
      <c r="CN33" s="608"/>
      <c r="CO33" s="608"/>
      <c r="CP33" s="608"/>
      <c r="CQ33" s="609"/>
      <c r="CR33" s="610">
        <v>3023361</v>
      </c>
      <c r="CS33" s="631"/>
      <c r="CT33" s="631"/>
      <c r="CU33" s="631"/>
      <c r="CV33" s="631"/>
      <c r="CW33" s="631"/>
      <c r="CX33" s="631"/>
      <c r="CY33" s="632"/>
      <c r="CZ33" s="615">
        <v>40.299999999999997</v>
      </c>
      <c r="DA33" s="643"/>
      <c r="DB33" s="643"/>
      <c r="DC33" s="645"/>
      <c r="DD33" s="619">
        <v>2516388</v>
      </c>
      <c r="DE33" s="631"/>
      <c r="DF33" s="631"/>
      <c r="DG33" s="631"/>
      <c r="DH33" s="631"/>
      <c r="DI33" s="631"/>
      <c r="DJ33" s="631"/>
      <c r="DK33" s="632"/>
      <c r="DL33" s="619">
        <v>1618648</v>
      </c>
      <c r="DM33" s="631"/>
      <c r="DN33" s="631"/>
      <c r="DO33" s="631"/>
      <c r="DP33" s="631"/>
      <c r="DQ33" s="631"/>
      <c r="DR33" s="631"/>
      <c r="DS33" s="631"/>
      <c r="DT33" s="631"/>
      <c r="DU33" s="631"/>
      <c r="DV33" s="632"/>
      <c r="DW33" s="615">
        <v>43.4</v>
      </c>
      <c r="DX33" s="643"/>
      <c r="DY33" s="643"/>
      <c r="DZ33" s="643"/>
      <c r="EA33" s="643"/>
      <c r="EB33" s="643"/>
      <c r="EC33" s="644"/>
    </row>
    <row r="34" spans="2:133" ht="11.25" customHeight="1" x14ac:dyDescent="0.2">
      <c r="B34" s="607" t="s">
        <v>307</v>
      </c>
      <c r="C34" s="608"/>
      <c r="D34" s="608"/>
      <c r="E34" s="608"/>
      <c r="F34" s="608"/>
      <c r="G34" s="608"/>
      <c r="H34" s="608"/>
      <c r="I34" s="608"/>
      <c r="J34" s="608"/>
      <c r="K34" s="608"/>
      <c r="L34" s="608"/>
      <c r="M34" s="608"/>
      <c r="N34" s="608"/>
      <c r="O34" s="608"/>
      <c r="P34" s="608"/>
      <c r="Q34" s="609"/>
      <c r="R34" s="610">
        <v>65513</v>
      </c>
      <c r="S34" s="611"/>
      <c r="T34" s="611"/>
      <c r="U34" s="611"/>
      <c r="V34" s="611"/>
      <c r="W34" s="611"/>
      <c r="X34" s="611"/>
      <c r="Y34" s="612"/>
      <c r="Z34" s="613">
        <v>0.8</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308</v>
      </c>
      <c r="CE34" s="608"/>
      <c r="CF34" s="608"/>
      <c r="CG34" s="608"/>
      <c r="CH34" s="608"/>
      <c r="CI34" s="608"/>
      <c r="CJ34" s="608"/>
      <c r="CK34" s="608"/>
      <c r="CL34" s="608"/>
      <c r="CM34" s="608"/>
      <c r="CN34" s="608"/>
      <c r="CO34" s="608"/>
      <c r="CP34" s="608"/>
      <c r="CQ34" s="609"/>
      <c r="CR34" s="610">
        <v>801768</v>
      </c>
      <c r="CS34" s="611"/>
      <c r="CT34" s="611"/>
      <c r="CU34" s="611"/>
      <c r="CV34" s="611"/>
      <c r="CW34" s="611"/>
      <c r="CX34" s="611"/>
      <c r="CY34" s="612"/>
      <c r="CZ34" s="615">
        <v>10.7</v>
      </c>
      <c r="DA34" s="643"/>
      <c r="DB34" s="643"/>
      <c r="DC34" s="645"/>
      <c r="DD34" s="619">
        <v>615193</v>
      </c>
      <c r="DE34" s="611"/>
      <c r="DF34" s="611"/>
      <c r="DG34" s="611"/>
      <c r="DH34" s="611"/>
      <c r="DI34" s="611"/>
      <c r="DJ34" s="611"/>
      <c r="DK34" s="612"/>
      <c r="DL34" s="619">
        <v>495973</v>
      </c>
      <c r="DM34" s="611"/>
      <c r="DN34" s="611"/>
      <c r="DO34" s="611"/>
      <c r="DP34" s="611"/>
      <c r="DQ34" s="611"/>
      <c r="DR34" s="611"/>
      <c r="DS34" s="611"/>
      <c r="DT34" s="611"/>
      <c r="DU34" s="611"/>
      <c r="DV34" s="612"/>
      <c r="DW34" s="615">
        <v>13.3</v>
      </c>
      <c r="DX34" s="643"/>
      <c r="DY34" s="643"/>
      <c r="DZ34" s="643"/>
      <c r="EA34" s="643"/>
      <c r="EB34" s="643"/>
      <c r="EC34" s="644"/>
    </row>
    <row r="35" spans="2:133" ht="11.25" customHeight="1" x14ac:dyDescent="0.2">
      <c r="B35" s="607" t="s">
        <v>309</v>
      </c>
      <c r="C35" s="608"/>
      <c r="D35" s="608"/>
      <c r="E35" s="608"/>
      <c r="F35" s="608"/>
      <c r="G35" s="608"/>
      <c r="H35" s="608"/>
      <c r="I35" s="608"/>
      <c r="J35" s="608"/>
      <c r="K35" s="608"/>
      <c r="L35" s="608"/>
      <c r="M35" s="608"/>
      <c r="N35" s="608"/>
      <c r="O35" s="608"/>
      <c r="P35" s="608"/>
      <c r="Q35" s="609"/>
      <c r="R35" s="610">
        <v>599457</v>
      </c>
      <c r="S35" s="611"/>
      <c r="T35" s="611"/>
      <c r="U35" s="611"/>
      <c r="V35" s="611"/>
      <c r="W35" s="611"/>
      <c r="X35" s="611"/>
      <c r="Y35" s="612"/>
      <c r="Z35" s="613">
        <v>7.7</v>
      </c>
      <c r="AA35" s="613"/>
      <c r="AB35" s="613"/>
      <c r="AC35" s="613"/>
      <c r="AD35" s="614" t="s">
        <v>121</v>
      </c>
      <c r="AE35" s="614"/>
      <c r="AF35" s="614"/>
      <c r="AG35" s="614"/>
      <c r="AH35" s="614"/>
      <c r="AI35" s="614"/>
      <c r="AJ35" s="614"/>
      <c r="AK35" s="614"/>
      <c r="AL35" s="615" t="s">
        <v>121</v>
      </c>
      <c r="AM35" s="616"/>
      <c r="AN35" s="616"/>
      <c r="AO35" s="617"/>
      <c r="AP35" s="204"/>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58493</v>
      </c>
      <c r="CS35" s="631"/>
      <c r="CT35" s="631"/>
      <c r="CU35" s="631"/>
      <c r="CV35" s="631"/>
      <c r="CW35" s="631"/>
      <c r="CX35" s="631"/>
      <c r="CY35" s="632"/>
      <c r="CZ35" s="615">
        <v>0.8</v>
      </c>
      <c r="DA35" s="643"/>
      <c r="DB35" s="643"/>
      <c r="DC35" s="645"/>
      <c r="DD35" s="619">
        <v>30500</v>
      </c>
      <c r="DE35" s="631"/>
      <c r="DF35" s="631"/>
      <c r="DG35" s="631"/>
      <c r="DH35" s="631"/>
      <c r="DI35" s="631"/>
      <c r="DJ35" s="631"/>
      <c r="DK35" s="632"/>
      <c r="DL35" s="619">
        <v>14178</v>
      </c>
      <c r="DM35" s="631"/>
      <c r="DN35" s="631"/>
      <c r="DO35" s="631"/>
      <c r="DP35" s="631"/>
      <c r="DQ35" s="631"/>
      <c r="DR35" s="631"/>
      <c r="DS35" s="631"/>
      <c r="DT35" s="631"/>
      <c r="DU35" s="631"/>
      <c r="DV35" s="632"/>
      <c r="DW35" s="615">
        <v>0.4</v>
      </c>
      <c r="DX35" s="643"/>
      <c r="DY35" s="643"/>
      <c r="DZ35" s="643"/>
      <c r="EA35" s="643"/>
      <c r="EB35" s="643"/>
      <c r="EC35" s="644"/>
    </row>
    <row r="36" spans="2:133" ht="11.25" customHeight="1" x14ac:dyDescent="0.2">
      <c r="B36" s="607" t="s">
        <v>313</v>
      </c>
      <c r="C36" s="608"/>
      <c r="D36" s="608"/>
      <c r="E36" s="608"/>
      <c r="F36" s="608"/>
      <c r="G36" s="608"/>
      <c r="H36" s="608"/>
      <c r="I36" s="608"/>
      <c r="J36" s="608"/>
      <c r="K36" s="608"/>
      <c r="L36" s="608"/>
      <c r="M36" s="608"/>
      <c r="N36" s="608"/>
      <c r="O36" s="608"/>
      <c r="P36" s="608"/>
      <c r="Q36" s="609"/>
      <c r="R36" s="610">
        <v>332286</v>
      </c>
      <c r="S36" s="611"/>
      <c r="T36" s="611"/>
      <c r="U36" s="611"/>
      <c r="V36" s="611"/>
      <c r="W36" s="611"/>
      <c r="X36" s="611"/>
      <c r="Y36" s="612"/>
      <c r="Z36" s="613">
        <v>4.3</v>
      </c>
      <c r="AA36" s="613"/>
      <c r="AB36" s="613"/>
      <c r="AC36" s="613"/>
      <c r="AD36" s="614" t="s">
        <v>121</v>
      </c>
      <c r="AE36" s="614"/>
      <c r="AF36" s="614"/>
      <c r="AG36" s="614"/>
      <c r="AH36" s="614"/>
      <c r="AI36" s="614"/>
      <c r="AJ36" s="614"/>
      <c r="AK36" s="614"/>
      <c r="AL36" s="615" t="s">
        <v>121</v>
      </c>
      <c r="AM36" s="616"/>
      <c r="AN36" s="616"/>
      <c r="AO36" s="617"/>
      <c r="AP36" s="204"/>
      <c r="AQ36" s="676" t="s">
        <v>314</v>
      </c>
      <c r="AR36" s="677"/>
      <c r="AS36" s="677"/>
      <c r="AT36" s="677"/>
      <c r="AU36" s="677"/>
      <c r="AV36" s="677"/>
      <c r="AW36" s="677"/>
      <c r="AX36" s="677"/>
      <c r="AY36" s="678"/>
      <c r="AZ36" s="599">
        <v>681234</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39387</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1155935</v>
      </c>
      <c r="CS36" s="611"/>
      <c r="CT36" s="611"/>
      <c r="CU36" s="611"/>
      <c r="CV36" s="611"/>
      <c r="CW36" s="611"/>
      <c r="CX36" s="611"/>
      <c r="CY36" s="612"/>
      <c r="CZ36" s="615">
        <v>15.4</v>
      </c>
      <c r="DA36" s="643"/>
      <c r="DB36" s="643"/>
      <c r="DC36" s="645"/>
      <c r="DD36" s="619">
        <v>1013100</v>
      </c>
      <c r="DE36" s="611"/>
      <c r="DF36" s="611"/>
      <c r="DG36" s="611"/>
      <c r="DH36" s="611"/>
      <c r="DI36" s="611"/>
      <c r="DJ36" s="611"/>
      <c r="DK36" s="612"/>
      <c r="DL36" s="619">
        <v>727349</v>
      </c>
      <c r="DM36" s="611"/>
      <c r="DN36" s="611"/>
      <c r="DO36" s="611"/>
      <c r="DP36" s="611"/>
      <c r="DQ36" s="611"/>
      <c r="DR36" s="611"/>
      <c r="DS36" s="611"/>
      <c r="DT36" s="611"/>
      <c r="DU36" s="611"/>
      <c r="DV36" s="612"/>
      <c r="DW36" s="615">
        <v>19.5</v>
      </c>
      <c r="DX36" s="643"/>
      <c r="DY36" s="643"/>
      <c r="DZ36" s="643"/>
      <c r="EA36" s="643"/>
      <c r="EB36" s="643"/>
      <c r="EC36" s="644"/>
    </row>
    <row r="37" spans="2:133" ht="11.25" customHeight="1" x14ac:dyDescent="0.2">
      <c r="B37" s="607" t="s">
        <v>317</v>
      </c>
      <c r="C37" s="608"/>
      <c r="D37" s="608"/>
      <c r="E37" s="608"/>
      <c r="F37" s="608"/>
      <c r="G37" s="608"/>
      <c r="H37" s="608"/>
      <c r="I37" s="608"/>
      <c r="J37" s="608"/>
      <c r="K37" s="608"/>
      <c r="L37" s="608"/>
      <c r="M37" s="608"/>
      <c r="N37" s="608"/>
      <c r="O37" s="608"/>
      <c r="P37" s="608"/>
      <c r="Q37" s="609"/>
      <c r="R37" s="610">
        <v>80706</v>
      </c>
      <c r="S37" s="611"/>
      <c r="T37" s="611"/>
      <c r="U37" s="611"/>
      <c r="V37" s="611"/>
      <c r="W37" s="611"/>
      <c r="X37" s="611"/>
      <c r="Y37" s="612"/>
      <c r="Z37" s="613">
        <v>1</v>
      </c>
      <c r="AA37" s="613"/>
      <c r="AB37" s="613"/>
      <c r="AC37" s="613"/>
      <c r="AD37" s="614">
        <v>771</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95341</v>
      </c>
      <c r="BA37" s="611"/>
      <c r="BB37" s="611"/>
      <c r="BC37" s="611"/>
      <c r="BD37" s="631"/>
      <c r="BE37" s="631"/>
      <c r="BF37" s="656"/>
      <c r="BG37" s="607" t="s">
        <v>319</v>
      </c>
      <c r="BH37" s="608"/>
      <c r="BI37" s="608"/>
      <c r="BJ37" s="608"/>
      <c r="BK37" s="608"/>
      <c r="BL37" s="608"/>
      <c r="BM37" s="608"/>
      <c r="BN37" s="608"/>
      <c r="BO37" s="608"/>
      <c r="BP37" s="608"/>
      <c r="BQ37" s="608"/>
      <c r="BR37" s="608"/>
      <c r="BS37" s="608"/>
      <c r="BT37" s="608"/>
      <c r="BU37" s="609"/>
      <c r="BV37" s="610">
        <v>-2791</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375206</v>
      </c>
      <c r="CS37" s="631"/>
      <c r="CT37" s="631"/>
      <c r="CU37" s="631"/>
      <c r="CV37" s="631"/>
      <c r="CW37" s="631"/>
      <c r="CX37" s="631"/>
      <c r="CY37" s="632"/>
      <c r="CZ37" s="615">
        <v>5</v>
      </c>
      <c r="DA37" s="643"/>
      <c r="DB37" s="643"/>
      <c r="DC37" s="645"/>
      <c r="DD37" s="619">
        <v>375149</v>
      </c>
      <c r="DE37" s="631"/>
      <c r="DF37" s="631"/>
      <c r="DG37" s="631"/>
      <c r="DH37" s="631"/>
      <c r="DI37" s="631"/>
      <c r="DJ37" s="631"/>
      <c r="DK37" s="632"/>
      <c r="DL37" s="619">
        <v>364709</v>
      </c>
      <c r="DM37" s="631"/>
      <c r="DN37" s="631"/>
      <c r="DO37" s="631"/>
      <c r="DP37" s="631"/>
      <c r="DQ37" s="631"/>
      <c r="DR37" s="631"/>
      <c r="DS37" s="631"/>
      <c r="DT37" s="631"/>
      <c r="DU37" s="631"/>
      <c r="DV37" s="632"/>
      <c r="DW37" s="615">
        <v>9.8000000000000007</v>
      </c>
      <c r="DX37" s="643"/>
      <c r="DY37" s="643"/>
      <c r="DZ37" s="643"/>
      <c r="EA37" s="643"/>
      <c r="EB37" s="643"/>
      <c r="EC37" s="644"/>
    </row>
    <row r="38" spans="2:133" ht="11.25" customHeight="1" x14ac:dyDescent="0.2">
      <c r="B38" s="607" t="s">
        <v>321</v>
      </c>
      <c r="C38" s="608"/>
      <c r="D38" s="608"/>
      <c r="E38" s="608"/>
      <c r="F38" s="608"/>
      <c r="G38" s="608"/>
      <c r="H38" s="608"/>
      <c r="I38" s="608"/>
      <c r="J38" s="608"/>
      <c r="K38" s="608"/>
      <c r="L38" s="608"/>
      <c r="M38" s="608"/>
      <c r="N38" s="608"/>
      <c r="O38" s="608"/>
      <c r="P38" s="608"/>
      <c r="Q38" s="609"/>
      <c r="R38" s="610">
        <v>354322</v>
      </c>
      <c r="S38" s="611"/>
      <c r="T38" s="611"/>
      <c r="U38" s="611"/>
      <c r="V38" s="611"/>
      <c r="W38" s="611"/>
      <c r="X38" s="611"/>
      <c r="Y38" s="612"/>
      <c r="Z38" s="613">
        <v>4.5999999999999996</v>
      </c>
      <c r="AA38" s="613"/>
      <c r="AB38" s="613"/>
      <c r="AC38" s="613"/>
      <c r="AD38" s="614" t="s">
        <v>121</v>
      </c>
      <c r="AE38" s="614"/>
      <c r="AF38" s="614"/>
      <c r="AG38" s="614"/>
      <c r="AH38" s="614"/>
      <c r="AI38" s="614"/>
      <c r="AJ38" s="614"/>
      <c r="AK38" s="614"/>
      <c r="AL38" s="615" t="s">
        <v>121</v>
      </c>
      <c r="AM38" s="616"/>
      <c r="AN38" s="616"/>
      <c r="AO38" s="617"/>
      <c r="AQ38" s="673" t="s">
        <v>322</v>
      </c>
      <c r="AR38" s="674"/>
      <c r="AS38" s="674"/>
      <c r="AT38" s="674"/>
      <c r="AU38" s="674"/>
      <c r="AV38" s="674"/>
      <c r="AW38" s="674"/>
      <c r="AX38" s="674"/>
      <c r="AY38" s="675"/>
      <c r="AZ38" s="610">
        <v>91838</v>
      </c>
      <c r="BA38" s="611"/>
      <c r="BB38" s="611"/>
      <c r="BC38" s="611"/>
      <c r="BD38" s="631"/>
      <c r="BE38" s="631"/>
      <c r="BF38" s="656"/>
      <c r="BG38" s="607" t="s">
        <v>323</v>
      </c>
      <c r="BH38" s="608"/>
      <c r="BI38" s="608"/>
      <c r="BJ38" s="608"/>
      <c r="BK38" s="608"/>
      <c r="BL38" s="608"/>
      <c r="BM38" s="608"/>
      <c r="BN38" s="608"/>
      <c r="BO38" s="608"/>
      <c r="BP38" s="608"/>
      <c r="BQ38" s="608"/>
      <c r="BR38" s="608"/>
      <c r="BS38" s="608"/>
      <c r="BT38" s="608"/>
      <c r="BU38" s="609"/>
      <c r="BV38" s="610">
        <v>1251</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494055</v>
      </c>
      <c r="CS38" s="611"/>
      <c r="CT38" s="611"/>
      <c r="CU38" s="611"/>
      <c r="CV38" s="611"/>
      <c r="CW38" s="611"/>
      <c r="CX38" s="611"/>
      <c r="CY38" s="612"/>
      <c r="CZ38" s="615">
        <v>6.6</v>
      </c>
      <c r="DA38" s="643"/>
      <c r="DB38" s="643"/>
      <c r="DC38" s="645"/>
      <c r="DD38" s="619">
        <v>400811</v>
      </c>
      <c r="DE38" s="611"/>
      <c r="DF38" s="611"/>
      <c r="DG38" s="611"/>
      <c r="DH38" s="611"/>
      <c r="DI38" s="611"/>
      <c r="DJ38" s="611"/>
      <c r="DK38" s="612"/>
      <c r="DL38" s="619">
        <v>381148</v>
      </c>
      <c r="DM38" s="611"/>
      <c r="DN38" s="611"/>
      <c r="DO38" s="611"/>
      <c r="DP38" s="611"/>
      <c r="DQ38" s="611"/>
      <c r="DR38" s="611"/>
      <c r="DS38" s="611"/>
      <c r="DT38" s="611"/>
      <c r="DU38" s="611"/>
      <c r="DV38" s="612"/>
      <c r="DW38" s="615">
        <v>10.199999999999999</v>
      </c>
      <c r="DX38" s="643"/>
      <c r="DY38" s="643"/>
      <c r="DZ38" s="643"/>
      <c r="EA38" s="643"/>
      <c r="EB38" s="643"/>
      <c r="EC38" s="644"/>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326</v>
      </c>
      <c r="AR39" s="674"/>
      <c r="AS39" s="674"/>
      <c r="AT39" s="674"/>
      <c r="AU39" s="674"/>
      <c r="AV39" s="674"/>
      <c r="AW39" s="674"/>
      <c r="AX39" s="674"/>
      <c r="AY39" s="675"/>
      <c r="AZ39" s="610" t="s">
        <v>121</v>
      </c>
      <c r="BA39" s="611"/>
      <c r="BB39" s="611"/>
      <c r="BC39" s="611"/>
      <c r="BD39" s="631"/>
      <c r="BE39" s="631"/>
      <c r="BF39" s="656"/>
      <c r="BG39" s="607" t="s">
        <v>327</v>
      </c>
      <c r="BH39" s="608"/>
      <c r="BI39" s="608"/>
      <c r="BJ39" s="608"/>
      <c r="BK39" s="608"/>
      <c r="BL39" s="608"/>
      <c r="BM39" s="608"/>
      <c r="BN39" s="608"/>
      <c r="BO39" s="608"/>
      <c r="BP39" s="608"/>
      <c r="BQ39" s="608"/>
      <c r="BR39" s="608"/>
      <c r="BS39" s="608"/>
      <c r="BT39" s="608"/>
      <c r="BU39" s="609"/>
      <c r="BV39" s="610">
        <v>2018</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513110</v>
      </c>
      <c r="CS39" s="631"/>
      <c r="CT39" s="631"/>
      <c r="CU39" s="631"/>
      <c r="CV39" s="631"/>
      <c r="CW39" s="631"/>
      <c r="CX39" s="631"/>
      <c r="CY39" s="632"/>
      <c r="CZ39" s="615">
        <v>6.8</v>
      </c>
      <c r="DA39" s="643"/>
      <c r="DB39" s="643"/>
      <c r="DC39" s="645"/>
      <c r="DD39" s="619">
        <v>456784</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2">
      <c r="B40" s="607" t="s">
        <v>329</v>
      </c>
      <c r="C40" s="608"/>
      <c r="D40" s="608"/>
      <c r="E40" s="608"/>
      <c r="F40" s="608"/>
      <c r="G40" s="608"/>
      <c r="H40" s="608"/>
      <c r="I40" s="608"/>
      <c r="J40" s="608"/>
      <c r="K40" s="608"/>
      <c r="L40" s="608"/>
      <c r="M40" s="608"/>
      <c r="N40" s="608"/>
      <c r="O40" s="608"/>
      <c r="P40" s="608"/>
      <c r="Q40" s="609"/>
      <c r="R40" s="610">
        <v>9622</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330</v>
      </c>
      <c r="AR40" s="674"/>
      <c r="AS40" s="674"/>
      <c r="AT40" s="674"/>
      <c r="AU40" s="674"/>
      <c r="AV40" s="674"/>
      <c r="AW40" s="674"/>
      <c r="AX40" s="674"/>
      <c r="AY40" s="675"/>
      <c r="AZ40" s="610" t="s">
        <v>121</v>
      </c>
      <c r="BA40" s="611"/>
      <c r="BB40" s="611"/>
      <c r="BC40" s="611"/>
      <c r="BD40" s="631"/>
      <c r="BE40" s="631"/>
      <c r="BF40" s="656"/>
      <c r="BG40" s="660" t="s">
        <v>331</v>
      </c>
      <c r="BH40" s="661"/>
      <c r="BI40" s="661"/>
      <c r="BJ40" s="661"/>
      <c r="BK40" s="661"/>
      <c r="BL40" s="205"/>
      <c r="BM40" s="608" t="s">
        <v>332</v>
      </c>
      <c r="BN40" s="608"/>
      <c r="BO40" s="608"/>
      <c r="BP40" s="608"/>
      <c r="BQ40" s="608"/>
      <c r="BR40" s="608"/>
      <c r="BS40" s="608"/>
      <c r="BT40" s="608"/>
      <c r="BU40" s="609"/>
      <c r="BV40" s="610">
        <v>108</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3"/>
      <c r="DB40" s="643"/>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2">
      <c r="B41" s="633" t="s">
        <v>334</v>
      </c>
      <c r="C41" s="634"/>
      <c r="D41" s="634"/>
      <c r="E41" s="634"/>
      <c r="F41" s="634"/>
      <c r="G41" s="634"/>
      <c r="H41" s="634"/>
      <c r="I41" s="634"/>
      <c r="J41" s="634"/>
      <c r="K41" s="634"/>
      <c r="L41" s="634"/>
      <c r="M41" s="634"/>
      <c r="N41" s="634"/>
      <c r="O41" s="634"/>
      <c r="P41" s="634"/>
      <c r="Q41" s="635"/>
      <c r="R41" s="682">
        <v>7764268</v>
      </c>
      <c r="S41" s="683"/>
      <c r="T41" s="683"/>
      <c r="U41" s="683"/>
      <c r="V41" s="683"/>
      <c r="W41" s="683"/>
      <c r="X41" s="683"/>
      <c r="Y41" s="687"/>
      <c r="Z41" s="688">
        <v>100</v>
      </c>
      <c r="AA41" s="688"/>
      <c r="AB41" s="688"/>
      <c r="AC41" s="688"/>
      <c r="AD41" s="689">
        <v>3719374</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103974</v>
      </c>
      <c r="BA41" s="611"/>
      <c r="BB41" s="611"/>
      <c r="BC41" s="611"/>
      <c r="BD41" s="631"/>
      <c r="BE41" s="631"/>
      <c r="BF41" s="656"/>
      <c r="BG41" s="660"/>
      <c r="BH41" s="661"/>
      <c r="BI41" s="661"/>
      <c r="BJ41" s="661"/>
      <c r="BK41" s="661"/>
      <c r="BL41" s="205"/>
      <c r="BM41" s="608" t="s">
        <v>336</v>
      </c>
      <c r="BN41" s="608"/>
      <c r="BO41" s="608"/>
      <c r="BP41" s="608"/>
      <c r="BQ41" s="608"/>
      <c r="BR41" s="608"/>
      <c r="BS41" s="608"/>
      <c r="BT41" s="608"/>
      <c r="BU41" s="609"/>
      <c r="BV41" s="610" t="s">
        <v>121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390081</v>
      </c>
      <c r="BA42" s="683"/>
      <c r="BB42" s="683"/>
      <c r="BC42" s="683"/>
      <c r="BD42" s="669"/>
      <c r="BE42" s="669"/>
      <c r="BF42" s="671"/>
      <c r="BG42" s="662"/>
      <c r="BH42" s="663"/>
      <c r="BI42" s="663"/>
      <c r="BJ42" s="663"/>
      <c r="BK42" s="663"/>
      <c r="BL42" s="206"/>
      <c r="BM42" s="634" t="s">
        <v>339</v>
      </c>
      <c r="BN42" s="634"/>
      <c r="BO42" s="634"/>
      <c r="BP42" s="634"/>
      <c r="BQ42" s="634"/>
      <c r="BR42" s="634"/>
      <c r="BS42" s="634"/>
      <c r="BT42" s="634"/>
      <c r="BU42" s="635"/>
      <c r="BV42" s="682">
        <v>439</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1476893</v>
      </c>
      <c r="CS42" s="631"/>
      <c r="CT42" s="631"/>
      <c r="CU42" s="631"/>
      <c r="CV42" s="631"/>
      <c r="CW42" s="631"/>
      <c r="CX42" s="631"/>
      <c r="CY42" s="632"/>
      <c r="CZ42" s="615">
        <v>19.7</v>
      </c>
      <c r="DA42" s="643"/>
      <c r="DB42" s="643"/>
      <c r="DC42" s="645"/>
      <c r="DD42" s="619">
        <v>259147</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37313</v>
      </c>
      <c r="CS43" s="631"/>
      <c r="CT43" s="631"/>
      <c r="CU43" s="631"/>
      <c r="CV43" s="631"/>
      <c r="CW43" s="631"/>
      <c r="CX43" s="631"/>
      <c r="CY43" s="632"/>
      <c r="CZ43" s="615">
        <v>0.5</v>
      </c>
      <c r="DA43" s="643"/>
      <c r="DB43" s="643"/>
      <c r="DC43" s="645"/>
      <c r="DD43" s="619">
        <v>37313</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1100950</v>
      </c>
      <c r="CS44" s="611"/>
      <c r="CT44" s="611"/>
      <c r="CU44" s="611"/>
      <c r="CV44" s="611"/>
      <c r="CW44" s="611"/>
      <c r="CX44" s="611"/>
      <c r="CY44" s="612"/>
      <c r="CZ44" s="615">
        <v>14.7</v>
      </c>
      <c r="DA44" s="616"/>
      <c r="DB44" s="616"/>
      <c r="DC44" s="622"/>
      <c r="DD44" s="619">
        <v>240746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729032</v>
      </c>
      <c r="CS45" s="631"/>
      <c r="CT45" s="631"/>
      <c r="CU45" s="631"/>
      <c r="CV45" s="631"/>
      <c r="CW45" s="631"/>
      <c r="CX45" s="631"/>
      <c r="CY45" s="632"/>
      <c r="CZ45" s="615">
        <v>9.6999999999999993</v>
      </c>
      <c r="DA45" s="643"/>
      <c r="DB45" s="643"/>
      <c r="DC45" s="645"/>
      <c r="DD45" s="619">
        <v>67302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365159</v>
      </c>
      <c r="CS46" s="611"/>
      <c r="CT46" s="611"/>
      <c r="CU46" s="611"/>
      <c r="CV46" s="611"/>
      <c r="CW46" s="611"/>
      <c r="CX46" s="611"/>
      <c r="CY46" s="612"/>
      <c r="CZ46" s="615">
        <v>4.9000000000000004</v>
      </c>
      <c r="DA46" s="616"/>
      <c r="DB46" s="616"/>
      <c r="DC46" s="622"/>
      <c r="DD46" s="619">
        <v>168985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348</v>
      </c>
      <c r="CG47" s="608"/>
      <c r="CH47" s="608"/>
      <c r="CI47" s="608"/>
      <c r="CJ47" s="608"/>
      <c r="CK47" s="608"/>
      <c r="CL47" s="608"/>
      <c r="CM47" s="608"/>
      <c r="CN47" s="608"/>
      <c r="CO47" s="608"/>
      <c r="CP47" s="608"/>
      <c r="CQ47" s="609"/>
      <c r="CR47" s="610">
        <v>375943</v>
      </c>
      <c r="CS47" s="631"/>
      <c r="CT47" s="631"/>
      <c r="CU47" s="631"/>
      <c r="CV47" s="631"/>
      <c r="CW47" s="631"/>
      <c r="CX47" s="631"/>
      <c r="CY47" s="632"/>
      <c r="CZ47" s="615">
        <v>5</v>
      </c>
      <c r="DA47" s="643"/>
      <c r="DB47" s="643"/>
      <c r="DC47" s="645"/>
      <c r="DD47" s="619">
        <v>18401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350</v>
      </c>
      <c r="CE49" s="634"/>
      <c r="CF49" s="634"/>
      <c r="CG49" s="634"/>
      <c r="CH49" s="634"/>
      <c r="CI49" s="634"/>
      <c r="CJ49" s="634"/>
      <c r="CK49" s="634"/>
      <c r="CL49" s="634"/>
      <c r="CM49" s="634"/>
      <c r="CN49" s="634"/>
      <c r="CO49" s="634"/>
      <c r="CP49" s="634"/>
      <c r="CQ49" s="635"/>
      <c r="CR49" s="682">
        <v>7507317</v>
      </c>
      <c r="CS49" s="669"/>
      <c r="CT49" s="669"/>
      <c r="CU49" s="669"/>
      <c r="CV49" s="669"/>
      <c r="CW49" s="669"/>
      <c r="CX49" s="669"/>
      <c r="CY49" s="698"/>
      <c r="CZ49" s="690">
        <v>100</v>
      </c>
      <c r="DA49" s="699"/>
      <c r="DB49" s="699"/>
      <c r="DC49" s="700"/>
      <c r="DD49" s="701">
        <v>4647968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E9RECRdwe+03wVeYTyTAM5NPPsNT/wC30dR4/1uh37xnDzo7qwmRJKxKecgcK0mHxEyzwVt5o+9s/nmKIPTQw==" saltValue="GMV+I+0W/bHr9OAvnZFD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2" zoomScaleNormal="82" zoomScaleSheetLayoutView="70" workbookViewId="0">
      <selection activeCell="BO18" sqref="BO18"/>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373</v>
      </c>
      <c r="C7" s="737"/>
      <c r="D7" s="737"/>
      <c r="E7" s="737"/>
      <c r="F7" s="737"/>
      <c r="G7" s="737"/>
      <c r="H7" s="737"/>
      <c r="I7" s="737"/>
      <c r="J7" s="737"/>
      <c r="K7" s="737"/>
      <c r="L7" s="737"/>
      <c r="M7" s="737"/>
      <c r="N7" s="737"/>
      <c r="O7" s="737"/>
      <c r="P7" s="738"/>
      <c r="Q7" s="739">
        <v>7775</v>
      </c>
      <c r="R7" s="740"/>
      <c r="S7" s="740"/>
      <c r="T7" s="740"/>
      <c r="U7" s="740"/>
      <c r="V7" s="740">
        <v>7517</v>
      </c>
      <c r="W7" s="740"/>
      <c r="X7" s="740"/>
      <c r="Y7" s="740"/>
      <c r="Z7" s="740"/>
      <c r="AA7" s="740">
        <v>258</v>
      </c>
      <c r="AB7" s="740"/>
      <c r="AC7" s="740"/>
      <c r="AD7" s="740"/>
      <c r="AE7" s="741"/>
      <c r="AF7" s="742">
        <v>147</v>
      </c>
      <c r="AG7" s="743"/>
      <c r="AH7" s="743"/>
      <c r="AI7" s="743"/>
      <c r="AJ7" s="744"/>
      <c r="AK7" s="745">
        <v>599</v>
      </c>
      <c r="AL7" s="746"/>
      <c r="AM7" s="746"/>
      <c r="AN7" s="746"/>
      <c r="AO7" s="746"/>
      <c r="AP7" s="746">
        <v>5327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543</v>
      </c>
      <c r="BT7" s="734"/>
      <c r="BU7" s="734"/>
      <c r="BV7" s="734"/>
      <c r="BW7" s="734"/>
      <c r="BX7" s="734"/>
      <c r="BY7" s="734"/>
      <c r="BZ7" s="734"/>
      <c r="CA7" s="734"/>
      <c r="CB7" s="734"/>
      <c r="CC7" s="734"/>
      <c r="CD7" s="734"/>
      <c r="CE7" s="734"/>
      <c r="CF7" s="734"/>
      <c r="CG7" s="749"/>
      <c r="CH7" s="730">
        <v>-98</v>
      </c>
      <c r="CI7" s="731"/>
      <c r="CJ7" s="731"/>
      <c r="CK7" s="731"/>
      <c r="CL7" s="732"/>
      <c r="CM7" s="730">
        <v>110</v>
      </c>
      <c r="CN7" s="731"/>
      <c r="CO7" s="731"/>
      <c r="CP7" s="731"/>
      <c r="CQ7" s="732"/>
      <c r="CR7" s="730">
        <v>6</v>
      </c>
      <c r="CS7" s="731"/>
      <c r="CT7" s="731"/>
      <c r="CU7" s="731"/>
      <c r="CV7" s="732"/>
      <c r="CW7" s="730">
        <v>84</v>
      </c>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375</v>
      </c>
      <c r="B23" s="776" t="s">
        <v>376</v>
      </c>
      <c r="C23" s="777"/>
      <c r="D23" s="777"/>
      <c r="E23" s="777"/>
      <c r="F23" s="777"/>
      <c r="G23" s="777"/>
      <c r="H23" s="777"/>
      <c r="I23" s="777"/>
      <c r="J23" s="777"/>
      <c r="K23" s="777"/>
      <c r="L23" s="777"/>
      <c r="M23" s="777"/>
      <c r="N23" s="777"/>
      <c r="O23" s="777"/>
      <c r="P23" s="778"/>
      <c r="Q23" s="779">
        <v>7775</v>
      </c>
      <c r="R23" s="780"/>
      <c r="S23" s="780"/>
      <c r="T23" s="780"/>
      <c r="U23" s="780"/>
      <c r="V23" s="780">
        <v>7517</v>
      </c>
      <c r="W23" s="780"/>
      <c r="X23" s="780"/>
      <c r="Y23" s="780"/>
      <c r="Z23" s="780"/>
      <c r="AA23" s="780">
        <v>258</v>
      </c>
      <c r="AB23" s="780"/>
      <c r="AC23" s="780"/>
      <c r="AD23" s="780"/>
      <c r="AE23" s="781"/>
      <c r="AF23" s="782">
        <v>147</v>
      </c>
      <c r="AG23" s="780"/>
      <c r="AH23" s="780"/>
      <c r="AI23" s="780"/>
      <c r="AJ23" s="783"/>
      <c r="AK23" s="784"/>
      <c r="AL23" s="785"/>
      <c r="AM23" s="785"/>
      <c r="AN23" s="785"/>
      <c r="AO23" s="785"/>
      <c r="AP23" s="780">
        <v>5327</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387</v>
      </c>
      <c r="C28" s="737"/>
      <c r="D28" s="737"/>
      <c r="E28" s="737"/>
      <c r="F28" s="737"/>
      <c r="G28" s="737"/>
      <c r="H28" s="737"/>
      <c r="I28" s="737"/>
      <c r="J28" s="737"/>
      <c r="K28" s="737"/>
      <c r="L28" s="737"/>
      <c r="M28" s="737"/>
      <c r="N28" s="737"/>
      <c r="O28" s="737"/>
      <c r="P28" s="738"/>
      <c r="Q28" s="809">
        <v>1318</v>
      </c>
      <c r="R28" s="810"/>
      <c r="S28" s="810"/>
      <c r="T28" s="810"/>
      <c r="U28" s="810"/>
      <c r="V28" s="810">
        <v>1279</v>
      </c>
      <c r="W28" s="810"/>
      <c r="X28" s="810"/>
      <c r="Y28" s="810"/>
      <c r="Z28" s="810"/>
      <c r="AA28" s="810">
        <v>40</v>
      </c>
      <c r="AB28" s="810"/>
      <c r="AC28" s="810"/>
      <c r="AD28" s="810"/>
      <c r="AE28" s="811"/>
      <c r="AF28" s="812">
        <v>39</v>
      </c>
      <c r="AG28" s="810"/>
      <c r="AH28" s="810"/>
      <c r="AI28" s="810"/>
      <c r="AJ28" s="813"/>
      <c r="AK28" s="814">
        <v>129</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388</v>
      </c>
      <c r="C29" s="768"/>
      <c r="D29" s="768"/>
      <c r="E29" s="768"/>
      <c r="F29" s="768"/>
      <c r="G29" s="768"/>
      <c r="H29" s="768"/>
      <c r="I29" s="768"/>
      <c r="J29" s="768"/>
      <c r="K29" s="768"/>
      <c r="L29" s="768"/>
      <c r="M29" s="768"/>
      <c r="N29" s="768"/>
      <c r="O29" s="768"/>
      <c r="P29" s="769"/>
      <c r="Q29" s="770">
        <v>1322</v>
      </c>
      <c r="R29" s="771"/>
      <c r="S29" s="771"/>
      <c r="T29" s="771"/>
      <c r="U29" s="771"/>
      <c r="V29" s="771">
        <v>1234</v>
      </c>
      <c r="W29" s="771"/>
      <c r="X29" s="771"/>
      <c r="Y29" s="771"/>
      <c r="Z29" s="771"/>
      <c r="AA29" s="771">
        <v>88</v>
      </c>
      <c r="AB29" s="771"/>
      <c r="AC29" s="771"/>
      <c r="AD29" s="771"/>
      <c r="AE29" s="772"/>
      <c r="AF29" s="773">
        <v>88</v>
      </c>
      <c r="AG29" s="774"/>
      <c r="AH29" s="774"/>
      <c r="AI29" s="774"/>
      <c r="AJ29" s="775"/>
      <c r="AK29" s="821">
        <v>210</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389</v>
      </c>
      <c r="C30" s="768"/>
      <c r="D30" s="768"/>
      <c r="E30" s="768"/>
      <c r="F30" s="768"/>
      <c r="G30" s="768"/>
      <c r="H30" s="768"/>
      <c r="I30" s="768"/>
      <c r="J30" s="768"/>
      <c r="K30" s="768"/>
      <c r="L30" s="768"/>
      <c r="M30" s="768"/>
      <c r="N30" s="768"/>
      <c r="O30" s="768"/>
      <c r="P30" s="769"/>
      <c r="Q30" s="770">
        <v>166</v>
      </c>
      <c r="R30" s="771"/>
      <c r="S30" s="771"/>
      <c r="T30" s="771"/>
      <c r="U30" s="771"/>
      <c r="V30" s="771">
        <v>164</v>
      </c>
      <c r="W30" s="771"/>
      <c r="X30" s="771"/>
      <c r="Y30" s="771"/>
      <c r="Z30" s="771"/>
      <c r="AA30" s="771">
        <v>2</v>
      </c>
      <c r="AB30" s="771"/>
      <c r="AC30" s="771"/>
      <c r="AD30" s="771"/>
      <c r="AE30" s="772"/>
      <c r="AF30" s="773">
        <v>2</v>
      </c>
      <c r="AG30" s="774"/>
      <c r="AH30" s="774"/>
      <c r="AI30" s="774"/>
      <c r="AJ30" s="775"/>
      <c r="AK30" s="821">
        <v>51</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390</v>
      </c>
      <c r="C31" s="768"/>
      <c r="D31" s="768"/>
      <c r="E31" s="768"/>
      <c r="F31" s="768"/>
      <c r="G31" s="768"/>
      <c r="H31" s="768"/>
      <c r="I31" s="768"/>
      <c r="J31" s="768"/>
      <c r="K31" s="768"/>
      <c r="L31" s="768"/>
      <c r="M31" s="768"/>
      <c r="N31" s="768"/>
      <c r="O31" s="768"/>
      <c r="P31" s="769"/>
      <c r="Q31" s="770">
        <v>191</v>
      </c>
      <c r="R31" s="771"/>
      <c r="S31" s="771"/>
      <c r="T31" s="771"/>
      <c r="U31" s="771"/>
      <c r="V31" s="771">
        <v>192</v>
      </c>
      <c r="W31" s="771"/>
      <c r="X31" s="771"/>
      <c r="Y31" s="771"/>
      <c r="Z31" s="771"/>
      <c r="AA31" s="771">
        <v>-2</v>
      </c>
      <c r="AB31" s="771"/>
      <c r="AC31" s="771"/>
      <c r="AD31" s="771"/>
      <c r="AE31" s="772"/>
      <c r="AF31" s="773">
        <v>8</v>
      </c>
      <c r="AG31" s="774"/>
      <c r="AH31" s="774"/>
      <c r="AI31" s="774"/>
      <c r="AJ31" s="775"/>
      <c r="AK31" s="821">
        <v>92</v>
      </c>
      <c r="AL31" s="817"/>
      <c r="AM31" s="817"/>
      <c r="AN31" s="817"/>
      <c r="AO31" s="817"/>
      <c r="AP31" s="817">
        <v>1528</v>
      </c>
      <c r="AQ31" s="817"/>
      <c r="AR31" s="817"/>
      <c r="AS31" s="817"/>
      <c r="AT31" s="817"/>
      <c r="AU31" s="817">
        <v>819</v>
      </c>
      <c r="AV31" s="817"/>
      <c r="AW31" s="817"/>
      <c r="AX31" s="817"/>
      <c r="AY31" s="817"/>
      <c r="AZ31" s="818" t="s">
        <v>559</v>
      </c>
      <c r="BA31" s="818"/>
      <c r="BB31" s="818"/>
      <c r="BC31" s="818"/>
      <c r="BD31" s="818"/>
      <c r="BE31" s="819" t="s">
        <v>391</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392</v>
      </c>
      <c r="C32" s="768"/>
      <c r="D32" s="768"/>
      <c r="E32" s="768"/>
      <c r="F32" s="768"/>
      <c r="G32" s="768"/>
      <c r="H32" s="768"/>
      <c r="I32" s="768"/>
      <c r="J32" s="768"/>
      <c r="K32" s="768"/>
      <c r="L32" s="768"/>
      <c r="M32" s="768"/>
      <c r="N32" s="768"/>
      <c r="O32" s="768"/>
      <c r="P32" s="769"/>
      <c r="Q32" s="770">
        <v>207</v>
      </c>
      <c r="R32" s="771"/>
      <c r="S32" s="771"/>
      <c r="T32" s="771"/>
      <c r="U32" s="771"/>
      <c r="V32" s="771">
        <v>203</v>
      </c>
      <c r="W32" s="771"/>
      <c r="X32" s="771"/>
      <c r="Y32" s="771"/>
      <c r="Z32" s="771"/>
      <c r="AA32" s="771">
        <v>4</v>
      </c>
      <c r="AB32" s="771"/>
      <c r="AC32" s="771"/>
      <c r="AD32" s="771"/>
      <c r="AE32" s="772"/>
      <c r="AF32" s="773">
        <v>14</v>
      </c>
      <c r="AG32" s="774"/>
      <c r="AH32" s="774"/>
      <c r="AI32" s="774"/>
      <c r="AJ32" s="775"/>
      <c r="AK32" s="821">
        <v>95</v>
      </c>
      <c r="AL32" s="817"/>
      <c r="AM32" s="817"/>
      <c r="AN32" s="817"/>
      <c r="AO32" s="817"/>
      <c r="AP32" s="817">
        <v>1454</v>
      </c>
      <c r="AQ32" s="817"/>
      <c r="AR32" s="817"/>
      <c r="AS32" s="817"/>
      <c r="AT32" s="817"/>
      <c r="AU32" s="817">
        <v>1414</v>
      </c>
      <c r="AV32" s="817"/>
      <c r="AW32" s="817"/>
      <c r="AX32" s="817"/>
      <c r="AY32" s="817"/>
      <c r="AZ32" s="818" t="s">
        <v>559</v>
      </c>
      <c r="BA32" s="818"/>
      <c r="BB32" s="818"/>
      <c r="BC32" s="818"/>
      <c r="BD32" s="818"/>
      <c r="BE32" s="819" t="s">
        <v>391</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375</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151</v>
      </c>
      <c r="AG63" s="831"/>
      <c r="AH63" s="831"/>
      <c r="AI63" s="831"/>
      <c r="AJ63" s="832"/>
      <c r="AK63" s="833"/>
      <c r="AL63" s="828"/>
      <c r="AM63" s="828"/>
      <c r="AN63" s="828"/>
      <c r="AO63" s="828"/>
      <c r="AP63" s="831">
        <v>2982</v>
      </c>
      <c r="AQ63" s="831"/>
      <c r="AR63" s="831"/>
      <c r="AS63" s="831"/>
      <c r="AT63" s="831"/>
      <c r="AU63" s="831">
        <v>2233</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397</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544</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t="s">
        <v>485</v>
      </c>
      <c r="AQ68" s="853"/>
      <c r="AR68" s="853"/>
      <c r="AS68" s="853"/>
      <c r="AT68" s="853"/>
      <c r="AU68" s="853"/>
      <c r="AV68" s="853"/>
      <c r="AW68" s="853"/>
      <c r="AX68" s="853"/>
      <c r="AY68" s="853"/>
      <c r="AZ68" s="854" t="s">
        <v>556</v>
      </c>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545</v>
      </c>
      <c r="C69" s="861"/>
      <c r="D69" s="861"/>
      <c r="E69" s="861"/>
      <c r="F69" s="861"/>
      <c r="G69" s="861"/>
      <c r="H69" s="861"/>
      <c r="I69" s="861"/>
      <c r="J69" s="861"/>
      <c r="K69" s="861"/>
      <c r="L69" s="861"/>
      <c r="M69" s="861"/>
      <c r="N69" s="861"/>
      <c r="O69" s="861"/>
      <c r="P69" s="862"/>
      <c r="Q69" s="863">
        <v>1416</v>
      </c>
      <c r="R69" s="817"/>
      <c r="S69" s="817"/>
      <c r="T69" s="817"/>
      <c r="U69" s="817"/>
      <c r="V69" s="817">
        <v>1409</v>
      </c>
      <c r="W69" s="817"/>
      <c r="X69" s="817"/>
      <c r="Y69" s="817"/>
      <c r="Z69" s="817"/>
      <c r="AA69" s="817">
        <v>7</v>
      </c>
      <c r="AB69" s="817"/>
      <c r="AC69" s="817"/>
      <c r="AD69" s="817"/>
      <c r="AE69" s="817"/>
      <c r="AF69" s="817">
        <v>7</v>
      </c>
      <c r="AG69" s="817"/>
      <c r="AH69" s="817"/>
      <c r="AI69" s="817"/>
      <c r="AJ69" s="817"/>
      <c r="AK69" s="817">
        <v>5</v>
      </c>
      <c r="AL69" s="817"/>
      <c r="AM69" s="817"/>
      <c r="AN69" s="817"/>
      <c r="AO69" s="817"/>
      <c r="AP69" s="817">
        <v>841</v>
      </c>
      <c r="AQ69" s="817"/>
      <c r="AR69" s="817"/>
      <c r="AS69" s="817"/>
      <c r="AT69" s="817"/>
      <c r="AU69" s="817">
        <v>78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546</v>
      </c>
      <c r="C70" s="861"/>
      <c r="D70" s="861"/>
      <c r="E70" s="861"/>
      <c r="F70" s="861"/>
      <c r="G70" s="861"/>
      <c r="H70" s="861"/>
      <c r="I70" s="861"/>
      <c r="J70" s="861"/>
      <c r="K70" s="861"/>
      <c r="L70" s="861"/>
      <c r="M70" s="861"/>
      <c r="N70" s="861"/>
      <c r="O70" s="861"/>
      <c r="P70" s="862"/>
      <c r="Q70" s="863">
        <v>1799</v>
      </c>
      <c r="R70" s="817"/>
      <c r="S70" s="817"/>
      <c r="T70" s="817"/>
      <c r="U70" s="817"/>
      <c r="V70" s="817">
        <v>1532</v>
      </c>
      <c r="W70" s="817"/>
      <c r="X70" s="817"/>
      <c r="Y70" s="817"/>
      <c r="Z70" s="817"/>
      <c r="AA70" s="817">
        <v>267</v>
      </c>
      <c r="AB70" s="817"/>
      <c r="AC70" s="817"/>
      <c r="AD70" s="817"/>
      <c r="AE70" s="817"/>
      <c r="AF70" s="817">
        <v>267</v>
      </c>
      <c r="AG70" s="817"/>
      <c r="AH70" s="817"/>
      <c r="AI70" s="817"/>
      <c r="AJ70" s="817"/>
      <c r="AK70" s="817">
        <v>0</v>
      </c>
      <c r="AL70" s="817"/>
      <c r="AM70" s="817"/>
      <c r="AN70" s="817"/>
      <c r="AO70" s="817"/>
      <c r="AP70" s="817">
        <v>905</v>
      </c>
      <c r="AQ70" s="817"/>
      <c r="AR70" s="817"/>
      <c r="AS70" s="817"/>
      <c r="AT70" s="817"/>
      <c r="AU70" s="817">
        <v>88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547</v>
      </c>
      <c r="C71" s="861"/>
      <c r="D71" s="861"/>
      <c r="E71" s="861"/>
      <c r="F71" s="861"/>
      <c r="G71" s="861"/>
      <c r="H71" s="861"/>
      <c r="I71" s="861"/>
      <c r="J71" s="861"/>
      <c r="K71" s="861"/>
      <c r="L71" s="861"/>
      <c r="M71" s="861"/>
      <c r="N71" s="861"/>
      <c r="O71" s="861"/>
      <c r="P71" s="862"/>
      <c r="Q71" s="863" t="s">
        <v>559</v>
      </c>
      <c r="R71" s="817"/>
      <c r="S71" s="817"/>
      <c r="T71" s="817"/>
      <c r="U71" s="817"/>
      <c r="V71" s="817" t="s">
        <v>485</v>
      </c>
      <c r="W71" s="817"/>
      <c r="X71" s="817"/>
      <c r="Y71" s="817"/>
      <c r="Z71" s="817"/>
      <c r="AA71" s="817" t="s">
        <v>485</v>
      </c>
      <c r="AB71" s="817"/>
      <c r="AC71" s="817"/>
      <c r="AD71" s="817"/>
      <c r="AE71" s="817"/>
      <c r="AF71" s="817" t="s">
        <v>485</v>
      </c>
      <c r="AG71" s="817"/>
      <c r="AH71" s="817"/>
      <c r="AI71" s="817"/>
      <c r="AJ71" s="817"/>
      <c r="AK71" s="817" t="s">
        <v>485</v>
      </c>
      <c r="AL71" s="817"/>
      <c r="AM71" s="817"/>
      <c r="AN71" s="817"/>
      <c r="AO71" s="817"/>
      <c r="AP71" s="817" t="s">
        <v>485</v>
      </c>
      <c r="AQ71" s="817"/>
      <c r="AR71" s="817"/>
      <c r="AS71" s="817"/>
      <c r="AT71" s="817"/>
      <c r="AU71" s="817"/>
      <c r="AV71" s="817"/>
      <c r="AW71" s="817"/>
      <c r="AX71" s="817"/>
      <c r="AY71" s="817"/>
      <c r="AZ71" s="819" t="s">
        <v>557</v>
      </c>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548</v>
      </c>
      <c r="C72" s="861"/>
      <c r="D72" s="861"/>
      <c r="E72" s="861"/>
      <c r="F72" s="861"/>
      <c r="G72" s="861"/>
      <c r="H72" s="861"/>
      <c r="I72" s="861"/>
      <c r="J72" s="861"/>
      <c r="K72" s="861"/>
      <c r="L72" s="861"/>
      <c r="M72" s="861"/>
      <c r="N72" s="861"/>
      <c r="O72" s="861"/>
      <c r="P72" s="862"/>
      <c r="Q72" s="863" t="s">
        <v>559</v>
      </c>
      <c r="R72" s="817"/>
      <c r="S72" s="817"/>
      <c r="T72" s="817"/>
      <c r="U72" s="817"/>
      <c r="V72" s="817" t="s">
        <v>485</v>
      </c>
      <c r="W72" s="817"/>
      <c r="X72" s="817"/>
      <c r="Y72" s="817"/>
      <c r="Z72" s="817"/>
      <c r="AA72" s="817" t="s">
        <v>485</v>
      </c>
      <c r="AB72" s="817"/>
      <c r="AC72" s="817"/>
      <c r="AD72" s="817"/>
      <c r="AE72" s="817"/>
      <c r="AF72" s="817" t="s">
        <v>485</v>
      </c>
      <c r="AG72" s="817"/>
      <c r="AH72" s="817"/>
      <c r="AI72" s="817"/>
      <c r="AJ72" s="817"/>
      <c r="AK72" s="817" t="s">
        <v>485</v>
      </c>
      <c r="AL72" s="817"/>
      <c r="AM72" s="817"/>
      <c r="AN72" s="817"/>
      <c r="AO72" s="817"/>
      <c r="AP72" s="817" t="s">
        <v>485</v>
      </c>
      <c r="AQ72" s="817"/>
      <c r="AR72" s="817"/>
      <c r="AS72" s="817"/>
      <c r="AT72" s="817"/>
      <c r="AU72" s="817"/>
      <c r="AV72" s="817"/>
      <c r="AW72" s="817"/>
      <c r="AX72" s="817"/>
      <c r="AY72" s="817"/>
      <c r="AZ72" s="819" t="s">
        <v>558</v>
      </c>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549</v>
      </c>
      <c r="C73" s="861"/>
      <c r="D73" s="861"/>
      <c r="E73" s="861"/>
      <c r="F73" s="861"/>
      <c r="G73" s="861"/>
      <c r="H73" s="861"/>
      <c r="I73" s="861"/>
      <c r="J73" s="861"/>
      <c r="K73" s="861"/>
      <c r="L73" s="861"/>
      <c r="M73" s="861"/>
      <c r="N73" s="861"/>
      <c r="O73" s="861"/>
      <c r="P73" s="862"/>
      <c r="Q73" s="863">
        <v>312</v>
      </c>
      <c r="R73" s="817"/>
      <c r="S73" s="817"/>
      <c r="T73" s="817"/>
      <c r="U73" s="817"/>
      <c r="V73" s="817">
        <v>290</v>
      </c>
      <c r="W73" s="817"/>
      <c r="X73" s="817"/>
      <c r="Y73" s="817"/>
      <c r="Z73" s="817"/>
      <c r="AA73" s="817">
        <v>22</v>
      </c>
      <c r="AB73" s="817"/>
      <c r="AC73" s="817"/>
      <c r="AD73" s="817"/>
      <c r="AE73" s="817"/>
      <c r="AF73" s="817">
        <v>22</v>
      </c>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550</v>
      </c>
      <c r="C74" s="861"/>
      <c r="D74" s="861"/>
      <c r="E74" s="861"/>
      <c r="F74" s="861"/>
      <c r="G74" s="861"/>
      <c r="H74" s="861"/>
      <c r="I74" s="861"/>
      <c r="J74" s="861"/>
      <c r="K74" s="861"/>
      <c r="L74" s="861"/>
      <c r="M74" s="861"/>
      <c r="N74" s="861"/>
      <c r="O74" s="861"/>
      <c r="P74" s="862"/>
      <c r="Q74" s="863">
        <v>322367</v>
      </c>
      <c r="R74" s="817"/>
      <c r="S74" s="817"/>
      <c r="T74" s="817"/>
      <c r="U74" s="817"/>
      <c r="V74" s="817">
        <v>314740</v>
      </c>
      <c r="W74" s="817"/>
      <c r="X74" s="817"/>
      <c r="Y74" s="817"/>
      <c r="Z74" s="817"/>
      <c r="AA74" s="817">
        <v>7627</v>
      </c>
      <c r="AB74" s="817"/>
      <c r="AC74" s="817"/>
      <c r="AD74" s="817"/>
      <c r="AE74" s="817"/>
      <c r="AF74" s="817">
        <v>5417</v>
      </c>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375</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6778</v>
      </c>
      <c r="AG88" s="831"/>
      <c r="AH88" s="831"/>
      <c r="AI88" s="831"/>
      <c r="AJ88" s="831"/>
      <c r="AK88" s="828"/>
      <c r="AL88" s="828"/>
      <c r="AM88" s="828"/>
      <c r="AN88" s="828"/>
      <c r="AO88" s="828"/>
      <c r="AP88" s="831">
        <v>1746</v>
      </c>
      <c r="AQ88" s="831"/>
      <c r="AR88" s="831"/>
      <c r="AS88" s="831"/>
      <c r="AT88" s="831"/>
      <c r="AU88" s="831">
        <v>166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v>
      </c>
      <c r="CS102" s="839"/>
      <c r="CT102" s="839"/>
      <c r="CU102" s="839"/>
      <c r="CV102" s="878"/>
      <c r="CW102" s="877">
        <v>84</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293</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293</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293</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458351</v>
      </c>
      <c r="AB110" s="887"/>
      <c r="AC110" s="887"/>
      <c r="AD110" s="887"/>
      <c r="AE110" s="888"/>
      <c r="AF110" s="889">
        <v>502847</v>
      </c>
      <c r="AG110" s="887"/>
      <c r="AH110" s="887"/>
      <c r="AI110" s="887"/>
      <c r="AJ110" s="888"/>
      <c r="AK110" s="889">
        <v>527559</v>
      </c>
      <c r="AL110" s="887"/>
      <c r="AM110" s="887"/>
      <c r="AN110" s="887"/>
      <c r="AO110" s="888"/>
      <c r="AP110" s="890">
        <v>15.5</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5565209</v>
      </c>
      <c r="BR110" s="918"/>
      <c r="BS110" s="918"/>
      <c r="BT110" s="918"/>
      <c r="BU110" s="918"/>
      <c r="BV110" s="918">
        <v>5467685</v>
      </c>
      <c r="BW110" s="918"/>
      <c r="BX110" s="918"/>
      <c r="BY110" s="918"/>
      <c r="BZ110" s="918"/>
      <c r="CA110" s="918">
        <v>5326579</v>
      </c>
      <c r="CB110" s="918"/>
      <c r="CC110" s="918"/>
      <c r="CD110" s="918"/>
      <c r="CE110" s="918"/>
      <c r="CF110" s="931">
        <v>156.5</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65498</v>
      </c>
      <c r="BR111" s="913"/>
      <c r="BS111" s="913"/>
      <c r="BT111" s="913"/>
      <c r="BU111" s="913"/>
      <c r="BV111" s="913">
        <v>57021</v>
      </c>
      <c r="BW111" s="913"/>
      <c r="BX111" s="913"/>
      <c r="BY111" s="913"/>
      <c r="BZ111" s="913"/>
      <c r="CA111" s="913">
        <v>50233</v>
      </c>
      <c r="CB111" s="913"/>
      <c r="CC111" s="913"/>
      <c r="CD111" s="913"/>
      <c r="CE111" s="913"/>
      <c r="CF111" s="907">
        <v>1.5</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2501979</v>
      </c>
      <c r="BR112" s="913"/>
      <c r="BS112" s="913"/>
      <c r="BT112" s="913"/>
      <c r="BU112" s="913"/>
      <c r="BV112" s="913">
        <v>2338572</v>
      </c>
      <c r="BW112" s="913"/>
      <c r="BX112" s="913"/>
      <c r="BY112" s="913"/>
      <c r="BZ112" s="913"/>
      <c r="CA112" s="913">
        <v>2232414</v>
      </c>
      <c r="CB112" s="913"/>
      <c r="CC112" s="913"/>
      <c r="CD112" s="913"/>
      <c r="CE112" s="913"/>
      <c r="CF112" s="907">
        <v>65.599999999999994</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188282</v>
      </c>
      <c r="AB113" s="925"/>
      <c r="AC113" s="925"/>
      <c r="AD113" s="925"/>
      <c r="AE113" s="926"/>
      <c r="AF113" s="927">
        <v>185156</v>
      </c>
      <c r="AG113" s="925"/>
      <c r="AH113" s="925"/>
      <c r="AI113" s="925"/>
      <c r="AJ113" s="926"/>
      <c r="AK113" s="927">
        <v>168445</v>
      </c>
      <c r="AL113" s="925"/>
      <c r="AM113" s="925"/>
      <c r="AN113" s="925"/>
      <c r="AO113" s="926"/>
      <c r="AP113" s="928">
        <v>4.9000000000000004</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96993</v>
      </c>
      <c r="BR113" s="913"/>
      <c r="BS113" s="913"/>
      <c r="BT113" s="913"/>
      <c r="BU113" s="913"/>
      <c r="BV113" s="913">
        <v>135681</v>
      </c>
      <c r="BW113" s="913"/>
      <c r="BX113" s="913"/>
      <c r="BY113" s="913"/>
      <c r="BZ113" s="913"/>
      <c r="CA113" s="913">
        <v>166137</v>
      </c>
      <c r="CB113" s="913"/>
      <c r="CC113" s="913"/>
      <c r="CD113" s="913"/>
      <c r="CE113" s="913"/>
      <c r="CF113" s="907">
        <v>4.9000000000000004</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9102</v>
      </c>
      <c r="AB114" s="946"/>
      <c r="AC114" s="946"/>
      <c r="AD114" s="946"/>
      <c r="AE114" s="947"/>
      <c r="AF114" s="948">
        <v>15549</v>
      </c>
      <c r="AG114" s="946"/>
      <c r="AH114" s="946"/>
      <c r="AI114" s="946"/>
      <c r="AJ114" s="947"/>
      <c r="AK114" s="948">
        <v>17624</v>
      </c>
      <c r="AL114" s="946"/>
      <c r="AM114" s="946"/>
      <c r="AN114" s="946"/>
      <c r="AO114" s="947"/>
      <c r="AP114" s="949">
        <v>0.5</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819060</v>
      </c>
      <c r="BR114" s="913"/>
      <c r="BS114" s="913"/>
      <c r="BT114" s="913"/>
      <c r="BU114" s="913"/>
      <c r="BV114" s="913">
        <v>857332</v>
      </c>
      <c r="BW114" s="913"/>
      <c r="BX114" s="913"/>
      <c r="BY114" s="913"/>
      <c r="BZ114" s="913"/>
      <c r="CA114" s="913">
        <v>848106</v>
      </c>
      <c r="CB114" s="913"/>
      <c r="CC114" s="913"/>
      <c r="CD114" s="913"/>
      <c r="CE114" s="913"/>
      <c r="CF114" s="907">
        <v>24.9</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10118</v>
      </c>
      <c r="AB115" s="925"/>
      <c r="AC115" s="925"/>
      <c r="AD115" s="925"/>
      <c r="AE115" s="926"/>
      <c r="AF115" s="927">
        <v>8820</v>
      </c>
      <c r="AG115" s="925"/>
      <c r="AH115" s="925"/>
      <c r="AI115" s="925"/>
      <c r="AJ115" s="926"/>
      <c r="AK115" s="927">
        <v>6787</v>
      </c>
      <c r="AL115" s="925"/>
      <c r="AM115" s="925"/>
      <c r="AN115" s="925"/>
      <c r="AO115" s="926"/>
      <c r="AP115" s="928">
        <v>0.2</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v>64</v>
      </c>
      <c r="AG116" s="946"/>
      <c r="AH116" s="946"/>
      <c r="AI116" s="946"/>
      <c r="AJ116" s="947"/>
      <c r="AK116" s="948">
        <v>181</v>
      </c>
      <c r="AL116" s="946"/>
      <c r="AM116" s="946"/>
      <c r="AN116" s="946"/>
      <c r="AO116" s="947"/>
      <c r="AP116" s="949">
        <v>0</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665853</v>
      </c>
      <c r="AB117" s="966"/>
      <c r="AC117" s="966"/>
      <c r="AD117" s="966"/>
      <c r="AE117" s="967"/>
      <c r="AF117" s="968">
        <v>712436</v>
      </c>
      <c r="AG117" s="966"/>
      <c r="AH117" s="966"/>
      <c r="AI117" s="966"/>
      <c r="AJ117" s="967"/>
      <c r="AK117" s="968">
        <v>720596</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293</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176</v>
      </c>
      <c r="BA119" s="233"/>
      <c r="BB119" s="233"/>
      <c r="BC119" s="233"/>
      <c r="BD119" s="233"/>
      <c r="BE119" s="233"/>
      <c r="BF119" s="233"/>
      <c r="BG119" s="233"/>
      <c r="BH119" s="233"/>
      <c r="BI119" s="233"/>
      <c r="BJ119" s="233"/>
      <c r="BK119" s="233"/>
      <c r="BL119" s="233"/>
      <c r="BM119" s="233"/>
      <c r="BN119" s="233"/>
      <c r="BO119" s="964" t="s">
        <v>439</v>
      </c>
      <c r="BP119" s="992"/>
      <c r="BQ119" s="986">
        <v>9048739</v>
      </c>
      <c r="BR119" s="987"/>
      <c r="BS119" s="987"/>
      <c r="BT119" s="987"/>
      <c r="BU119" s="987"/>
      <c r="BV119" s="987">
        <v>8856291</v>
      </c>
      <c r="BW119" s="987"/>
      <c r="BX119" s="987"/>
      <c r="BY119" s="987"/>
      <c r="BZ119" s="987"/>
      <c r="CA119" s="987">
        <v>8623469</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65498</v>
      </c>
      <c r="DH119" s="973"/>
      <c r="DI119" s="973"/>
      <c r="DJ119" s="973"/>
      <c r="DK119" s="974"/>
      <c r="DL119" s="972">
        <v>57021</v>
      </c>
      <c r="DM119" s="973"/>
      <c r="DN119" s="973"/>
      <c r="DO119" s="973"/>
      <c r="DP119" s="974"/>
      <c r="DQ119" s="972">
        <v>50233</v>
      </c>
      <c r="DR119" s="973"/>
      <c r="DS119" s="973"/>
      <c r="DT119" s="973"/>
      <c r="DU119" s="974"/>
      <c r="DV119" s="975">
        <v>1.5</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4098904</v>
      </c>
      <c r="BR120" s="918"/>
      <c r="BS120" s="918"/>
      <c r="BT120" s="918"/>
      <c r="BU120" s="918"/>
      <c r="BV120" s="918">
        <v>4316493</v>
      </c>
      <c r="BW120" s="918"/>
      <c r="BX120" s="918"/>
      <c r="BY120" s="918"/>
      <c r="BZ120" s="918"/>
      <c r="CA120" s="918">
        <v>4187723</v>
      </c>
      <c r="CB120" s="918"/>
      <c r="CC120" s="918"/>
      <c r="CD120" s="918"/>
      <c r="CE120" s="918"/>
      <c r="CF120" s="931">
        <v>123</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1413654</v>
      </c>
      <c r="DR120" s="918"/>
      <c r="DS120" s="918"/>
      <c r="DT120" s="918"/>
      <c r="DU120" s="918"/>
      <c r="DV120" s="919">
        <v>41.5</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197333</v>
      </c>
      <c r="BR121" s="913"/>
      <c r="BS121" s="913"/>
      <c r="BT121" s="913"/>
      <c r="BU121" s="913"/>
      <c r="BV121" s="913">
        <v>181424</v>
      </c>
      <c r="BW121" s="913"/>
      <c r="BX121" s="913"/>
      <c r="BY121" s="913"/>
      <c r="BZ121" s="913"/>
      <c r="CA121" s="913">
        <v>157755</v>
      </c>
      <c r="CB121" s="913"/>
      <c r="CC121" s="913"/>
      <c r="CD121" s="913"/>
      <c r="CE121" s="913"/>
      <c r="CF121" s="907">
        <v>4.5999999999999996</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960881</v>
      </c>
      <c r="DH121" s="913"/>
      <c r="DI121" s="913"/>
      <c r="DJ121" s="913"/>
      <c r="DK121" s="913"/>
      <c r="DL121" s="913">
        <v>882059</v>
      </c>
      <c r="DM121" s="913"/>
      <c r="DN121" s="913"/>
      <c r="DO121" s="913"/>
      <c r="DP121" s="913"/>
      <c r="DQ121" s="913">
        <v>818760</v>
      </c>
      <c r="DR121" s="913"/>
      <c r="DS121" s="913"/>
      <c r="DT121" s="913"/>
      <c r="DU121" s="913"/>
      <c r="DV121" s="914">
        <v>24.1</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4360699</v>
      </c>
      <c r="BR122" s="987"/>
      <c r="BS122" s="987"/>
      <c r="BT122" s="987"/>
      <c r="BU122" s="987"/>
      <c r="BV122" s="987">
        <v>4273714</v>
      </c>
      <c r="BW122" s="987"/>
      <c r="BX122" s="987"/>
      <c r="BY122" s="987"/>
      <c r="BZ122" s="987"/>
      <c r="CA122" s="987">
        <v>4116176</v>
      </c>
      <c r="CB122" s="987"/>
      <c r="CC122" s="987"/>
      <c r="CD122" s="987"/>
      <c r="CE122" s="987"/>
      <c r="CF122" s="1004">
        <v>120.9</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176</v>
      </c>
      <c r="BA123" s="233"/>
      <c r="BB123" s="233"/>
      <c r="BC123" s="233"/>
      <c r="BD123" s="233"/>
      <c r="BE123" s="233"/>
      <c r="BF123" s="233"/>
      <c r="BG123" s="233"/>
      <c r="BH123" s="233"/>
      <c r="BI123" s="233"/>
      <c r="BJ123" s="233"/>
      <c r="BK123" s="233"/>
      <c r="BL123" s="233"/>
      <c r="BM123" s="233"/>
      <c r="BN123" s="233"/>
      <c r="BO123" s="964" t="s">
        <v>447</v>
      </c>
      <c r="BP123" s="992"/>
      <c r="BQ123" s="1050">
        <v>8656936</v>
      </c>
      <c r="BR123" s="1051"/>
      <c r="BS123" s="1051"/>
      <c r="BT123" s="1051"/>
      <c r="BU123" s="1051"/>
      <c r="BV123" s="1051">
        <v>8771631</v>
      </c>
      <c r="BW123" s="1051"/>
      <c r="BX123" s="1051"/>
      <c r="BY123" s="1051"/>
      <c r="BZ123" s="1051"/>
      <c r="CA123" s="1051">
        <v>8461654</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12.2</v>
      </c>
      <c r="BR124" s="1014"/>
      <c r="BS124" s="1014"/>
      <c r="BT124" s="1014"/>
      <c r="BU124" s="1014"/>
      <c r="BV124" s="1014">
        <v>2.5</v>
      </c>
      <c r="BW124" s="1014"/>
      <c r="BX124" s="1014"/>
      <c r="BY124" s="1014"/>
      <c r="BZ124" s="1014"/>
      <c r="CA124" s="1014">
        <v>4.7</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v>1541098</v>
      </c>
      <c r="DH124" s="973"/>
      <c r="DI124" s="973"/>
      <c r="DJ124" s="973"/>
      <c r="DK124" s="974"/>
      <c r="DL124" s="972">
        <v>1456513</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10118</v>
      </c>
      <c r="AB126" s="946"/>
      <c r="AC126" s="946"/>
      <c r="AD126" s="946"/>
      <c r="AE126" s="947"/>
      <c r="AF126" s="948">
        <v>8820</v>
      </c>
      <c r="AG126" s="946"/>
      <c r="AH126" s="946"/>
      <c r="AI126" s="946"/>
      <c r="AJ126" s="947"/>
      <c r="AK126" s="948">
        <v>6787</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23968</v>
      </c>
      <c r="AB128" s="1033"/>
      <c r="AC128" s="1033"/>
      <c r="AD128" s="1033"/>
      <c r="AE128" s="1034"/>
      <c r="AF128" s="1035">
        <v>28139</v>
      </c>
      <c r="AG128" s="1033"/>
      <c r="AH128" s="1033"/>
      <c r="AI128" s="1033"/>
      <c r="AJ128" s="1034"/>
      <c r="AK128" s="1035">
        <v>35651</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3576431</v>
      </c>
      <c r="AB129" s="946"/>
      <c r="AC129" s="946"/>
      <c r="AD129" s="946"/>
      <c r="AE129" s="947"/>
      <c r="AF129" s="948">
        <v>3654570</v>
      </c>
      <c r="AG129" s="946"/>
      <c r="AH129" s="946"/>
      <c r="AI129" s="946"/>
      <c r="AJ129" s="947"/>
      <c r="AK129" s="948">
        <v>3753922</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367886</v>
      </c>
      <c r="AB130" s="946"/>
      <c r="AC130" s="946"/>
      <c r="AD130" s="946"/>
      <c r="AE130" s="947"/>
      <c r="AF130" s="948">
        <v>362972</v>
      </c>
      <c r="AG130" s="946"/>
      <c r="AH130" s="946"/>
      <c r="AI130" s="946"/>
      <c r="AJ130" s="947"/>
      <c r="AK130" s="948">
        <v>350364</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9.3000000000000007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3208545</v>
      </c>
      <c r="AB131" s="973"/>
      <c r="AC131" s="973"/>
      <c r="AD131" s="973"/>
      <c r="AE131" s="974"/>
      <c r="AF131" s="972">
        <v>3291598</v>
      </c>
      <c r="AG131" s="973"/>
      <c r="AH131" s="973"/>
      <c r="AI131" s="973"/>
      <c r="AJ131" s="974"/>
      <c r="AK131" s="972">
        <v>3403558</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v>4.7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8.5396651749999997</v>
      </c>
      <c r="AB132" s="1084"/>
      <c r="AC132" s="1084"/>
      <c r="AD132" s="1084"/>
      <c r="AE132" s="1085"/>
      <c r="AF132" s="1086">
        <v>9.7619757939999996</v>
      </c>
      <c r="AG132" s="1084"/>
      <c r="AH132" s="1084"/>
      <c r="AI132" s="1084"/>
      <c r="AJ132" s="1085"/>
      <c r="AK132" s="1086">
        <v>9.8303304950000001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8.3000000000000007</v>
      </c>
      <c r="AB133" s="1067"/>
      <c r="AC133" s="1067"/>
      <c r="AD133" s="1067"/>
      <c r="AE133" s="1068"/>
      <c r="AF133" s="1066">
        <v>8.9</v>
      </c>
      <c r="AG133" s="1067"/>
      <c r="AH133" s="1067"/>
      <c r="AI133" s="1067"/>
      <c r="AJ133" s="1068"/>
      <c r="AK133" s="1066">
        <v>9.3000000000000007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SFZ8Q47xdyZfXGpSSqZm+61NHjnhVc0HibThPhQlwbNv8je5LpUTga0GMA/5COOpoyi21Cw86CQngOaTO6UOg==" saltValue="UmaYt6JnFuNA0e2XEzza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 zoomScale="78" zoomScaleNormal="85" zoomScaleSheetLayoutView="78" workbookViewId="0">
      <selection activeCell="DB37" sqref="DB37"/>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473</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iJqDvR62i8vy8AiwoYDBuSi8/QO+BM/FZTY33YOv0asPSHfT9x8ucvMOFRx/XHceU0Lo5f3YB2oQHxh7XT/4Q==" saltValue="mN4ZLMTRlwkjostDkafjD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 zoomScale="91" zoomScaleNormal="91"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HAvSYVVwebFLC1FTEmpAYlaVzFWvyY6Vyv9hbCajAE8rcbvWqgylSs/DbtIrk1vQsl87s/8ZYkKyMcyUlPu7w==" saltValue="IwpP+LnWA2thLjAgcIpX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 x14ac:dyDescent="0.2">
      <c r="A8" s="247"/>
      <c r="AK8" s="256"/>
      <c r="AL8" s="257"/>
      <c r="AM8" s="257"/>
      <c r="AN8" s="258"/>
      <c r="AO8" s="1102"/>
      <c r="AP8" s="259" t="s">
        <v>478</v>
      </c>
      <c r="AQ8" s="260" t="s">
        <v>479</v>
      </c>
      <c r="AR8" s="261" t="s">
        <v>480</v>
      </c>
    </row>
    <row r="9" spans="1:46" ht="13" x14ac:dyDescent="0.2">
      <c r="A9" s="247"/>
      <c r="AK9" s="1103" t="s">
        <v>481</v>
      </c>
      <c r="AL9" s="1104"/>
      <c r="AM9" s="1104"/>
      <c r="AN9" s="1105"/>
      <c r="AO9" s="262">
        <v>902782</v>
      </c>
      <c r="AP9" s="262">
        <v>89981</v>
      </c>
      <c r="AQ9" s="263">
        <v>118131</v>
      </c>
      <c r="AR9" s="264">
        <v>-23.8</v>
      </c>
    </row>
    <row r="10" spans="1:46" ht="13.5" customHeight="1" x14ac:dyDescent="0.2">
      <c r="A10" s="247"/>
      <c r="AK10" s="1103" t="s">
        <v>482</v>
      </c>
      <c r="AL10" s="1104"/>
      <c r="AM10" s="1104"/>
      <c r="AN10" s="1105"/>
      <c r="AO10" s="265">
        <v>185706</v>
      </c>
      <c r="AP10" s="265">
        <v>18510</v>
      </c>
      <c r="AQ10" s="266">
        <v>19338</v>
      </c>
      <c r="AR10" s="267">
        <v>-4.3</v>
      </c>
    </row>
    <row r="11" spans="1:46" ht="13.5" customHeight="1" x14ac:dyDescent="0.2">
      <c r="A11" s="247"/>
      <c r="AK11" s="1103" t="s">
        <v>483</v>
      </c>
      <c r="AL11" s="1104"/>
      <c r="AM11" s="1104"/>
      <c r="AN11" s="1105"/>
      <c r="AO11" s="265">
        <v>88</v>
      </c>
      <c r="AP11" s="265">
        <v>9</v>
      </c>
      <c r="AQ11" s="266">
        <v>1486</v>
      </c>
      <c r="AR11" s="267">
        <v>-99.4</v>
      </c>
    </row>
    <row r="12" spans="1:46" ht="13.5" customHeight="1" x14ac:dyDescent="0.2">
      <c r="A12" s="247"/>
      <c r="AK12" s="1103" t="s">
        <v>484</v>
      </c>
      <c r="AL12" s="1104"/>
      <c r="AM12" s="1104"/>
      <c r="AN12" s="1105"/>
      <c r="AO12" s="265" t="s">
        <v>485</v>
      </c>
      <c r="AP12" s="265" t="s">
        <v>485</v>
      </c>
      <c r="AQ12" s="266" t="s">
        <v>485</v>
      </c>
      <c r="AR12" s="267" t="s">
        <v>485</v>
      </c>
    </row>
    <row r="13" spans="1:46" ht="13.5" customHeight="1" x14ac:dyDescent="0.2">
      <c r="A13" s="247"/>
      <c r="AK13" s="1103" t="s">
        <v>486</v>
      </c>
      <c r="AL13" s="1104"/>
      <c r="AM13" s="1104"/>
      <c r="AN13" s="1105"/>
      <c r="AO13" s="265">
        <v>52379</v>
      </c>
      <c r="AP13" s="265">
        <v>5221</v>
      </c>
      <c r="AQ13" s="266">
        <v>4880</v>
      </c>
      <c r="AR13" s="267">
        <v>7</v>
      </c>
    </row>
    <row r="14" spans="1:46" ht="13.5" customHeight="1" x14ac:dyDescent="0.2">
      <c r="A14" s="247"/>
      <c r="AK14" s="1103" t="s">
        <v>487</v>
      </c>
      <c r="AL14" s="1104"/>
      <c r="AM14" s="1104"/>
      <c r="AN14" s="1105"/>
      <c r="AO14" s="265">
        <v>37313</v>
      </c>
      <c r="AP14" s="265">
        <v>3719</v>
      </c>
      <c r="AQ14" s="266">
        <v>1912</v>
      </c>
      <c r="AR14" s="267">
        <v>94.5</v>
      </c>
    </row>
    <row r="15" spans="1:46" ht="13.5" customHeight="1" x14ac:dyDescent="0.2">
      <c r="A15" s="247"/>
      <c r="AK15" s="1106" t="s">
        <v>488</v>
      </c>
      <c r="AL15" s="1107"/>
      <c r="AM15" s="1107"/>
      <c r="AN15" s="1108"/>
      <c r="AO15" s="265">
        <v>-66039</v>
      </c>
      <c r="AP15" s="265">
        <v>-6582</v>
      </c>
      <c r="AQ15" s="266">
        <v>-7094</v>
      </c>
      <c r="AR15" s="267">
        <v>-7.2</v>
      </c>
    </row>
    <row r="16" spans="1:46" ht="13" x14ac:dyDescent="0.2">
      <c r="A16" s="247"/>
      <c r="AK16" s="1106" t="s">
        <v>176</v>
      </c>
      <c r="AL16" s="1107"/>
      <c r="AM16" s="1107"/>
      <c r="AN16" s="1108"/>
      <c r="AO16" s="265">
        <v>1112229</v>
      </c>
      <c r="AP16" s="265">
        <v>110857</v>
      </c>
      <c r="AQ16" s="266">
        <v>138653</v>
      </c>
      <c r="AR16" s="267">
        <v>-20</v>
      </c>
    </row>
    <row r="17" spans="1:46" ht="13" x14ac:dyDescent="0.2">
      <c r="A17" s="247"/>
    </row>
    <row r="18" spans="1:46" ht="13" x14ac:dyDescent="0.2">
      <c r="A18" s="247"/>
      <c r="AQ18" s="268"/>
      <c r="AR18" s="268"/>
    </row>
    <row r="19" spans="1:46" ht="13" x14ac:dyDescent="0.2">
      <c r="A19" s="247"/>
      <c r="AK19" s="243" t="s">
        <v>489</v>
      </c>
    </row>
    <row r="20" spans="1:46" ht="13" x14ac:dyDescent="0.2">
      <c r="A20" s="247"/>
      <c r="AK20" s="269"/>
      <c r="AL20" s="270"/>
      <c r="AM20" s="270"/>
      <c r="AN20" s="271"/>
      <c r="AO20" s="272" t="s">
        <v>490</v>
      </c>
      <c r="AP20" s="273" t="s">
        <v>491</v>
      </c>
      <c r="AQ20" s="274" t="s">
        <v>492</v>
      </c>
      <c r="AR20" s="275"/>
    </row>
    <row r="21" spans="1:46" s="248" customFormat="1" ht="13" x14ac:dyDescent="0.2">
      <c r="A21" s="276"/>
      <c r="AK21" s="1109" t="s">
        <v>493</v>
      </c>
      <c r="AL21" s="1110"/>
      <c r="AM21" s="1110"/>
      <c r="AN21" s="1111"/>
      <c r="AO21" s="277">
        <v>8.67</v>
      </c>
      <c r="AP21" s="278">
        <v>11.03</v>
      </c>
      <c r="AQ21" s="279">
        <v>-2.36</v>
      </c>
      <c r="AS21" s="280"/>
      <c r="AT21" s="276"/>
    </row>
    <row r="22" spans="1:46" s="248" customFormat="1" ht="13" x14ac:dyDescent="0.2">
      <c r="A22" s="276"/>
      <c r="AK22" s="1109" t="s">
        <v>494</v>
      </c>
      <c r="AL22" s="1110"/>
      <c r="AM22" s="1110"/>
      <c r="AN22" s="1111"/>
      <c r="AO22" s="281">
        <v>94.3</v>
      </c>
      <c r="AP22" s="282">
        <v>96.9</v>
      </c>
      <c r="AQ22" s="283">
        <v>-2.6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527559</v>
      </c>
      <c r="AP32" s="291">
        <v>52582</v>
      </c>
      <c r="AQ32" s="292">
        <v>59716</v>
      </c>
      <c r="AR32" s="293">
        <v>-11.9</v>
      </c>
    </row>
    <row r="33" spans="1:46" ht="13.5" customHeight="1" x14ac:dyDescent="0.2">
      <c r="A33" s="247"/>
      <c r="AK33" s="1117" t="s">
        <v>499</v>
      </c>
      <c r="AL33" s="1118"/>
      <c r="AM33" s="1118"/>
      <c r="AN33" s="1119"/>
      <c r="AO33" s="291" t="s">
        <v>485</v>
      </c>
      <c r="AP33" s="291" t="s">
        <v>485</v>
      </c>
      <c r="AQ33" s="292" t="s">
        <v>485</v>
      </c>
      <c r="AR33" s="293" t="s">
        <v>485</v>
      </c>
    </row>
    <row r="34" spans="1:46" ht="27" customHeight="1" x14ac:dyDescent="0.2">
      <c r="A34" s="247"/>
      <c r="AK34" s="1117" t="s">
        <v>500</v>
      </c>
      <c r="AL34" s="1118"/>
      <c r="AM34" s="1118"/>
      <c r="AN34" s="1119"/>
      <c r="AO34" s="291" t="s">
        <v>485</v>
      </c>
      <c r="AP34" s="291" t="s">
        <v>485</v>
      </c>
      <c r="AQ34" s="292" t="s">
        <v>485</v>
      </c>
      <c r="AR34" s="293" t="s">
        <v>485</v>
      </c>
    </row>
    <row r="35" spans="1:46" ht="27" customHeight="1" x14ac:dyDescent="0.2">
      <c r="A35" s="247"/>
      <c r="AK35" s="1117" t="s">
        <v>501</v>
      </c>
      <c r="AL35" s="1118"/>
      <c r="AM35" s="1118"/>
      <c r="AN35" s="1119"/>
      <c r="AO35" s="291">
        <v>168445</v>
      </c>
      <c r="AP35" s="291">
        <v>16789</v>
      </c>
      <c r="AQ35" s="292">
        <v>21226</v>
      </c>
      <c r="AR35" s="293">
        <v>-20.9</v>
      </c>
    </row>
    <row r="36" spans="1:46" ht="27" customHeight="1" x14ac:dyDescent="0.2">
      <c r="A36" s="247"/>
      <c r="AK36" s="1117" t="s">
        <v>502</v>
      </c>
      <c r="AL36" s="1118"/>
      <c r="AM36" s="1118"/>
      <c r="AN36" s="1119"/>
      <c r="AO36" s="291">
        <v>17624</v>
      </c>
      <c r="AP36" s="291">
        <v>1757</v>
      </c>
      <c r="AQ36" s="292">
        <v>5622</v>
      </c>
      <c r="AR36" s="293">
        <v>-68.7</v>
      </c>
    </row>
    <row r="37" spans="1:46" ht="13.5" customHeight="1" x14ac:dyDescent="0.2">
      <c r="A37" s="247"/>
      <c r="AK37" s="1117" t="s">
        <v>503</v>
      </c>
      <c r="AL37" s="1118"/>
      <c r="AM37" s="1118"/>
      <c r="AN37" s="1119"/>
      <c r="AO37" s="291">
        <v>6787</v>
      </c>
      <c r="AP37" s="291">
        <v>676</v>
      </c>
      <c r="AQ37" s="292">
        <v>447</v>
      </c>
      <c r="AR37" s="293">
        <v>51.2</v>
      </c>
    </row>
    <row r="38" spans="1:46" ht="27" customHeight="1" x14ac:dyDescent="0.2">
      <c r="A38" s="247"/>
      <c r="AK38" s="1120" t="s">
        <v>504</v>
      </c>
      <c r="AL38" s="1121"/>
      <c r="AM38" s="1121"/>
      <c r="AN38" s="1122"/>
      <c r="AO38" s="294">
        <v>181</v>
      </c>
      <c r="AP38" s="294">
        <v>18</v>
      </c>
      <c r="AQ38" s="295">
        <v>23</v>
      </c>
      <c r="AR38" s="283">
        <v>-21.7</v>
      </c>
      <c r="AS38" s="290"/>
    </row>
    <row r="39" spans="1:46" ht="13" x14ac:dyDescent="0.2">
      <c r="A39" s="247"/>
      <c r="AK39" s="1120" t="s">
        <v>505</v>
      </c>
      <c r="AL39" s="1121"/>
      <c r="AM39" s="1121"/>
      <c r="AN39" s="1122"/>
      <c r="AO39" s="291">
        <v>-35651</v>
      </c>
      <c r="AP39" s="291">
        <v>-3553</v>
      </c>
      <c r="AQ39" s="292">
        <v>-1646</v>
      </c>
      <c r="AR39" s="293">
        <v>115.9</v>
      </c>
      <c r="AS39" s="290"/>
    </row>
    <row r="40" spans="1:46" ht="27" customHeight="1" x14ac:dyDescent="0.2">
      <c r="A40" s="247"/>
      <c r="AK40" s="1117" t="s">
        <v>506</v>
      </c>
      <c r="AL40" s="1118"/>
      <c r="AM40" s="1118"/>
      <c r="AN40" s="1119"/>
      <c r="AO40" s="291">
        <v>-350364</v>
      </c>
      <c r="AP40" s="291">
        <v>-34921</v>
      </c>
      <c r="AQ40" s="292">
        <v>-57881</v>
      </c>
      <c r="AR40" s="293">
        <v>-39.700000000000003</v>
      </c>
      <c r="AS40" s="290"/>
    </row>
    <row r="41" spans="1:46" ht="13" x14ac:dyDescent="0.2">
      <c r="A41" s="247"/>
      <c r="AK41" s="1123" t="s">
        <v>286</v>
      </c>
      <c r="AL41" s="1124"/>
      <c r="AM41" s="1124"/>
      <c r="AN41" s="1125"/>
      <c r="AO41" s="291">
        <v>334581</v>
      </c>
      <c r="AP41" s="291">
        <v>33348</v>
      </c>
      <c r="AQ41" s="292">
        <v>27507</v>
      </c>
      <c r="AR41" s="293">
        <v>21.2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 x14ac:dyDescent="0.2">
      <c r="A50" s="247"/>
      <c r="AK50" s="305"/>
      <c r="AL50" s="306"/>
      <c r="AM50" s="1113"/>
      <c r="AN50" s="307" t="s">
        <v>510</v>
      </c>
      <c r="AO50" s="308" t="s">
        <v>511</v>
      </c>
      <c r="AP50" s="309" t="s">
        <v>512</v>
      </c>
      <c r="AQ50" s="310" t="s">
        <v>513</v>
      </c>
      <c r="AR50" s="311" t="s">
        <v>514</v>
      </c>
    </row>
    <row r="51" spans="1:44" ht="13" x14ac:dyDescent="0.2">
      <c r="A51" s="247"/>
      <c r="AK51" s="303" t="s">
        <v>515</v>
      </c>
      <c r="AL51" s="304"/>
      <c r="AM51" s="312">
        <v>1132788</v>
      </c>
      <c r="AN51" s="313">
        <v>107383</v>
      </c>
      <c r="AO51" s="314">
        <v>83.9</v>
      </c>
      <c r="AP51" s="315">
        <v>94796</v>
      </c>
      <c r="AQ51" s="316">
        <v>1.4</v>
      </c>
      <c r="AR51" s="317">
        <v>82.5</v>
      </c>
    </row>
    <row r="52" spans="1:44" ht="13" x14ac:dyDescent="0.2">
      <c r="A52" s="247"/>
      <c r="AK52" s="318"/>
      <c r="AL52" s="319" t="s">
        <v>516</v>
      </c>
      <c r="AM52" s="320">
        <v>367577</v>
      </c>
      <c r="AN52" s="321">
        <v>34845</v>
      </c>
      <c r="AO52" s="322">
        <v>62.9</v>
      </c>
      <c r="AP52" s="323">
        <v>55781</v>
      </c>
      <c r="AQ52" s="324">
        <v>4.5999999999999996</v>
      </c>
      <c r="AR52" s="325">
        <v>58.3</v>
      </c>
    </row>
    <row r="53" spans="1:44" ht="13" x14ac:dyDescent="0.2">
      <c r="A53" s="247"/>
      <c r="AK53" s="303" t="s">
        <v>517</v>
      </c>
      <c r="AL53" s="304"/>
      <c r="AM53" s="312">
        <v>1496227</v>
      </c>
      <c r="AN53" s="313">
        <v>143993</v>
      </c>
      <c r="AO53" s="314">
        <v>34.1</v>
      </c>
      <c r="AP53" s="315">
        <v>85942</v>
      </c>
      <c r="AQ53" s="316">
        <v>-9.3000000000000007</v>
      </c>
      <c r="AR53" s="317">
        <v>43.4</v>
      </c>
    </row>
    <row r="54" spans="1:44" ht="13" x14ac:dyDescent="0.2">
      <c r="A54" s="247"/>
      <c r="AK54" s="318"/>
      <c r="AL54" s="319" t="s">
        <v>516</v>
      </c>
      <c r="AM54" s="320">
        <v>412307</v>
      </c>
      <c r="AN54" s="321">
        <v>39679</v>
      </c>
      <c r="AO54" s="322">
        <v>13.9</v>
      </c>
      <c r="AP54" s="323">
        <v>48630</v>
      </c>
      <c r="AQ54" s="324">
        <v>-12.8</v>
      </c>
      <c r="AR54" s="325">
        <v>26.7</v>
      </c>
    </row>
    <row r="55" spans="1:44" ht="13" x14ac:dyDescent="0.2">
      <c r="A55" s="247"/>
      <c r="AK55" s="303" t="s">
        <v>518</v>
      </c>
      <c r="AL55" s="304"/>
      <c r="AM55" s="312">
        <v>1501279</v>
      </c>
      <c r="AN55" s="313">
        <v>146010</v>
      </c>
      <c r="AO55" s="314">
        <v>1.4</v>
      </c>
      <c r="AP55" s="315">
        <v>95007</v>
      </c>
      <c r="AQ55" s="316">
        <v>10.5</v>
      </c>
      <c r="AR55" s="317">
        <v>-9.1</v>
      </c>
    </row>
    <row r="56" spans="1:44" ht="13" x14ac:dyDescent="0.2">
      <c r="A56" s="247"/>
      <c r="AK56" s="318"/>
      <c r="AL56" s="319" t="s">
        <v>516</v>
      </c>
      <c r="AM56" s="320">
        <v>459101</v>
      </c>
      <c r="AN56" s="321">
        <v>44651</v>
      </c>
      <c r="AO56" s="322">
        <v>12.5</v>
      </c>
      <c r="AP56" s="323">
        <v>48509</v>
      </c>
      <c r="AQ56" s="324">
        <v>-0.2</v>
      </c>
      <c r="AR56" s="325">
        <v>12.7</v>
      </c>
    </row>
    <row r="57" spans="1:44" ht="13" x14ac:dyDescent="0.2">
      <c r="A57" s="247"/>
      <c r="AK57" s="303" t="s">
        <v>519</v>
      </c>
      <c r="AL57" s="304"/>
      <c r="AM57" s="312">
        <v>1220013</v>
      </c>
      <c r="AN57" s="313">
        <v>119340</v>
      </c>
      <c r="AO57" s="314">
        <v>-18.3</v>
      </c>
      <c r="AP57" s="315">
        <v>98176</v>
      </c>
      <c r="AQ57" s="316">
        <v>3.3</v>
      </c>
      <c r="AR57" s="317">
        <v>-21.6</v>
      </c>
    </row>
    <row r="58" spans="1:44" ht="13" x14ac:dyDescent="0.2">
      <c r="A58" s="247"/>
      <c r="AK58" s="318"/>
      <c r="AL58" s="319" t="s">
        <v>516</v>
      </c>
      <c r="AM58" s="320">
        <v>427133</v>
      </c>
      <c r="AN58" s="321">
        <v>41782</v>
      </c>
      <c r="AO58" s="322">
        <v>-6.4</v>
      </c>
      <c r="AP58" s="323">
        <v>58489</v>
      </c>
      <c r="AQ58" s="324">
        <v>20.6</v>
      </c>
      <c r="AR58" s="325">
        <v>-27</v>
      </c>
    </row>
    <row r="59" spans="1:44" ht="13" x14ac:dyDescent="0.2">
      <c r="A59" s="247"/>
      <c r="AK59" s="303" t="s">
        <v>520</v>
      </c>
      <c r="AL59" s="304"/>
      <c r="AM59" s="312">
        <v>1100950</v>
      </c>
      <c r="AN59" s="313">
        <v>109733</v>
      </c>
      <c r="AO59" s="314">
        <v>-8.1</v>
      </c>
      <c r="AP59" s="315">
        <v>119283</v>
      </c>
      <c r="AQ59" s="316">
        <v>21.5</v>
      </c>
      <c r="AR59" s="317">
        <v>-29.6</v>
      </c>
    </row>
    <row r="60" spans="1:44" ht="13" x14ac:dyDescent="0.2">
      <c r="A60" s="247"/>
      <c r="AK60" s="318"/>
      <c r="AL60" s="319" t="s">
        <v>516</v>
      </c>
      <c r="AM60" s="320">
        <v>365159</v>
      </c>
      <c r="AN60" s="321">
        <v>36396</v>
      </c>
      <c r="AO60" s="322">
        <v>-12.9</v>
      </c>
      <c r="AP60" s="323">
        <v>64747</v>
      </c>
      <c r="AQ60" s="324">
        <v>10.7</v>
      </c>
      <c r="AR60" s="325">
        <v>-23.6</v>
      </c>
    </row>
    <row r="61" spans="1:44" ht="13" x14ac:dyDescent="0.2">
      <c r="A61" s="247"/>
      <c r="AK61" s="303" t="s">
        <v>521</v>
      </c>
      <c r="AL61" s="326"/>
      <c r="AM61" s="312">
        <v>1290251</v>
      </c>
      <c r="AN61" s="313">
        <v>125292</v>
      </c>
      <c r="AO61" s="314">
        <v>18.600000000000001</v>
      </c>
      <c r="AP61" s="315">
        <v>98641</v>
      </c>
      <c r="AQ61" s="327">
        <v>5.5</v>
      </c>
      <c r="AR61" s="317">
        <v>13.1</v>
      </c>
    </row>
    <row r="62" spans="1:44" ht="13" x14ac:dyDescent="0.2">
      <c r="A62" s="247"/>
      <c r="AK62" s="318"/>
      <c r="AL62" s="319" t="s">
        <v>516</v>
      </c>
      <c r="AM62" s="320">
        <v>406255</v>
      </c>
      <c r="AN62" s="321">
        <v>39471</v>
      </c>
      <c r="AO62" s="322">
        <v>14</v>
      </c>
      <c r="AP62" s="323">
        <v>55231</v>
      </c>
      <c r="AQ62" s="324">
        <v>4.5999999999999996</v>
      </c>
      <c r="AR62" s="325">
        <v>9.4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3/rDmos6uEQ0JsJ/PS+8T/kWSAavssCON8nP3XF8XT4baTgkFOfzc1bnHI4cOhCTqdxtM2To4l7asyP4UWdE+w==" saltValue="9kBME2CvBDNaOUr2WcBw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2" zoomScaleNormal="82"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bwvzFFHOssD6r+rNqaE2zvIjuf4FUuNy1RbwfUafODkfVwUN2kteDXvOECMkS1EHFfVpB/RQtOi5nufYFO+MgA==" saltValue="SjwtSmYHmrpL8y9X/CsA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74"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T3QnHlSTqJVWP+djnArWVNvWVgbNdUGG1/QhGCRwWdEIa3nfULh5M0X7uvL7iiNaloW/GaePML+jXCKYahRG7Q==" saltValue="ab9Y8/M0+ErZt2ZIZbiD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41.08</v>
      </c>
      <c r="G47" s="12">
        <v>44.1</v>
      </c>
      <c r="H47" s="12">
        <v>42</v>
      </c>
      <c r="I47" s="12">
        <v>40.79</v>
      </c>
      <c r="J47" s="13">
        <v>39.72</v>
      </c>
    </row>
    <row r="48" spans="2:10" ht="57.75" customHeight="1" x14ac:dyDescent="0.2">
      <c r="B48" s="14"/>
      <c r="C48" s="1128" t="s">
        <v>4</v>
      </c>
      <c r="D48" s="1128"/>
      <c r="E48" s="1129"/>
      <c r="F48" s="15">
        <v>5.58</v>
      </c>
      <c r="G48" s="16">
        <v>5.49</v>
      </c>
      <c r="H48" s="16">
        <v>6.9</v>
      </c>
      <c r="I48" s="16">
        <v>3.16</v>
      </c>
      <c r="J48" s="17">
        <v>3.88</v>
      </c>
    </row>
    <row r="49" spans="2:10" ht="57.75" customHeight="1" thickBot="1" x14ac:dyDescent="0.25">
      <c r="B49" s="18"/>
      <c r="C49" s="1130" t="s">
        <v>5</v>
      </c>
      <c r="D49" s="1130"/>
      <c r="E49" s="1131"/>
      <c r="F49" s="19">
        <v>1.05</v>
      </c>
      <c r="G49" s="20">
        <v>6.1</v>
      </c>
      <c r="H49" s="20" t="s">
        <v>528</v>
      </c>
      <c r="I49" s="20" t="s">
        <v>529</v>
      </c>
      <c r="J49" s="21">
        <v>0.81</v>
      </c>
    </row>
    <row r="50" spans="2:10" ht="13" x14ac:dyDescent="0.2"/>
  </sheetData>
  <sheetProtection algorithmName="SHA-512" hashValue="b6Ehglj5R8wn6y0c0YR6svtwql/SmzJ0+tsMZ69zjC5ySBikVsgAJ4ojHwd9s6ihaVH8Q+gxQBRj6zKLTDZaUA==" saltValue="fq5kpZKG7lYxP2t9HZUM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1950724</cp:lastModifiedBy>
  <cp:lastPrinted>2026-03-12T07:56:05Z</cp:lastPrinted>
  <dcterms:created xsi:type="dcterms:W3CDTF">2026-02-23T09:37:51Z</dcterms:created>
  <dcterms:modified xsi:type="dcterms:W3CDTF">2026-03-17T00:54:55Z</dcterms:modified>
  <cp:category/>
</cp:coreProperties>
</file>