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ata\data\総務課 財政係\財政係長用\財政関係\財政状況資料集\R06\02_回答\"/>
    </mc:Choice>
  </mc:AlternateContent>
  <xr:revisionPtr revIDLastSave="0" documentId="13_ncr:1_{A31EB697-DFBE-4B8E-964B-DEF472C09AE1}" xr6:coauthVersionLast="47" xr6:coauthVersionMax="47" xr10:uidLastSave="{00000000-0000-0000-0000-000000000000}"/>
  <bookViews>
    <workbookView xWindow="-120" yWindow="-120" windowWidth="29040" windowHeight="1584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E37" i="10"/>
  <c r="AM37" i="10"/>
  <c r="U37" i="10"/>
  <c r="C37" i="10"/>
  <c r="CO36" i="10"/>
  <c r="BW36" i="10"/>
  <c r="BE36" i="10"/>
  <c r="AM36" i="10"/>
  <c r="C36" i="10"/>
  <c r="CO35" i="10"/>
  <c r="BW35" i="10"/>
  <c r="BE35" i="10"/>
  <c r="AM35" i="10"/>
  <c r="C35" i="10"/>
  <c r="CO34" i="10"/>
  <c r="BW34" i="10"/>
  <c r="BE34" i="10"/>
  <c r="U34" i="10"/>
  <c r="U35" i="10" s="1"/>
  <c r="U36"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<sst xmlns="http://schemas.openxmlformats.org/spreadsheetml/2006/main" count="1083" uniqueCount="559">
  <si>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</si>
  <si>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</si>
  <si>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</si>
  <si>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</si>
  <si>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</si>
  <si>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</si>
  <si>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</si>
  <si>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</si>
  <si>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</si>
  <si>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</si>
  <si>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</si>
  <si>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</si>
  <si>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</si>
  <si>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</si>
  <si>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</si>
  <si>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</si>
  <si>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</si>
  <si>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</si>
  <si>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</si>
  <si>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</si>
  <si>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</si>
  <si>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</si>
  <si>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</si>
  <si>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</si>
  <si>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</si>
  <si>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</si>
  <si>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</si>
  <si>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</si>
  <si>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</si>
  <si>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</si>
  <si>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</si>
  <si>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</si>
  <si>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</si>
  <si>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</si>
  <si>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</si>
  <si>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</si>
  <si>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</si>
  <si>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</si>
  <si>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</si>
  <si>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</si>
  <si>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</si>
  <si>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</si>
  <si>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</si>
  <si>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</si>
  <si>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</si>
  <si>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</si>
  <si>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</si>
  <si>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</si>
  <si>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</si>
  <si>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</si>
  <si>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</si>
  <si>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</si>
  <si>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</si>
  <si>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</si>
  <si>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</si>
  <si>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</si>
  <si>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</si>
  <si>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</si>
  <si>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</si>
  <si>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</si>
  <si>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</si>
  <si>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</si>
  <si>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</si>
  <si>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</si>
  <si>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</si>
  <si>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</si>
  <si>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</si>
  <si>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</si>
  <si>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</si>
  <si>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</si>
  <si>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</si>
  <si>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</si>
  <si>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</si>
  <si>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</si>
  <si>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</si>
  <si>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</si>
  <si>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</si>
  <si>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</si>
  <si>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</si>
  <si>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</si>
  <si>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</si>
  <si>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</si>
  <si>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</si>
  <si>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</si>
  <si>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</si>
  <si>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</si>
  <si>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</si>
  <si>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</si>
  <si>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</si>
  <si>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</si>
  <si>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</si>
  <si>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</si>
  <si>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</si>
  <si>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</si>
  <si>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</si>
  <si>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</si>
  <si>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</si>
  <si>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</si>
  <si>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</si>
  <si>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</si>
  <si>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</si>
  <si>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</si>
  <si>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</si>
  <si>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</si>
  <si>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</si>
  <si>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</si>
  <si>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</si>
  <si>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</si>
  <si>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</si>
  <si>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</si>
  <si>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</si>
  <si>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</si>
  <si>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</si>
  <si>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</si>
  <si>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</si>
  <si>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</si>
  <si>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</si>
  <si>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</si>
  <si>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</si>
  <si>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</si>
  <si>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</si>
  <si>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</si>
  <si>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</si>
  <si>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</si>
  <si>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</si>
  <si>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</si>
  <si>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</si>
  <si>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</si>
  <si>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</si>
  <si>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</si>
  <si>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</si>
  <si>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</si>
  <si>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</si>
  <si>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</si>
  <si>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</si>
  <si>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</si>
  <si>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</si>
  <si>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</si>
  <si>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</si>
  <si>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</si>
  <si>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</si>
  <si>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</si>
  <si>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</si>
  <si>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</si>
  <si>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</si>
  <si>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</si>
  <si>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</si>
  <si>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</si>
  <si>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</si>
  <si>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</si>
  <si>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</si>
  <si>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</si>
  <si>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</si>
  <si>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</si>
  <si>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</si>
  <si>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</si>
  <si>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</si>
  <si>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</si>
  <si>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</si>
  <si>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</si>
  <si>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</si>
  <si>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</si>
  <si>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</si>
  <si>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</si>
  <si>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</si>
  <si>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</si>
  <si>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</si>
  <si>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</si>
  <si>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</si>
  <si>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</si>
  <si>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</si>
  <si>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</si>
  <si>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</si>
  <si>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</si>
  <si>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</si>
  <si>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</si>
  <si>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</si>
  <si>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</si>
  <si>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</si>
  <si>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</si>
  <si>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</si>
  <si>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</si>
  <si>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</si>
  <si>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</si>
  <si>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</si>
  <si>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</si>
  <si>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</si>
  <si>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</si>
  <si>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</si>
  <si>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</si>
  <si>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</si>
  <si>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</si>
  <si>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</si>
  <si>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</si>
  <si>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</si>
  <si>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</si>
  <si>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</si>
  <si>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</si>
  <si>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</si>
  <si>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</si>
  <si>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</si>
  <si>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</si>
  <si>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</si>
  <si>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</si>
  <si>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熊本県甲佐町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</si>
  <si>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</si>
  <si>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</si>
  <si>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</si>
  <si>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</si>
  <si>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</si>
  <si>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</si>
  <si>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</si>
  <si>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</si>
  <si>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</si>
  <si>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</si>
  <si>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</si>
  <si>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</si>
  <si>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</si>
  <si>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</si>
  <si>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</si>
  <si>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</si>
  <si>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</si>
  <si>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</si>
  <si>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</si>
  <si>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</si>
  <si>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</si>
  <si>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</si>
  <si>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</si>
  <si>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</si>
  <si>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</si>
  <si>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</si>
  <si>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</si>
  <si>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</si>
  <si>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</si>
  <si>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</si>
  <si>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</si>
  <si>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</si>
  <si>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</si>
  <si>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</si>
  <si>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</si>
  <si>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</si>
  <si>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</si>
  <si>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</si>
  <si>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</si>
  <si>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</si>
  <si>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</si>
  <si>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</si>
  <si>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</si>
  <si>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</si>
  <si>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</si>
  <si>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</si>
  <si>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</si>
  <si>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</si>
  <si>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</si>
  <si>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</si>
  <si>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</si>
  <si>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</si>
  <si>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</si>
  <si>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</si>
  <si>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</si>
  <si>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</si>
  <si>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</si>
  <si>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</si>
  <si>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</si>
  <si>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</si>
  <si>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</si>
  <si>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</si>
  <si>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</si>
  <si>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</si>
  <si>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</si>
  <si>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</si>
  <si>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</si>
  <si>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</si>
  <si>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</si>
  <si>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</si>
  <si>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</si>
  <si>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</si>
  <si>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</si>
  <si>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</si>
  <si>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</si>
  <si>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</si>
  <si>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</si>
  <si>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</si>
  <si>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</si>
  <si>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</si>
  <si>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</si>
  <si>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</si>
  <si>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</si>
  <si>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</si>
  <si>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</si>
  <si>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</si>
  <si>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</si>
  <si>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</si>
  <si>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</si>
  <si>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</si>
  <si>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</si>
  <si>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</si>
  <si>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</si>
  <si>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</si>
  <si>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</si>
  <si>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</si>
  <si>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</si>
  <si>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</si>
  <si>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</si>
  <si>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</si>
  <si>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</si>
  <si>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</si>
  <si>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</si>
  <si>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</si>
  <si>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</si>
  <si>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</si>
  <si>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</si>
  <si>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</si>
  <si>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</si>
  <si>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</si>
  <si>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</si>
  <si>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</si>
  <si>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</si>
  <si>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</si>
  <si>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</si>
  <si>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</si>
  <si>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</si>
  <si>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</si>
  <si>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</si>
  <si>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</si>
  <si>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</si>
  <si>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</si>
  <si>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</si>
  <si>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</si>
  <si>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</si>
  <si>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</si>
  <si>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</si>
  <si>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</si>
  <si>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</si>
  <si>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</si>
  <si>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</si>
  <si>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</si>
  <si>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</si>
  <si>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</si>
  <si>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</si>
  <si>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</si>
  <si>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</si>
  <si>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</si>
  <si>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</si>
  <si>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</si>
  <si>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</si>
  <si>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</si>
  <si>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</si>
  <si>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</si>
  <si>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</si>
  <si>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</si>
  <si>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</si>
  <si>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</si>
  <si>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</si>
  <si>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</si>
  <si>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熊本県甲佐町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</si>
  <si>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</si>
  <si>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</si>
  <si>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</si>
  <si>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</si>
  <si>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</si>
  <si>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</si>
  <si>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</si>
  <si>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</si>
  <si>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</si>
  <si>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</si>
  <si>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</si>
  <si>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</si>
  <si>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</si>
  <si>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</si>
  <si>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</si>
  <si>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</si>
  <si>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</si>
  <si>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</si>
  <si>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</si>
  <si>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</si>
  <si>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</si>
  <si>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</si>
  <si>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</si>
  <si>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</si>
  <si>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</si>
  <si>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</si>
  <si>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</si>
  <si>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</si>
  <si>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</si>
  <si>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</si>
  <si>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</si>
  <si>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</si>
  <si>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</si>
  <si>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</si>
  <si>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</si>
  <si>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</si>
  <si>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</si>
  <si>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</si>
  <si>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</si>
  <si>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</si>
  <si>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</si>
  <si>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</si>
  <si>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</si>
  <si>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</si>
  <si>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</si>
  <si>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</si>
  <si>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</si>
  <si>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</si>
  <si>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</si>
  <si>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</si>
  <si>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</si>
  <si>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</si>
  <si>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</si>
  <si>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</si>
  <si>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</si>
  <si>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</si>
  <si>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</si>
  <si>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</si>
  <si>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</si>
  <si>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</si>
  <si>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</si>
  <si>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</si>
  <si>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</si>
  <si>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</si>
  <si>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</si>
  <si>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</si>
  <si>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</si>
  <si>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</si>
  <si>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</si>
  <si>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</si>
  <si>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</si>
  <si>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</si>
  <si>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</si>
  <si>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</si>
  <si>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</si>
  <si>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</si>
  <si>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</si>
  <si>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</si>
  <si>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</si>
  <si>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</si>
  <si>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</si>
  <si>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</si>
  <si>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</si>
  <si>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</si>
  <si>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</si>
  <si>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</si>
  <si>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</si>
  <si>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</si>
  <si>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</si>
  <si>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</si>
  <si>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</si>
  <si>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</si>
  <si>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</si>
  <si>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</si>
  <si>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</si>
  <si>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</si>
  <si>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</si>
  <si>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</si>
  <si>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</si>
  <si>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</si>
  <si>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</si>
  <si>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</si>
  <si>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</si>
  <si>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</si>
  <si>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</si>
  <si>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</si>
  <si>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</si>
  <si>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</si>
  <si>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</si>
  <si>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</si>
  <si>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</si>
  <si>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</si>
  <si>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</si>
  <si>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</si>
  <si>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</si>
  <si>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</si>
  <si>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</si>
  <si>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</si>
  <si>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</si>
  <si>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</si>
  <si>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</si>
  <si>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</si>
  <si>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</si>
  <si>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</si>
  <si>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</si>
  <si>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</si>
  <si>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</si>
  <si>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</si>
  <si>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</si>
  <si>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</si>
  <si>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</si>
  <si>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</si>
  <si>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</si>
  <si>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</si>
  <si>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</si>
  <si>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</si>
  <si>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</si>
  <si>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</si>
  <si>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</si>
  <si>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</si>
  <si>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</si>
  <si>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</si>
  <si>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</si>
  <si>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</si>
  <si>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</si>
  <si>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</si>
  <si>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</si>
  <si>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</si>
  <si>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</si>
  <si>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</si>
  <si>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</si>
  <si>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</si>
  <si>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</si>
  <si>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</si>
  <si>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</si>
  <si>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</si>
  <si>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</si>
  <si>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</si>
  <si>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</si>
  <si>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</si>
  <si>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</si>
  <si>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</si>
  <si>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</si>
  <si>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</si>
  <si>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</si>
  <si>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</si>
  <si>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</si>
  <si>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</si>
  <si>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</si>
  <si>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</si>
  <si>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</si>
  <si>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</si>
  <si>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</si>
  <si>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4.86</t>
  </si>
  <si>
    <t>▲ 20.98</t>
  </si>
  <si>
    <t>一般会計</t>
  </si>
  <si>
    <t>上水道事業会計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</si>
  <si>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</si>
  <si>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</si>
  <si>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</si>
  <si>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</si>
  <si>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</si>
  <si>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</si>
  <si>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</si>
  <si>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</si>
  <si>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</si>
  <si>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</si>
  <si>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御船地区衛生施設組合</t>
    <rPh sb="0" eb="2">
      <t>ミフネ</t>
    </rPh>
    <rPh sb="2" eb="4">
      <t>チク</t>
    </rPh>
    <rPh sb="4" eb="6">
      <t>エイセイ</t>
    </rPh>
    <rPh sb="6" eb="8">
      <t>シセツ</t>
    </rPh>
    <rPh sb="8" eb="10">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</si>
  <si>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</si>
  <si>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</si>
  <si>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</si>
  <si>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</si>
  <si>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</si>
  <si>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特別会計（交通災害共済事業）分を含む</t>
  </si>
  <si>
    <t>上益城広域連合</t>
    <rPh sb="0" eb="3">
      <t>カミマシキ</t>
    </rPh>
    <rPh sb="3" eb="5">
      <t>コウイキ</t>
    </rPh>
    <rPh sb="5" eb="7">
      <t>レンゴウ</t>
    </rPh>
    <phoneticPr fontId="2"/>
  </si>
  <si>
    <t>-</t>
    <phoneticPr fontId="2"/>
  </si>
  <si>
    <t>-</t>
    <phoneticPr fontId="2"/>
  </si>
  <si>
    <t>-</t>
    <phoneticPr fontId="2"/>
  </si>
  <si>
    <t>ふるさと応援基金(R06年度末現在)</t>
    <phoneticPr fontId="5"/>
  </si>
  <si>
    <t>地域力持続化基金(R06年度末現在)</t>
    <phoneticPr fontId="5"/>
  </si>
  <si>
    <t>まちおこし基金(R06年度末現在)</t>
    <phoneticPr fontId="5"/>
  </si>
  <si>
    <t>公共施設等整備基金(R06年度末現在)</t>
    <phoneticPr fontId="5"/>
  </si>
  <si>
    <t>定住促進住宅施設整備基金(R06年度末現在)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</si>
</sst>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B28D-4D1D-8DC6-FFC1C30170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169070</c:v>
                </c:pt>
                <c:pt idx="1">
                  <c:v>190536</c:v>
                </c:pt>
                <c:pt idx="2">
                  <c:v>118959</c:v>
                </c:pt>
                <c:pt idx="3">
                  <c:v>79609</c:v>
                </c:pt>
                <c:pt idx="4">
                  <c:v>103545</c:v>
                </c:pt>
              </c:numCache>
            </c:numRef>
          </c:val>
          <c:smooth val="0"/>
          <c:extLst>
            <c:ext xmlns:c16="http://schemas.microsoft.com/office/drawing/2014/chart" uri="{C3380CC4-5D6E-409C-BE32-E72D297353CC}">
              <c16:uniqueId val="{00000001-B28D-4D1D-8DC6-FFC1C30170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12.78</c:v>
                </c:pt>
                <c:pt idx="1">
                  <c:v>17.39</c:v>
                </c:pt>
                <c:pt idx="2">
                  <c:v>23.04</c:v>
                </c:pt>
                <c:pt idx="3">
                  <c:v>20.72</c:v>
                </c:pt>
                <c:pt idx="4">
                  <c:v>41.43</c:v>
                </c:pt>
              </c:numCache>
            </c:numRef>
          </c:val>
          <c:extLst>
            <c:ext xmlns:c16="http://schemas.microsoft.com/office/drawing/2014/chart" uri="{C3380CC4-5D6E-409C-BE32-E72D297353CC}">
              <c16:uniqueId val="{00000000-104F-476D-BFCA-BE2286452F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34.06</c:v>
                </c:pt>
                <c:pt idx="1">
                  <c:v>35.31</c:v>
                </c:pt>
                <c:pt idx="2">
                  <c:v>38.65</c:v>
                </c:pt>
                <c:pt idx="3">
                  <c:v>39.4</c:v>
                </c:pt>
                <c:pt idx="4">
                  <c:v>41.32</c:v>
                </c:pt>
              </c:numCache>
            </c:numRef>
          </c:val>
          <c:extLst>
            <c:ext xmlns:c16="http://schemas.microsoft.com/office/drawing/2014/chart" uri="{C3380CC4-5D6E-409C-BE32-E72D297353CC}">
              <c16:uniqueId val="{00000001-104F-476D-BFCA-BE2286452F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0.93</c:v>
                </c:pt>
                <c:pt idx="1">
                  <c:v>2.41</c:v>
                </c:pt>
                <c:pt idx="2">
                  <c:v>-4.8600000000000003</c:v>
                </c:pt>
                <c:pt idx="3">
                  <c:v>-20.98</c:v>
                </c:pt>
                <c:pt idx="4">
                  <c:v>8.17</c:v>
                </c:pt>
              </c:numCache>
            </c:numRef>
          </c:val>
          <c:smooth val="0"/>
          <c:extLst>
            <c:ext xmlns:c16="http://schemas.microsoft.com/office/drawing/2014/chart" uri="{C3380CC4-5D6E-409C-BE32-E72D297353CC}">
              <c16:uniqueId val="{00000002-104F-476D-BFCA-BE2286452F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36-4AB8-9022-E299AD4509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36-4AB8-9022-E299AD45096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36-4AB8-9022-E299AD45096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336-4AB8-9022-E299AD45096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336-4AB8-9022-E299AD45096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0.02</c:v>
                </c:pt>
                <c:pt idx="4">
                  <c:v>#N/A</c:v>
                </c:pt>
                <c:pt idx="5">
                  <c:v>0.02</c:v>
                </c:pt>
                <c:pt idx="6">
                  <c:v>#N/A</c:v>
                </c:pt>
                <c:pt idx="7">
                  <c:v>0.08</c:v>
                </c:pt>
                <c:pt idx="8">
                  <c:v>#N/A</c:v>
                </c:pt>
                <c:pt idx="9">
                  <c:v>0.3</c:v>
                </c:pt>
              </c:numCache>
            </c:numRef>
          </c:val>
          <c:extLst>
            <c:ext xmlns:c16="http://schemas.microsoft.com/office/drawing/2014/chart" uri="{C3380CC4-5D6E-409C-BE32-E72D297353CC}">
              <c16:uniqueId val="{00000005-A336-4AB8-9022-E299AD45096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1.66</c:v>
                </c:pt>
                <c:pt idx="4">
                  <c:v>#N/A</c:v>
                </c:pt>
                <c:pt idx="5">
                  <c:v>0.9</c:v>
                </c:pt>
                <c:pt idx="6">
                  <c:v>#N/A</c:v>
                </c:pt>
                <c:pt idx="7">
                  <c:v>0.64</c:v>
                </c:pt>
                <c:pt idx="8">
                  <c:v>#N/A</c:v>
                </c:pt>
                <c:pt idx="9">
                  <c:v>0.86</c:v>
                </c:pt>
              </c:numCache>
            </c:numRef>
          </c:val>
          <c:extLst>
            <c:ext xmlns:c16="http://schemas.microsoft.com/office/drawing/2014/chart" uri="{C3380CC4-5D6E-409C-BE32-E72D297353CC}">
              <c16:uniqueId val="{00000006-A336-4AB8-9022-E299AD45096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1.54</c:v>
                </c:pt>
                <c:pt idx="2">
                  <c:v>#N/A</c:v>
                </c:pt>
                <c:pt idx="3">
                  <c:v>1.35</c:v>
                </c:pt>
                <c:pt idx="4">
                  <c:v>#N/A</c:v>
                </c:pt>
                <c:pt idx="5">
                  <c:v>1.62</c:v>
                </c:pt>
                <c:pt idx="6">
                  <c:v>#N/A</c:v>
                </c:pt>
                <c:pt idx="7">
                  <c:v>1.41</c:v>
                </c:pt>
                <c:pt idx="8">
                  <c:v>#N/A</c:v>
                </c:pt>
                <c:pt idx="9">
                  <c:v>2.66</c:v>
                </c:pt>
              </c:numCache>
            </c:numRef>
          </c:val>
          <c:extLst>
            <c:ext xmlns:c16="http://schemas.microsoft.com/office/drawing/2014/chart" uri="{C3380CC4-5D6E-409C-BE32-E72D297353CC}">
              <c16:uniqueId val="{00000007-A336-4AB8-9022-E299AD45096B}"/>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4.96</c:v>
                </c:pt>
                <c:pt idx="2">
                  <c:v>#N/A</c:v>
                </c:pt>
                <c:pt idx="3">
                  <c:v>3.99</c:v>
                </c:pt>
                <c:pt idx="4">
                  <c:v>#N/A</c:v>
                </c:pt>
                <c:pt idx="5">
                  <c:v>3.03</c:v>
                </c:pt>
                <c:pt idx="6">
                  <c:v>#N/A</c:v>
                </c:pt>
                <c:pt idx="7">
                  <c:v>3.59</c:v>
                </c:pt>
                <c:pt idx="8">
                  <c:v>#N/A</c:v>
                </c:pt>
                <c:pt idx="9">
                  <c:v>3.5</c:v>
                </c:pt>
              </c:numCache>
            </c:numRef>
          </c:val>
          <c:extLst>
            <c:ext xmlns:c16="http://schemas.microsoft.com/office/drawing/2014/chart" uri="{C3380CC4-5D6E-409C-BE32-E72D297353CC}">
              <c16:uniqueId val="{00000008-A336-4AB8-9022-E299AD4509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12.77</c:v>
                </c:pt>
                <c:pt idx="2">
                  <c:v>#N/A</c:v>
                </c:pt>
                <c:pt idx="3">
                  <c:v>17.39</c:v>
                </c:pt>
                <c:pt idx="4">
                  <c:v>#N/A</c:v>
                </c:pt>
                <c:pt idx="5">
                  <c:v>23.03</c:v>
                </c:pt>
                <c:pt idx="6">
                  <c:v>#N/A</c:v>
                </c:pt>
                <c:pt idx="7">
                  <c:v>20.71</c:v>
                </c:pt>
                <c:pt idx="8">
                  <c:v>#N/A</c:v>
                </c:pt>
                <c:pt idx="9">
                  <c:v>41.43</c:v>
                </c:pt>
              </c:numCache>
            </c:numRef>
          </c:val>
          <c:extLst>
            <c:ext xmlns:c16="http://schemas.microsoft.com/office/drawing/2014/chart" uri="{C3380CC4-5D6E-409C-BE32-E72D297353CC}">
              <c16:uniqueId val="{00000009-A336-4AB8-9022-E299AD4509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788</c:v>
                </c:pt>
                <c:pt idx="5">
                  <c:v>841</c:v>
                </c:pt>
                <c:pt idx="8">
                  <c:v>896</c:v>
                </c:pt>
                <c:pt idx="11">
                  <c:v>848</c:v>
                </c:pt>
                <c:pt idx="14">
                  <c:v>857</c:v>
                </c:pt>
              </c:numCache>
            </c:numRef>
          </c:val>
          <c:extLst>
            <c:ext xmlns:c16="http://schemas.microsoft.com/office/drawing/2014/chart" uri="{C3380CC4-5D6E-409C-BE32-E72D297353CC}">
              <c16:uniqueId val="{00000000-D61E-4BE0-B72E-FFF5BD69E1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1E-4BE0-B72E-FFF5BD69E1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61E-4BE0-B72E-FFF5BD69E1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27</c:v>
                </c:pt>
                <c:pt idx="6">
                  <c:v>29</c:v>
                </c:pt>
                <c:pt idx="9">
                  <c:v>31</c:v>
                </c:pt>
                <c:pt idx="12">
                  <c:v>32</c:v>
                </c:pt>
              </c:numCache>
            </c:numRef>
          </c:val>
          <c:extLst>
            <c:ext xmlns:c16="http://schemas.microsoft.com/office/drawing/2014/chart" uri="{C3380CC4-5D6E-409C-BE32-E72D297353CC}">
              <c16:uniqueId val="{00000003-D61E-4BE0-B72E-FFF5BD69E1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4-D61E-4BE0-B72E-FFF5BD69E1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1E-4BE0-B72E-FFF5BD69E1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1E-4BE0-B72E-FFF5BD69E1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952</c:v>
                </c:pt>
                <c:pt idx="3">
                  <c:v>1020</c:v>
                </c:pt>
                <c:pt idx="6">
                  <c:v>1115</c:v>
                </c:pt>
                <c:pt idx="9">
                  <c:v>1146</c:v>
                </c:pt>
                <c:pt idx="12">
                  <c:v>1112</c:v>
                </c:pt>
              </c:numCache>
            </c:numRef>
          </c:val>
          <c:extLst>
            <c:ext xmlns:c16="http://schemas.microsoft.com/office/drawing/2014/chart" uri="{C3380CC4-5D6E-409C-BE32-E72D297353CC}">
              <c16:uniqueId val="{00000007-D61E-4BE0-B72E-FFF5BD69E1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190</c:v>
                </c:pt>
                <c:pt idx="2">
                  <c:v>#N/A</c:v>
                </c:pt>
                <c:pt idx="3">
                  <c:v>#N/A</c:v>
                </c:pt>
                <c:pt idx="4">
                  <c:v>207</c:v>
                </c:pt>
                <c:pt idx="5">
                  <c:v>#N/A</c:v>
                </c:pt>
                <c:pt idx="6">
                  <c:v>#N/A</c:v>
                </c:pt>
                <c:pt idx="7">
                  <c:v>249</c:v>
                </c:pt>
                <c:pt idx="8">
                  <c:v>#N/A</c:v>
                </c:pt>
                <c:pt idx="9">
                  <c:v>#N/A</c:v>
                </c:pt>
                <c:pt idx="10">
                  <c:v>330</c:v>
                </c:pt>
                <c:pt idx="11">
                  <c:v>#N/A</c:v>
                </c:pt>
                <c:pt idx="12">
                  <c:v>#N/A</c:v>
                </c:pt>
                <c:pt idx="13">
                  <c:v>289</c:v>
                </c:pt>
                <c:pt idx="14">
                  <c:v>#N/A</c:v>
                </c:pt>
              </c:numCache>
            </c:numRef>
          </c:val>
          <c:smooth val="0"/>
          <c:extLst>
            <c:ext xmlns:c16="http://schemas.microsoft.com/office/drawing/2014/chart" uri="{C3380CC4-5D6E-409C-BE32-E72D297353CC}">
              <c16:uniqueId val="{00000008-D61E-4BE0-B72E-FFF5BD69E1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8207</c:v>
                </c:pt>
                <c:pt idx="5">
                  <c:v>8118</c:v>
                </c:pt>
                <c:pt idx="8">
                  <c:v>7612</c:v>
                </c:pt>
                <c:pt idx="11">
                  <c:v>7211</c:v>
                </c:pt>
                <c:pt idx="14">
                  <c:v>7188</c:v>
                </c:pt>
              </c:numCache>
            </c:numRef>
          </c:val>
          <c:extLst>
            <c:ext xmlns:c16="http://schemas.microsoft.com/office/drawing/2014/chart" uri="{C3380CC4-5D6E-409C-BE32-E72D297353CC}">
              <c16:uniqueId val="{00000000-CA31-4CAE-8B88-C31B44A1A5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2</c:v>
                </c:pt>
                <c:pt idx="8">
                  <c:v>325</c:v>
                </c:pt>
                <c:pt idx="11">
                  <c:v>325</c:v>
                </c:pt>
                <c:pt idx="14">
                  <c:v>282</c:v>
                </c:pt>
              </c:numCache>
            </c:numRef>
          </c:val>
          <c:extLst>
            <c:ext xmlns:c16="http://schemas.microsoft.com/office/drawing/2014/chart" uri="{C3380CC4-5D6E-409C-BE32-E72D297353CC}">
              <c16:uniqueId val="{00000001-CA31-4CAE-8B88-C31B44A1A5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2465</c:v>
                </c:pt>
                <c:pt idx="5">
                  <c:v>3072</c:v>
                </c:pt>
                <c:pt idx="8">
                  <c:v>3983</c:v>
                </c:pt>
                <c:pt idx="11">
                  <c:v>5540</c:v>
                </c:pt>
                <c:pt idx="14">
                  <c:v>8168</c:v>
                </c:pt>
              </c:numCache>
            </c:numRef>
          </c:val>
          <c:extLst>
            <c:ext xmlns:c16="http://schemas.microsoft.com/office/drawing/2014/chart" uri="{C3380CC4-5D6E-409C-BE32-E72D297353CC}">
              <c16:uniqueId val="{00000002-CA31-4CAE-8B88-C31B44A1A5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31-4CAE-8B88-C31B44A1A5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31-4CAE-8B88-C31B44A1A5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31-4CAE-8B88-C31B44A1A5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810</c:v>
                </c:pt>
                <c:pt idx="3">
                  <c:v>696</c:v>
                </c:pt>
                <c:pt idx="6">
                  <c:v>663</c:v>
                </c:pt>
                <c:pt idx="9">
                  <c:v>714</c:v>
                </c:pt>
                <c:pt idx="12">
                  <c:v>696</c:v>
                </c:pt>
              </c:numCache>
            </c:numRef>
          </c:val>
          <c:extLst>
            <c:ext xmlns:c16="http://schemas.microsoft.com/office/drawing/2014/chart" uri="{C3380CC4-5D6E-409C-BE32-E72D297353CC}">
              <c16:uniqueId val="{00000006-CA31-4CAE-8B88-C31B44A1A5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171</c:v>
                </c:pt>
                <c:pt idx="3">
                  <c:v>129</c:v>
                </c:pt>
                <c:pt idx="6">
                  <c:v>112</c:v>
                </c:pt>
                <c:pt idx="9">
                  <c:v>85</c:v>
                </c:pt>
                <c:pt idx="12">
                  <c:v>66</c:v>
                </c:pt>
              </c:numCache>
            </c:numRef>
          </c:val>
          <c:extLst>
            <c:ext xmlns:c16="http://schemas.microsoft.com/office/drawing/2014/chart" uri="{C3380CC4-5D6E-409C-BE32-E72D297353CC}">
              <c16:uniqueId val="{00000007-CA31-4CAE-8B88-C31B44A1A5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c:v>
                </c:pt>
                <c:pt idx="3">
                  <c:v>17</c:v>
                </c:pt>
                <c:pt idx="6">
                  <c:v>15</c:v>
                </c:pt>
                <c:pt idx="9">
                  <c:v>16</c:v>
                </c:pt>
                <c:pt idx="12">
                  <c:v>22</c:v>
                </c:pt>
              </c:numCache>
            </c:numRef>
          </c:val>
          <c:extLst>
            <c:ext xmlns:c16="http://schemas.microsoft.com/office/drawing/2014/chart" uri="{C3380CC4-5D6E-409C-BE32-E72D297353CC}">
              <c16:uniqueId val="{00000008-CA31-4CAE-8B88-C31B44A1A5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31-4CAE-8B88-C31B44A1A5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11288</c:v>
                </c:pt>
                <c:pt idx="3">
                  <c:v>11413</c:v>
                </c:pt>
                <c:pt idx="6">
                  <c:v>10893</c:v>
                </c:pt>
                <c:pt idx="9">
                  <c:v>10283</c:v>
                </c:pt>
                <c:pt idx="12">
                  <c:v>9772</c:v>
                </c:pt>
              </c:numCache>
            </c:numRef>
          </c:val>
          <c:extLst>
            <c:ext xmlns:c16="http://schemas.microsoft.com/office/drawing/2014/chart" uri="{C3380CC4-5D6E-409C-BE32-E72D297353CC}">
              <c16:uniqueId val="{0000000A-CA31-4CAE-8B88-C31B44A1A5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1614</c:v>
                </c:pt>
                <c:pt idx="2">
                  <c:v>#N/A</c:v>
                </c:pt>
                <c:pt idx="3">
                  <c:v>#N/A</c:v>
                </c:pt>
                <c:pt idx="4">
                  <c:v>1062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31-4CAE-8B88-C31B44A1A5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1591</c:v>
                </c:pt>
                <c:pt idx="1">
                  <c:v>1623</c:v>
                </c:pt>
                <c:pt idx="2">
                  <c:v>1759</c:v>
                </c:pt>
              </c:numCache>
            </c:numRef>
          </c:val>
          <c:extLst>
            <c:ext xmlns:c16="http://schemas.microsoft.com/office/drawing/2014/chart" uri="{C3380CC4-5D6E-409C-BE32-E72D297353CC}">
              <c16:uniqueId val="{00000000-9824-4C17-BB9D-1D7362960B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448</c:v>
                </c:pt>
                <c:pt idx="1">
                  <c:v>505</c:v>
                </c:pt>
                <c:pt idx="2">
                  <c:v>490</c:v>
                </c:pt>
              </c:numCache>
            </c:numRef>
          </c:val>
          <c:extLst>
            <c:ext xmlns:c16="http://schemas.microsoft.com/office/drawing/2014/chart" uri="{C3380CC4-5D6E-409C-BE32-E72D297353CC}">
              <c16:uniqueId val="{00000001-9824-4C17-BB9D-1D7362960B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1770</c:v>
                </c:pt>
                <c:pt idx="1">
                  <c:v>3238</c:v>
                </c:pt>
                <c:pt idx="2">
                  <c:v>5759</c:v>
                </c:pt>
              </c:numCache>
            </c:numRef>
          </c:val>
          <c:extLst>
            <c:ext xmlns:c16="http://schemas.microsoft.com/office/drawing/2014/chart" uri="{C3380CC4-5D6E-409C-BE32-E72D297353CC}">
              <c16:uniqueId val="{00000002-9824-4C17-BB9D-1D7362960B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年度借入分の熊本地震関連の災害復旧債の本格償還が開始したことなどにより償還金が増加した。令和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年度は、熊本地震関連の災害対策債の本格償還が開始したことなどにより元利償還金が増加した。令和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年度も、熊本地震関連の災害復旧債の本格償還が開始したことなどにより元利償還金が増加した。令和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年度は、子育て支援住宅整備事業関連の公営住宅建設事業債の本格償還が開始したことなどにより元利償還金が増加した。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令和６年度は、中学校屋内運動場及び校舎改築事業に係る緊急防災・減災事業債の償還が完了したことなどにより、償還金が減少した。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、建替え事業を実施した公営住宅建設事業債の償還が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本格化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することから、計画的かつ適切な地方債発行に努め、発行額を抑制するなど、財政の健全化を図る。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年度は、公営住宅建替事業に伴う公営住宅建設事業債の借入額が増加したが差引く充当可能基金も増加した。（</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Ｒ２</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Ｒ３</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607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年度は、単独災害復旧事業債について償還額より借入額が少ないことなどにより地方債残高が減少（約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百万円）し、充当可能財源である基金残高については減債基金などが増加したことなどにより総額が増加（約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911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百万円）した。令和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年度は、災害復旧事業債現在高の減などにより地方債残高が減少（約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610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百万円）し、充当可能財源である基金残高についてはふるさと応援基金などが増加したことなどにより総額が増加（約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1,557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百万円）した。</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令和６年度は、（旧）緊急防災・減災事業債現在高の減などにより、地方債現在高が減少（約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充当可能財源である基金残高について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も、ふるさと納税受入額の急増によるふるさと応援基金の急増により総額が増加（約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2,628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百万円）した。</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充当可能基金額については、ふるさと納税受入額に左右される部分が大きいことから、将来負担比率の大幅な改善は見込めない。今後は、計画的な事業実施等により比率の上昇の抑制に努める。</a:t>
          </a:r>
          <a:endParaRPr kumimoji="1" lang="ja-JP" altLang="en-US" sz="10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財政調整基金及び減債基金については、下の欄に記載のとおり。</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その他の基金としては、ふるさと甲佐応援寄附金の寄付額の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増により積立額が増加した。令和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設した地域力持続化基金や今後の町の復興事業に活用するために設置しているまちおこし基金、庁舎等の公共施設等の長寿命化等の整備に活用するために設置している公共施設等整備基金それぞれに積立てを行ったことなどにより、その他の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2,521,095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財政調整基金については、将来的に、人件費、扶助費及び公債費の増加が見込まれることから、減額することが見込まれる。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以外においても、使途別に特定目的基金（公共施設等整備基金等）の積立を計画的に実施することを予定しているものの、財政調整基金の（今後の方針）欄にも記載しているとおり財政調整基金も大規模災害を想定したうえで確保することが必要であることから、財政状況及び将来負担、今後の事業計画を勘案したところで個々の基金の積立を行っていくこと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それぞれの基金について、次のとおり。</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①平成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に設置）、②まちおこし基金（まちおこしを推進する事業の財源に充てるために設置）、③公共施設等整備基金（公共施設等の整備及び改修に必要な財源を確保するために設置）、④</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定住促進住宅整備基金（定住の促進と地域の活性化を図るため、定住促進住宅の施設整備及び定住促進事業のために設置）、⑤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整備ために設置）、⑥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⑦地域福祉基金（地域保健福祉の増進を図るために設置）、⑧</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人材育成基金（甲佐町の農業振興の担い手となる人材の育成に要する経費の財源に充てるために設置）、⑨熊本県収入証紙購入基金（熊本県収入証紙の購入及び売りさばきに関する事務を円滑かつ効率的に行うために設置）、⑩中山間ふるさと・水と土保全基金（中山間地域における土地改良施設の機能を適正に発揮させるための集落共同活動の強化に対する支援事業を行うために設置）、⑪新型コロナウイルス感染症対応地方創生臨時交付金基金（新型コロナウイルス感染症の影響により「熊本県金融円滑化特別資金」及び「熊本県新型コロナウイルス対策農業経営安定資金」の融資を受けた町内事業者及び農業者等に対して、町が行う利子補給及び保証料助成事業の財源とするために設置）、⑫森林環境譲与税基金（間伐や人材育成、担い手の確保、木材利用の促進や普及啓発等の森林整備及びその促進に要する経費の財源に充てるために設置）、⑬地域力持続化基金（中長期的な視点に基づく地域力の持続化対策を計画的かつ継続的に講じるために行う事業に要する費用の財源に充てるために設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ふるさと甲佐応援基金を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485,475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2,720,062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地域力持続化基金を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204,194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千円、まちおこし基金を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2,521,095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地域力持続化基金、まちおこし基金、公共施設等整備基金などは各基金の目的達成に向け、計画的に積立を行う予定。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年度は、公債費の伸びなどにより取崩額が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426,106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266,058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千円増）だったが、歳計剰余金処分による積立を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千円行っており、年度末残高は前年度と比較すると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123,998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年度は、扶助費・公債費・物件費の伸びなどにより取崩額が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772,487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346,381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）だったが、歳計剰余金処分による積立を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千円行っており、年度末残高は前年度と比較すると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年度は、ふるさと納税受入額の増加による歳入の増などにより取崩額が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566,336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千円減）だったが、歳計剰余金処分による積立を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千円行っており、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136,800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将来的には、人件費・扶助費の増や公営住宅建設事業又は震災関連事業に係る公債費の順次償還に伴う公債費の増により、残高の減額が見込まれるが、総額として、標準財政規模の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％程度及び熊本地震などの大規模災害に対応できるだけの規模を確保する。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は前年度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と同様に、災害対策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千円）及び自治公民館の単独災害復旧事業債（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円）に充当するため取り崩した（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千円）が、公営住宅建設事業債及び単独災害復旧事業債の償還について、将来の負担軽減及び平準化を目的とし積立て（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千円）を実施したことにより、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296,278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年度も前年度と同様に、災害対策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千円）及び自治公民館の単独災害復旧事業債（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円）に充当するため取り崩した（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千円）が、公営住宅建設事業債及び臨時財政対策業債の償還について、将来の負担軽減及び平準化を目的とし積立て（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66,861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千円）を実施したことにより、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57,139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年度は、災害対策債（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千円）及び臨時財政対策債（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千円）に充当するため取り崩したことから、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年度まで続くことになる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公営住宅建設事業債の将来負担軽減等を目的として積立てを行うほか、引き続き、災害対策債の償還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に充当するために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計画的に取り崩す予定である。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9,807
57.93
15,782,466
13,900,969
1,764,232
4,258,059
9,772,327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町内に中心となる産業がないため財政基盤が弱く、類似団体平均を大きく下回っている。令和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年度は、過疎対策事業債（Ｒ</a:t>
          </a:r>
          <a:r>
            <a:rPr kumimoji="1" lang="ja-JP" altLang="en-US" sz="1050">
              <a:solidFill>
                <a:schemeClr val="dk1"/>
              </a:solidFill>
              <a:effectLst/>
              <a:latin typeface="+mn-lt"/>
              <a:ea typeface="+mn-ea"/>
              <a:cs typeface="+mn-cs"/>
            </a:rPr>
            <a:t>２年度</a:t>
          </a:r>
          <a:r>
            <a:rPr kumimoji="1" lang="ja-JP" altLang="ja-JP" sz="1050">
              <a:solidFill>
                <a:schemeClr val="dk1"/>
              </a:solidFill>
              <a:effectLst/>
              <a:latin typeface="+mn-lt"/>
              <a:ea typeface="+mn-ea"/>
              <a:cs typeface="+mn-cs"/>
            </a:rPr>
            <a:t>借入）の本格償還開始による元金償還金増（</a:t>
          </a:r>
          <a:r>
            <a:rPr kumimoji="1" lang="en-US" altLang="ja-JP" sz="1050">
              <a:solidFill>
                <a:schemeClr val="dk1"/>
              </a:solidFill>
              <a:effectLst/>
              <a:latin typeface="+mn-lt"/>
              <a:ea typeface="+mn-ea"/>
              <a:cs typeface="+mn-cs"/>
            </a:rPr>
            <a:t>45,306</a:t>
          </a:r>
          <a:r>
            <a:rPr kumimoji="1" lang="ja-JP" altLang="ja-JP" sz="1050">
              <a:solidFill>
                <a:schemeClr val="dk1"/>
              </a:solidFill>
              <a:effectLst/>
              <a:latin typeface="+mn-lt"/>
              <a:ea typeface="+mn-ea"/>
              <a:cs typeface="+mn-cs"/>
            </a:rPr>
            <a:t>千円）</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公営住宅建設事業債（Ｒ</a:t>
          </a:r>
          <a:r>
            <a:rPr kumimoji="1" lang="ja-JP" altLang="en-US" sz="1050">
              <a:solidFill>
                <a:schemeClr val="dk1"/>
              </a:solidFill>
              <a:effectLst/>
              <a:latin typeface="+mn-lt"/>
              <a:ea typeface="+mn-ea"/>
              <a:cs typeface="+mn-cs"/>
            </a:rPr>
            <a:t>２年度</a:t>
          </a:r>
          <a:r>
            <a:rPr kumimoji="1" lang="ja-JP" altLang="ja-JP" sz="1050">
              <a:solidFill>
                <a:schemeClr val="dk1"/>
              </a:solidFill>
              <a:effectLst/>
              <a:latin typeface="+mn-lt"/>
              <a:ea typeface="+mn-ea"/>
              <a:cs typeface="+mn-cs"/>
            </a:rPr>
            <a:t>借入）の本格償還開始による元金償還額増（</a:t>
          </a:r>
          <a:r>
            <a:rPr kumimoji="1" lang="en-US" altLang="ja-JP" sz="1050">
              <a:solidFill>
                <a:schemeClr val="dk1"/>
              </a:solidFill>
              <a:effectLst/>
              <a:latin typeface="+mn-lt"/>
              <a:ea typeface="+mn-ea"/>
              <a:cs typeface="+mn-cs"/>
            </a:rPr>
            <a:t>4,616</a:t>
          </a:r>
          <a:r>
            <a:rPr kumimoji="1" lang="ja-JP" altLang="ja-JP" sz="1050">
              <a:solidFill>
                <a:schemeClr val="dk1"/>
              </a:solidFill>
              <a:effectLst/>
              <a:latin typeface="+mn-lt"/>
              <a:ea typeface="+mn-ea"/>
              <a:cs typeface="+mn-cs"/>
            </a:rPr>
            <a:t>千円</a:t>
          </a:r>
          <a:r>
            <a:rPr kumimoji="1" lang="ja-JP" altLang="en-US" sz="1050">
              <a:solidFill>
                <a:schemeClr val="dk1"/>
              </a:solidFill>
              <a:effectLst/>
              <a:latin typeface="+mn-lt"/>
              <a:ea typeface="+mn-ea"/>
              <a:cs typeface="+mn-cs"/>
            </a:rPr>
            <a:t>）などにより</a:t>
          </a:r>
          <a:r>
            <a:rPr kumimoji="1" lang="ja-JP" altLang="ja-JP" sz="1050">
              <a:solidFill>
                <a:schemeClr val="dk1"/>
              </a:solidFill>
              <a:effectLst/>
              <a:latin typeface="+mn-lt"/>
              <a:ea typeface="+mn-ea"/>
              <a:cs typeface="+mn-cs"/>
            </a:rPr>
            <a:t>、基準財政需要額が前年度と比べ</a:t>
          </a:r>
          <a:r>
            <a:rPr kumimoji="1" lang="en-US" altLang="ja-JP" sz="1050">
              <a:solidFill>
                <a:schemeClr val="dk1"/>
              </a:solidFill>
              <a:effectLst/>
              <a:latin typeface="+mn-lt"/>
              <a:ea typeface="+mn-ea"/>
              <a:cs typeface="+mn-cs"/>
            </a:rPr>
            <a:t>189,694</a:t>
          </a:r>
          <a:r>
            <a:rPr kumimoji="1" lang="ja-JP" altLang="ja-JP" sz="1050">
              <a:solidFill>
                <a:schemeClr val="dk1"/>
              </a:solidFill>
              <a:effectLst/>
              <a:latin typeface="+mn-lt"/>
              <a:ea typeface="+mn-ea"/>
              <a:cs typeface="+mn-cs"/>
            </a:rPr>
            <a:t>千円増加した。今後も、</a:t>
          </a:r>
          <a:r>
            <a:rPr kumimoji="1" lang="ja-JP" altLang="en-US" sz="1050">
              <a:solidFill>
                <a:schemeClr val="dk1"/>
              </a:solidFill>
              <a:effectLst/>
              <a:latin typeface="+mn-lt"/>
              <a:ea typeface="+mn-ea"/>
              <a:cs typeface="+mn-cs"/>
            </a:rPr>
            <a:t>地方債</a:t>
          </a:r>
          <a:r>
            <a:rPr kumimoji="1" lang="ja-JP" altLang="ja-JP" sz="1050">
              <a:solidFill>
                <a:schemeClr val="dk1"/>
              </a:solidFill>
              <a:effectLst/>
              <a:latin typeface="+mn-lt"/>
              <a:ea typeface="+mn-ea"/>
              <a:cs typeface="+mn-cs"/>
            </a:rPr>
            <a:t>償還額は同規模を継続し、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54504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8825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54504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34396</xdr:rowOff>
    </xdr:from>
    <xdr:to>
      <xdr:col>15</xdr:col>
      <xdr:colOff>82550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34396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3704</xdr:rowOff>
    </xdr:from>
    <xdr:to>
      <xdr:col>19</xdr:col>
      <xdr:colOff>184150</xdr:colOff>
      <xdr:row>44</xdr:row>
      <xdr:rowOff>105304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90081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155046</xdr:rowOff>
    </xdr:from>
    <xdr:to>
      <xdr:col>11</xdr:col>
      <xdr:colOff>82550</xdr:colOff>
      <xdr:row>44</xdr:row>
      <xdr:rowOff>85196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69973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町内に中心となる産業がないため財政基盤が弱く、類似団体平均を大きく下回っている。令和６年度は、過疎対策事業債（Ｒ３借入）の本格償還開始による元金償還金増（</a:t>
          </a:r>
          <a:r>
            <a:rPr kumimoji="1" lang="en-US" altLang="ja-JP" sz="1050">
              <a:solidFill>
                <a:schemeClr val="dk1"/>
              </a:solidFill>
              <a:effectLst/>
              <a:latin typeface="+mn-lt"/>
              <a:ea typeface="+mn-ea"/>
              <a:cs typeface="+mn-cs"/>
            </a:rPr>
            <a:t>45,306</a:t>
          </a:r>
          <a:r>
            <a:rPr kumimoji="1" lang="ja-JP" altLang="ja-JP" sz="1050">
              <a:solidFill>
                <a:schemeClr val="dk1"/>
              </a:solidFill>
              <a:effectLst/>
              <a:latin typeface="+mn-lt"/>
              <a:ea typeface="+mn-ea"/>
              <a:cs typeface="+mn-cs"/>
            </a:rPr>
            <a:t>千円）、公営住宅建設事業債（Ｒ３借入）の本格償還開始による元金償還額増（</a:t>
          </a:r>
          <a:r>
            <a:rPr kumimoji="1" lang="en-US" altLang="ja-JP" sz="1050">
              <a:solidFill>
                <a:schemeClr val="dk1"/>
              </a:solidFill>
              <a:effectLst/>
              <a:latin typeface="+mn-lt"/>
              <a:ea typeface="+mn-ea"/>
              <a:cs typeface="+mn-cs"/>
            </a:rPr>
            <a:t>4,616</a:t>
          </a:r>
          <a:r>
            <a:rPr kumimoji="1" lang="ja-JP" altLang="ja-JP" sz="1050">
              <a:solidFill>
                <a:schemeClr val="dk1"/>
              </a:solidFill>
              <a:effectLst/>
              <a:latin typeface="+mn-lt"/>
              <a:ea typeface="+mn-ea"/>
              <a:cs typeface="+mn-cs"/>
            </a:rPr>
            <a:t>千円）などにより、基準財政需要額が前年度と比べ</a:t>
          </a:r>
          <a:r>
            <a:rPr kumimoji="1" lang="en-US" altLang="ja-JP" sz="1050">
              <a:solidFill>
                <a:schemeClr val="dk1"/>
              </a:solidFill>
              <a:effectLst/>
              <a:latin typeface="+mn-lt"/>
              <a:ea typeface="+mn-ea"/>
              <a:cs typeface="+mn-cs"/>
            </a:rPr>
            <a:t>189,694</a:t>
          </a:r>
          <a:r>
            <a:rPr kumimoji="1" lang="ja-JP" altLang="ja-JP" sz="1050">
              <a:solidFill>
                <a:schemeClr val="dk1"/>
              </a:solidFill>
              <a:effectLst/>
              <a:latin typeface="+mn-lt"/>
              <a:ea typeface="+mn-ea"/>
              <a:cs typeface="+mn-cs"/>
            </a:rPr>
            <a:t>千円増加した。今後も、地方債償還額は同規模を継続し、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64</xdr:row>
      <xdr:rowOff>11219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4380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63</xdr:row>
      <xdr:rowOff>142452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99563"/>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98213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9902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64</xdr:row>
      <xdr:rowOff>59479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99021"/>
          <a:ext cx="8890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131869</xdr:rowOff>
    </xdr:from>
    <xdr:to>
      <xdr:col>23</xdr:col>
      <xdr:colOff>184150</xdr:colOff>
      <xdr:row>64</xdr:row>
      <xdr:rowOff>62019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148396</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91652</xdr:rowOff>
    </xdr:from>
    <xdr:to>
      <xdr:col>19</xdr:col>
      <xdr:colOff>184150</xdr:colOff>
      <xdr:row>64</xdr:row>
      <xdr:rowOff>21802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31979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61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58648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120456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316,985</a:t>
          </a:r>
          <a:r>
            <a:rPr kumimoji="1" lang="ja-JP" altLang="ja-JP" sz="1100">
              <a:solidFill>
                <a:schemeClr val="dk1"/>
              </a:solidFill>
              <a:effectLst/>
              <a:latin typeface="+mn-lt"/>
              <a:ea typeface="+mn-ea"/>
              <a:cs typeface="+mn-cs"/>
            </a:rPr>
            <a:t>円上回り、前年度から</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209,031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前年度から増加した</a:t>
          </a:r>
          <a:r>
            <a:rPr kumimoji="1" lang="ja-JP" altLang="en-US" sz="1100">
              <a:solidFill>
                <a:schemeClr val="dk1"/>
              </a:solidFill>
              <a:effectLst/>
              <a:latin typeface="+mn-lt"/>
              <a:ea typeface="+mn-ea"/>
              <a:cs typeface="+mn-cs"/>
            </a:rPr>
            <a:t>最大の</a:t>
          </a:r>
          <a:r>
            <a:rPr kumimoji="1" lang="ja-JP" altLang="ja-JP" sz="1100">
              <a:solidFill>
                <a:schemeClr val="dk1"/>
              </a:solidFill>
              <a:effectLst/>
              <a:latin typeface="+mn-lt"/>
              <a:ea typeface="+mn-ea"/>
              <a:cs typeface="+mn-cs"/>
            </a:rPr>
            <a:t>要因は物件費の急増によるものであり、ふるさと納税の増（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3,986,187</a:t>
          </a:r>
          <a:r>
            <a:rPr kumimoji="1" lang="ja-JP" altLang="ja-JP" sz="1100">
              <a:solidFill>
                <a:schemeClr val="dk1"/>
              </a:solidFill>
              <a:effectLst/>
              <a:latin typeface="+mn-lt"/>
              <a:ea typeface="+mn-ea"/>
              <a:cs typeface="+mn-cs"/>
            </a:rPr>
            <a:t>千円）に伴う返礼品代の増（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1,045,758</a:t>
          </a:r>
          <a:r>
            <a:rPr kumimoji="1" lang="ja-JP" altLang="ja-JP" sz="1100">
              <a:solidFill>
                <a:schemeClr val="dk1"/>
              </a:solidFill>
              <a:effectLst/>
              <a:latin typeface="+mn-lt"/>
              <a:ea typeface="+mn-ea"/>
              <a:cs typeface="+mn-cs"/>
            </a:rPr>
            <a:t>千円）によるものである。今後は、会計年度任用職員の定期昇給</a:t>
          </a:r>
          <a:r>
            <a:rPr kumimoji="1" lang="ja-JP" altLang="en-US" sz="1100">
              <a:solidFill>
                <a:schemeClr val="dk1"/>
              </a:solidFill>
              <a:effectLst/>
              <a:latin typeface="+mn-lt"/>
              <a:ea typeface="+mn-ea"/>
              <a:cs typeface="+mn-cs"/>
            </a:rPr>
            <a:t>や定年年齢の段階的な引き上げ</a:t>
          </a:r>
          <a:r>
            <a:rPr kumimoji="1" lang="ja-JP" altLang="ja-JP" sz="1100">
              <a:solidFill>
                <a:schemeClr val="dk1"/>
              </a:solidFill>
              <a:effectLst/>
              <a:latin typeface="+mn-lt"/>
              <a:ea typeface="+mn-ea"/>
              <a:cs typeface="+mn-cs"/>
            </a:rPr>
            <a:t>などによる人件費の増加も見込まれることから、引き続き、行財政改革の更なる推進により物件費の抑制に努める。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89388</xdr:rowOff>
    </xdr:from>
    <xdr:to>
      <xdr:col>23</xdr:col>
      <xdr:colOff>133350</xdr:colOff>
      <xdr:row>86</xdr:row>
      <xdr:rowOff>166815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91188"/>
          <a:ext cx="838200" cy="4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73882</xdr:rowOff>
    </xdr:from>
    <xdr:to>
      <xdr:col>19</xdr:col>
      <xdr:colOff>133350</xdr:colOff>
      <xdr:row>84</xdr:row>
      <xdr:rowOff>89388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04232"/>
          <a:ext cx="889000" cy="18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152817</xdr:rowOff>
    </xdr:from>
    <xdr:to>
      <xdr:col>15</xdr:col>
      <xdr:colOff>82550</xdr:colOff>
      <xdr:row>83</xdr:row>
      <xdr:rowOff>73882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11717"/>
          <a:ext cx="889000" cy="9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97129</xdr:rowOff>
    </xdr:from>
    <xdr:to>
      <xdr:col>11</xdr:col>
      <xdr:colOff>31750</xdr:colOff>
      <xdr:row>82</xdr:row>
      <xdr:rowOff>152817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56029"/>
          <a:ext cx="889000" cy="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116015</xdr:rowOff>
    </xdr:from>
    <xdr:to>
      <xdr:col>23</xdr:col>
      <xdr:colOff>184150</xdr:colOff>
      <xdr:row>87</xdr:row>
      <xdr:rowOff>46165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6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88092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3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38588</xdr:rowOff>
    </xdr:from>
    <xdr:to>
      <xdr:col>19</xdr:col>
      <xdr:colOff>184150</xdr:colOff>
      <xdr:row>84</xdr:row>
      <xdr:rowOff>140188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124965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2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23082</xdr:rowOff>
    </xdr:from>
    <xdr:to>
      <xdr:col>15</xdr:col>
      <xdr:colOff>133350</xdr:colOff>
      <xdr:row>83</xdr:row>
      <xdr:rowOff>124682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5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109459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3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102017</xdr:rowOff>
    </xdr:from>
    <xdr:to>
      <xdr:col>11</xdr:col>
      <xdr:colOff>82550</xdr:colOff>
      <xdr:row>83</xdr:row>
      <xdr:rowOff>32167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16944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4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46329</xdr:rowOff>
    </xdr:from>
    <xdr:to>
      <xdr:col>7</xdr:col>
      <xdr:colOff>31750</xdr:colOff>
      <xdr:row>82</xdr:row>
      <xdr:rowOff>147929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158106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7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ポイント低く、本町において前年度と比較すると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ポイント増加し、徐々に</a:t>
          </a:r>
          <a:r>
            <a:rPr kumimoji="1" lang="ja-JP" altLang="en-US" sz="1100">
              <a:solidFill>
                <a:schemeClr val="dk1"/>
              </a:solidFill>
              <a:effectLst/>
              <a:latin typeface="+mn-lt"/>
              <a:ea typeface="+mn-ea"/>
              <a:cs typeface="+mn-cs"/>
            </a:rPr>
            <a:t>ではあるが</a:t>
          </a:r>
          <a:r>
            <a:rPr kumimoji="1" lang="ja-JP" altLang="ja-JP" sz="1100">
              <a:solidFill>
                <a:schemeClr val="dk1"/>
              </a:solidFill>
              <a:effectLst/>
              <a:latin typeface="+mn-lt"/>
              <a:ea typeface="+mn-ea"/>
              <a:cs typeface="+mn-cs"/>
            </a:rPr>
            <a:t>類似団体に近づいてきている。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職員構成において、若手職員の比率が高い</a:t>
          </a:r>
          <a:r>
            <a:rPr kumimoji="1" lang="ja-JP" altLang="en-US" sz="1100">
              <a:solidFill>
                <a:schemeClr val="dk1"/>
              </a:solidFill>
              <a:effectLst/>
              <a:latin typeface="+mn-lt"/>
              <a:ea typeface="+mn-ea"/>
              <a:cs typeface="+mn-cs"/>
            </a:rPr>
            <a:t>ことや、</a:t>
          </a:r>
          <a:r>
            <a:rPr kumimoji="1" lang="ja-JP" altLang="ja-JP" sz="1100">
              <a:solidFill>
                <a:schemeClr val="dk1"/>
              </a:solidFill>
              <a:effectLst/>
              <a:latin typeface="+mn-lt"/>
              <a:ea typeface="+mn-ea"/>
              <a:cs typeface="+mn-cs"/>
            </a:rPr>
            <a:t>任期付職員及び民間企業職務経験採用職員の占める割合が大きいため類似団体と比較すると依然として低い水準にある。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今後は採用枠の見直しや人事評価制度の活用等で給与の適正化を図る。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52916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224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9878</xdr:rowOff>
    </xdr:from>
    <xdr:to>
      <xdr:col>77</xdr:col>
      <xdr:colOff>44450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0687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127705</xdr:rowOff>
    </xdr:from>
    <xdr:to>
      <xdr:col>72</xdr:col>
      <xdr:colOff>203200</xdr:colOff>
      <xdr:row>82</xdr:row>
      <xdr:rowOff>9878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0151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127705</xdr:rowOff>
    </xdr:from>
    <xdr:to>
      <xdr:col>68</xdr:col>
      <xdr:colOff>152400</xdr:colOff>
      <xdr:row>81</xdr:row>
      <xdr:rowOff>141111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0151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130528</xdr:rowOff>
    </xdr:from>
    <xdr:to>
      <xdr:col>73</xdr:col>
      <xdr:colOff>44450</xdr:colOff>
      <xdr:row>82</xdr:row>
      <xdr:rowOff>60678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70855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76905</xdr:rowOff>
    </xdr:from>
    <xdr:to>
      <xdr:col>68</xdr:col>
      <xdr:colOff>203200</xdr:colOff>
      <xdr:row>82</xdr:row>
      <xdr:rowOff>7055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17232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90311</xdr:rowOff>
    </xdr:from>
    <xdr:to>
      <xdr:col>64</xdr:col>
      <xdr:colOff>152400</xdr:colOff>
      <xdr:row>82</xdr:row>
      <xdr:rowOff>20461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30638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類似団体平均及び県平均と比較するとほぼ同水準となっており、経年比較すると</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の傾向にある。</a:t>
          </a:r>
          <a:endParaRPr lang="ja-JP" altLang="ja-JP" sz="1100">
            <a:effectLst/>
          </a:endParaRPr>
        </a:p>
        <a:p>
          <a:r>
            <a:rPr kumimoji="1" lang="ja-JP" altLang="en-US" sz="1100">
              <a:solidFill>
                <a:schemeClr val="dk1"/>
              </a:solidFill>
              <a:effectLst/>
              <a:latin typeface="+mn-lt"/>
              <a:ea typeface="+mn-ea"/>
              <a:cs typeface="+mn-cs"/>
            </a:rPr>
            <a:t>定年延長や若年層の離職者の増加により職員構成が大きく変化するなか、条例定数の</a:t>
          </a:r>
          <a:r>
            <a:rPr kumimoji="1" lang="en-US" altLang="ja-JP" sz="1100">
              <a:solidFill>
                <a:schemeClr val="dk1"/>
              </a:solidFill>
              <a:effectLst/>
              <a:latin typeface="+mn-lt"/>
              <a:ea typeface="+mn-ea"/>
              <a:cs typeface="+mn-cs"/>
            </a:rPr>
            <a:t>132</a:t>
          </a:r>
          <a:r>
            <a:rPr kumimoji="1" lang="ja-JP" altLang="en-US" sz="1100">
              <a:solidFill>
                <a:schemeClr val="dk1"/>
              </a:solidFill>
              <a:effectLst/>
              <a:latin typeface="+mn-lt"/>
              <a:ea typeface="+mn-ea"/>
              <a:cs typeface="+mn-cs"/>
            </a:rPr>
            <a:t>人を目途に</a:t>
          </a:r>
          <a:r>
            <a:rPr kumimoji="1" lang="ja-JP" altLang="ja-JP" sz="1100">
              <a:solidFill>
                <a:schemeClr val="dk1"/>
              </a:solidFill>
              <a:effectLst/>
              <a:latin typeface="+mn-lt"/>
              <a:ea typeface="+mn-ea"/>
              <a:cs typeface="+mn-cs"/>
            </a:rPr>
            <a:t>引き続き適正な定員管理に努めるだけでなく、今後は、通常業務も多種多様になっている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個々の事務負担増の現状を勘案し、事務改善と併せて</a:t>
          </a:r>
          <a:r>
            <a:rPr kumimoji="1" lang="ja-JP" altLang="en-US" sz="1100">
              <a:solidFill>
                <a:schemeClr val="dk1"/>
              </a:solidFill>
              <a:effectLst/>
              <a:latin typeface="+mn-lt"/>
              <a:ea typeface="+mn-ea"/>
              <a:cs typeface="+mn-cs"/>
            </a:rPr>
            <a:t>採用枠等の見直し等で</a:t>
          </a:r>
          <a:r>
            <a:rPr kumimoji="1" lang="ja-JP" altLang="ja-JP" sz="1100">
              <a:solidFill>
                <a:schemeClr val="dk1"/>
              </a:solidFill>
              <a:effectLst/>
              <a:latin typeface="+mn-lt"/>
              <a:ea typeface="+mn-ea"/>
              <a:cs typeface="+mn-cs"/>
            </a:rPr>
            <a:t>さらなる職員数の適正化を図る対応策を検討していく。</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159436</xdr:rowOff>
    </xdr:from>
    <xdr:to>
      <xdr:col>81</xdr:col>
      <xdr:colOff>44450</xdr:colOff>
      <xdr:row>61</xdr:row>
      <xdr:rowOff>170535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7886"/>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159436</xdr:rowOff>
    </xdr:from>
    <xdr:to>
      <xdr:col>77</xdr:col>
      <xdr:colOff>44450</xdr:colOff>
      <xdr:row>61</xdr:row>
      <xdr:rowOff>167157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617886"/>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167157</xdr:rowOff>
    </xdr:from>
    <xdr:to>
      <xdr:col>72</xdr:col>
      <xdr:colOff>203200</xdr:colOff>
      <xdr:row>62</xdr:row>
      <xdr:rowOff>1981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62560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167157</xdr:rowOff>
    </xdr:from>
    <xdr:to>
      <xdr:col>68</xdr:col>
      <xdr:colOff>152400</xdr:colOff>
      <xdr:row>62</xdr:row>
      <xdr:rowOff>1981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2560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119735</xdr:rowOff>
    </xdr:from>
    <xdr:to>
      <xdr:col>81</xdr:col>
      <xdr:colOff>95250</xdr:colOff>
      <xdr:row>62</xdr:row>
      <xdr:rowOff>49885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91812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5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108636</xdr:rowOff>
    </xdr:from>
    <xdr:to>
      <xdr:col>77</xdr:col>
      <xdr:colOff>95250</xdr:colOff>
      <xdr:row>62</xdr:row>
      <xdr:rowOff>38786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23563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116357</xdr:rowOff>
    </xdr:from>
    <xdr:to>
      <xdr:col>73</xdr:col>
      <xdr:colOff>44450</xdr:colOff>
      <xdr:row>62</xdr:row>
      <xdr:rowOff>46507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31284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122631</xdr:rowOff>
    </xdr:from>
    <xdr:to>
      <xdr:col>68</xdr:col>
      <xdr:colOff>203200</xdr:colOff>
      <xdr:row>62</xdr:row>
      <xdr:rowOff>52781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37558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116357</xdr:rowOff>
    </xdr:from>
    <xdr:to>
      <xdr:col>64</xdr:col>
      <xdr:colOff>152400</xdr:colOff>
      <xdr:row>62</xdr:row>
      <xdr:rowOff>46507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31284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本町は原則として、交付税措置のない地方債の借入は行わない方針であるため、比率は横ばいで推移していたが、令和５年度</a:t>
          </a:r>
          <a:r>
            <a:rPr kumimoji="1" lang="ja-JP" altLang="en-US" sz="1000">
              <a:solidFill>
                <a:schemeClr val="dk1"/>
              </a:solidFill>
              <a:effectLst/>
              <a:latin typeface="+mn-lt"/>
              <a:ea typeface="+mn-ea"/>
              <a:cs typeface="+mn-cs"/>
            </a:rPr>
            <a:t>以降増加に転じ、令和６年度は前年度より０</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８</a:t>
          </a:r>
          <a:r>
            <a:rPr kumimoji="1" lang="ja-JP" altLang="ja-JP" sz="1000">
              <a:solidFill>
                <a:schemeClr val="dk1"/>
              </a:solidFill>
              <a:effectLst/>
              <a:latin typeface="+mn-lt"/>
              <a:ea typeface="+mn-ea"/>
              <a:cs typeface="+mn-cs"/>
            </a:rPr>
            <a:t>ポイント増加した。</a:t>
          </a:r>
          <a:r>
            <a:rPr kumimoji="1" lang="ja-JP" altLang="en-US" sz="1000">
              <a:solidFill>
                <a:schemeClr val="dk1"/>
              </a:solidFill>
              <a:effectLst/>
              <a:latin typeface="+mn-lt"/>
              <a:ea typeface="+mn-ea"/>
              <a:cs typeface="+mn-cs"/>
            </a:rPr>
            <a:t>要因としては熊本地震関連の災害復旧事業債の償還</a:t>
          </a:r>
          <a:r>
            <a:rPr kumimoji="1" lang="ja-JP" altLang="ja-JP" sz="1000">
              <a:solidFill>
                <a:schemeClr val="dk1"/>
              </a:solidFill>
              <a:effectLst/>
              <a:latin typeface="+mn-lt"/>
              <a:ea typeface="+mn-ea"/>
              <a:cs typeface="+mn-cs"/>
            </a:rPr>
            <a:t>が継続していること</a:t>
          </a:r>
          <a:r>
            <a:rPr kumimoji="1" lang="ja-JP" altLang="en-US" sz="1000">
              <a:solidFill>
                <a:schemeClr val="dk1"/>
              </a:solidFill>
              <a:effectLst/>
              <a:latin typeface="+mn-lt"/>
              <a:ea typeface="+mn-ea"/>
              <a:cs typeface="+mn-cs"/>
            </a:rPr>
            <a:t>や令和２年度に借入れた</a:t>
          </a:r>
          <a:r>
            <a:rPr kumimoji="1" lang="ja-JP" altLang="ja-JP" sz="1000">
              <a:solidFill>
                <a:schemeClr val="dk1"/>
              </a:solidFill>
              <a:effectLst/>
              <a:latin typeface="+mn-lt"/>
              <a:ea typeface="+mn-ea"/>
              <a:cs typeface="+mn-cs"/>
            </a:rPr>
            <a:t>熊本甲佐総合運動公園整備</a:t>
          </a:r>
          <a:r>
            <a:rPr kumimoji="1" lang="ja-JP" altLang="en-US" sz="1000">
              <a:solidFill>
                <a:schemeClr val="dk1"/>
              </a:solidFill>
              <a:effectLst/>
              <a:latin typeface="+mn-lt"/>
              <a:ea typeface="+mn-ea"/>
              <a:cs typeface="+mn-cs"/>
            </a:rPr>
            <a:t>関連の過疎対策事業債の本格償還開始により同債の元利償還金総額が増加（＋</a:t>
          </a:r>
          <a:r>
            <a:rPr kumimoji="1" lang="en-US" altLang="ja-JP" sz="1000">
              <a:solidFill>
                <a:schemeClr val="dk1"/>
              </a:solidFill>
              <a:effectLst/>
              <a:latin typeface="+mn-lt"/>
              <a:ea typeface="+mn-ea"/>
              <a:cs typeface="+mn-cs"/>
            </a:rPr>
            <a:t>47,058</a:t>
          </a:r>
          <a:r>
            <a:rPr kumimoji="1" lang="ja-JP" altLang="en-US" sz="1000">
              <a:solidFill>
                <a:schemeClr val="dk1"/>
              </a:solidFill>
              <a:effectLst/>
              <a:latin typeface="+mn-lt"/>
              <a:ea typeface="+mn-ea"/>
              <a:cs typeface="+mn-cs"/>
            </a:rPr>
            <a:t>千円）したことなどによる。</a:t>
          </a:r>
          <a:r>
            <a:rPr kumimoji="1" lang="ja-JP" altLang="ja-JP" sz="1000">
              <a:solidFill>
                <a:schemeClr val="dk1"/>
              </a:solidFill>
              <a:effectLst/>
              <a:latin typeface="+mn-lt"/>
              <a:ea typeface="+mn-ea"/>
              <a:cs typeface="+mn-cs"/>
            </a:rPr>
            <a:t>今後も令和４年度まで続いた公営住宅建替事業に係る地方債の償還が随時本格化するため、数値は増加することが見込まれる。執行段階において点検等を行い地方債の発行をできるだけ抑えるなど、財政の健全化を図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71374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360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165608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077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49784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11176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69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164101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一昨年度及び昨年度同様比率なしとなった。この主な要因としては、充当可能財源であるふるさと甲佐応援基金の増（＋</a:t>
          </a:r>
          <a:r>
            <a:rPr kumimoji="1" lang="en-US" altLang="ja-JP" sz="1300">
              <a:latin typeface="ＭＳ Ｐゴシック" panose="020B0600070205080204" pitchFamily="50" charset="-128"/>
              <a:ea typeface="ＭＳ Ｐゴシック" panose="020B0600070205080204" pitchFamily="50" charset="-128"/>
            </a:rPr>
            <a:t>2,234,587</a:t>
          </a:r>
          <a:r>
            <a:rPr kumimoji="1" lang="ja-JP" altLang="en-US" sz="1300">
              <a:latin typeface="ＭＳ Ｐゴシック" panose="020B0600070205080204" pitchFamily="50" charset="-128"/>
              <a:ea typeface="ＭＳ Ｐゴシック" panose="020B0600070205080204" pitchFamily="50" charset="-128"/>
            </a:rPr>
            <a:t>千円）や地域力持続化基金の増（＋</a:t>
          </a:r>
          <a:r>
            <a:rPr kumimoji="1" lang="en-US" altLang="ja-JP" sz="1300">
              <a:latin typeface="ＭＳ Ｐゴシック" panose="020B0600070205080204" pitchFamily="50" charset="-128"/>
              <a:ea typeface="ＭＳ Ｐゴシック" panose="020B0600070205080204" pitchFamily="50" charset="-128"/>
            </a:rPr>
            <a:t>204,194</a:t>
          </a:r>
          <a:r>
            <a:rPr kumimoji="1" lang="ja-JP" altLang="en-US" sz="1300">
              <a:latin typeface="ＭＳ Ｐゴシック" panose="020B0600070205080204" pitchFamily="50" charset="-128"/>
              <a:ea typeface="ＭＳ Ｐゴシック" panose="020B0600070205080204" pitchFamily="50" charset="-128"/>
            </a:rPr>
            <a:t>千円）などにより基金総額が増加したことによる。今後も、令和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年度まで続いた公営住宅建替事業などに係る地方債の償還が随時本格化するため、通常事業については緊急度等を点検し、地方債の発行額を抑制しながら、後世への負担軽減を図る。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16</xdr:row>
      <xdr:rowOff>16764</xdr:rowOff>
    </xdr:from>
    <xdr:to>
      <xdr:col>68</xdr:col>
      <xdr:colOff>152400</xdr:colOff>
      <xdr:row>17</xdr:row>
      <xdr:rowOff>48971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759964"/>
          <a:ext cx="889000" cy="20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137414</xdr:rowOff>
    </xdr:from>
    <xdr:to>
      <xdr:col>68</xdr:col>
      <xdr:colOff>203200</xdr:colOff>
      <xdr:row>16</xdr:row>
      <xdr:rowOff>67564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52341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9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169621</xdr:rowOff>
    </xdr:from>
    <xdr:to>
      <xdr:col>64</xdr:col>
      <xdr:colOff>152400</xdr:colOff>
      <xdr:row>17</xdr:row>
      <xdr:rowOff>99771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9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84548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99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9,807
57.93
15,782,466
13,900,969
1,764,232
4,258,059
9,772,327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類似団体を</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ポイント下回り、前年度と比較すると</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ポイント増加した。この主な要因は、退職手当組合負担金の増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60,943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、定期昇給や人事院勧告を踏まえた任期の定めのない常勤職員の基本給などの増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31,226</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、会計年度任用職員への勤勉手当支給開始に伴う勤勉手当の増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14,833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などによるものである。今後も、会計年度任用職員の定期昇給や定年年齢の段階的な引き上げなどにより増加する見込みであり、引き続き適切な定員管理を行うなど行財政改革の取組みを行うことで財政の健全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92710</xdr:rowOff>
    </xdr:from>
    <xdr:to>
      <xdr:col>24</xdr:col>
      <xdr:colOff>25400</xdr:colOff>
      <xdr:row>35</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2201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92710</xdr:rowOff>
    </xdr:from>
    <xdr:to>
      <xdr:col>19</xdr:col>
      <xdr:colOff>187325</xdr:colOff>
      <xdr:row>34</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220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8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9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137160</xdr:rowOff>
    </xdr:from>
    <xdr:to>
      <xdr:col>24</xdr:col>
      <xdr:colOff>76200</xdr:colOff>
      <xdr:row>35</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41910</xdr:rowOff>
    </xdr:from>
    <xdr:to>
      <xdr:col>20</xdr:col>
      <xdr:colOff>38100</xdr:colOff>
      <xdr:row>34</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0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ポイント下回り、前年度と比較すると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ポイント減少した。ふるさと納税受入額の急増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3,986,187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千円）に伴う返礼品代の増（＋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1,045,758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はあったものの、光熱水費や燃料費等については横ばいで推移したことが前年度比横ばいで推移する要因となったところである。今後も、重要性・緊急性を勘案したうえで、引き続き行財政改革を実施することにより経費削減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43180</xdr:rowOff>
    </xdr:from>
    <xdr:to>
      <xdr:col>82</xdr:col>
      <xdr:colOff>107950</xdr:colOff>
      <xdr:row>14</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43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xdr:rowOff>
    </xdr:from>
    <xdr:to>
      <xdr:col>78</xdr:col>
      <xdr:colOff>69850</xdr:colOff>
      <xdr:row>14</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0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9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137160</xdr:rowOff>
    </xdr:from>
    <xdr:to>
      <xdr:col>74</xdr:col>
      <xdr:colOff>31750</xdr:colOff>
      <xdr:row>17</xdr:row>
      <xdr:rowOff>67310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168910</xdr:rowOff>
    </xdr:from>
    <xdr:to>
      <xdr:col>69</xdr:col>
      <xdr:colOff>92075</xdr:colOff>
      <xdr:row>14</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9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163830</xdr:rowOff>
    </xdr:from>
    <xdr:to>
      <xdr:col>82</xdr:col>
      <xdr:colOff>158750</xdr:colOff>
      <xdr:row>14</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72407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0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125730</xdr:rowOff>
    </xdr:from>
    <xdr:to>
      <xdr:col>74</xdr:col>
      <xdr:colOff>31750</xdr:colOff>
      <xdr:row>14</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118110</xdr:rowOff>
    </xdr:from>
    <xdr:to>
      <xdr:col>69</xdr:col>
      <xdr:colOff>142875</xdr:colOff>
      <xdr:row>14</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58437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類似団体と比較すると</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ポイント上回っており、前年度と比較すると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ポイント増加している。この主な要因は、介護給付・訓練等給付費の給付対象者数増による増加</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18,291</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、障害児通所支援給付費支給対象者増による増加</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9,355</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などによるものである。今後も、障がい者福祉費に係る利用者延人数の増等により扶助費は増加することが見込まれるため、サービス利用相談時点における「サービスの必要性の精査」を行うことで扶助費の抑制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58</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10060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116115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973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907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ポイント上回り、前年度と比較すると</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前年度から増加した主な要因としては、繰出金について、後期高齢者医療制度において、団塊の世代が国民健康保険から後期高齢者医療制度へ移行することによる対象者の増</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毎月</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名程度</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伴う給付費の増や、介護給付サービス利用者の増に伴う給付費の増などによる。今後も、高齢化の進展により介護給付費の増加に伴う繰出金の増加が予想されるため医療・介護・福祉が連携し給付費の抑制を図る。</a:t>
          </a: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148772</xdr:rowOff>
    </xdr:from>
    <xdr:to>
      <xdr:col>82</xdr:col>
      <xdr:colOff>107950</xdr:colOff>
      <xdr:row>58</xdr:row>
      <xdr:rowOff>159657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100928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58</xdr:row>
      <xdr:rowOff>148772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105228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10038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59</xdr:row>
      <xdr:rowOff>64407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10038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97972</xdr:rowOff>
    </xdr:from>
    <xdr:to>
      <xdr:col>78</xdr:col>
      <xdr:colOff>120650</xdr:colOff>
      <xdr:row>59</xdr:row>
      <xdr:rowOff>28122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12899</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155320</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類似団体と比較すると</a:t>
          </a:r>
          <a:r>
            <a:rPr kumimoji="1" lang="en-US" altLang="ja-JP" sz="1200">
              <a:latin typeface="ＭＳ Ｐゴシック" panose="020B0600070205080204" pitchFamily="50" charset="-128"/>
              <a:ea typeface="ＭＳ Ｐゴシック" panose="020B0600070205080204" pitchFamily="50" charset="-128"/>
            </a:rPr>
            <a:t>7.8</a:t>
          </a:r>
          <a:r>
            <a:rPr kumimoji="1" lang="ja-JP" altLang="en-US" sz="1200">
              <a:latin typeface="ＭＳ Ｐゴシック" panose="020B0600070205080204" pitchFamily="50" charset="-128"/>
              <a:ea typeface="ＭＳ Ｐゴシック" panose="020B0600070205080204" pitchFamily="50" charset="-128"/>
            </a:rPr>
            <a:t>ポイント下回り、前年度と比較すると</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ポイント増加した。増加した主な要因は、御船地区衛生施設組合負担金において、物件費・維持補修費の増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4,847</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により負担金が増加したことや、上益城消防組合負担金について組合が起こした地方債の償還に係る公債費が増加</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1,793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したことなどによるものである。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今後も、重要性・緊急性を勘案したうえで、引き続き適切な補助金等改革を実施する。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143002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300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3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129286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165862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20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類似団体と比較すると</a:t>
          </a:r>
          <a:r>
            <a:rPr kumimoji="1" lang="en-US" altLang="ja-JP" sz="1200">
              <a:latin typeface="ＭＳ Ｐゴシック" panose="020B0600070205080204" pitchFamily="50" charset="-128"/>
              <a:ea typeface="ＭＳ Ｐゴシック" panose="020B0600070205080204" pitchFamily="50" charset="-128"/>
            </a:rPr>
            <a:t>10.9</a:t>
          </a:r>
          <a:r>
            <a:rPr kumimoji="1" lang="ja-JP" altLang="en-US" sz="1200">
              <a:latin typeface="ＭＳ Ｐゴシック" panose="020B0600070205080204" pitchFamily="50" charset="-128"/>
              <a:ea typeface="ＭＳ Ｐゴシック" panose="020B0600070205080204" pitchFamily="50" charset="-128"/>
            </a:rPr>
            <a:t>ポイント上回っており、前年度と比較すると</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ポイント減少している。この主な要因は、中学校校舎改築事業において借入を実施した（旧）緊急防災・減災事業債の完済による減（▲</a:t>
          </a:r>
          <a:r>
            <a:rPr kumimoji="1" lang="en-US" altLang="ja-JP" sz="1200">
              <a:latin typeface="ＭＳ Ｐゴシック" panose="020B0600070205080204" pitchFamily="50" charset="-128"/>
              <a:ea typeface="ＭＳ Ｐゴシック" panose="020B0600070205080204" pitchFamily="50" charset="-128"/>
            </a:rPr>
            <a:t>66,352</a:t>
          </a:r>
          <a:r>
            <a:rPr kumimoji="1" lang="ja-JP" altLang="en-US" sz="1200">
              <a:latin typeface="ＭＳ Ｐゴシック" panose="020B0600070205080204" pitchFamily="50" charset="-128"/>
              <a:ea typeface="ＭＳ Ｐゴシック" panose="020B0600070205080204" pitchFamily="50" charset="-128"/>
            </a:rPr>
            <a:t>千円）などによるものである。今後は、令和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まで続いた公営住宅建替事業に係る地方債の償還が随時本格化することから増加することが見込まれるため、その他の事業について緊急度や住民ニーズを的確に把握し事業自体を選択し、地方債発行を抑え、公債費の抑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40132</xdr:rowOff>
    </xdr:from>
    <xdr:to>
      <xdr:col>24</xdr:col>
      <xdr:colOff>25400</xdr:colOff>
      <xdr:row>80</xdr:row>
      <xdr:rowOff>122428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561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81280</xdr:rowOff>
    </xdr:from>
    <xdr:to>
      <xdr:col>19</xdr:col>
      <xdr:colOff>187325</xdr:colOff>
      <xdr:row>80</xdr:row>
      <xdr:rowOff>122428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7972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156718</xdr:rowOff>
    </xdr:from>
    <xdr:to>
      <xdr:col>15</xdr:col>
      <xdr:colOff>98425</xdr:colOff>
      <xdr:row>80</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7012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156718</xdr:rowOff>
    </xdr:from>
    <xdr:to>
      <xdr:col>11</xdr:col>
      <xdr:colOff>9525</xdr:colOff>
      <xdr:row>80</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70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160782</xdr:rowOff>
    </xdr:from>
    <xdr:to>
      <xdr:col>24</xdr:col>
      <xdr:colOff>76200</xdr:colOff>
      <xdr:row>80</xdr:row>
      <xdr:rowOff>90932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69359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71628</xdr:rowOff>
    </xdr:from>
    <xdr:to>
      <xdr:col>20</xdr:col>
      <xdr:colOff>38100</xdr:colOff>
      <xdr:row>81</xdr:row>
      <xdr:rowOff>1778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158005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87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30480</xdr:rowOff>
    </xdr:from>
    <xdr:to>
      <xdr:col>15</xdr:col>
      <xdr:colOff>149225</xdr:colOff>
      <xdr:row>80</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105918</xdr:rowOff>
    </xdr:from>
    <xdr:to>
      <xdr:col>11</xdr:col>
      <xdr:colOff>60325</xdr:colOff>
      <xdr:row>80</xdr:row>
      <xdr:rowOff>36068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20845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a:t>
          </a:r>
          <a:r>
            <a:rPr kumimoji="1" lang="en-US" altLang="ja-JP" sz="1100">
              <a:latin typeface="ＭＳ Ｐゴシック" panose="020B0600070205080204" pitchFamily="50" charset="-128"/>
              <a:ea typeface="ＭＳ Ｐゴシック" panose="020B0600070205080204" pitchFamily="50" charset="-128"/>
            </a:rPr>
            <a:t>15.4</a:t>
          </a:r>
          <a:r>
            <a:rPr kumimoji="1" lang="ja-JP" altLang="en-US" sz="1100">
              <a:latin typeface="ＭＳ Ｐゴシック" panose="020B0600070205080204" pitchFamily="50" charset="-128"/>
              <a:ea typeface="ＭＳ Ｐゴシック" panose="020B0600070205080204" pitchFamily="50" charset="-128"/>
            </a:rPr>
            <a:t>ポイント下回っており、前年度と比較すると</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指標の傾向としては、人件費の増加幅が大きくなっている。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これは、会計年度任用職員の定期昇給や定年年齢の段階的な引き上げ開始によるものである。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扶助費においては、介護給付・訓練等給付費をはじめ障害児通所支援給付費・養護老人ホーム入所措置費が増加している状況にあり今後もこの傾向は続くことが見込まれるため、その他の経費については抑制し経常経費の削減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88900</xdr:rowOff>
    </xdr:from>
    <xdr:to>
      <xdr:col>82</xdr:col>
      <xdr:colOff>107950</xdr:colOff>
      <xdr:row>81</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7620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91457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7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119380</xdr:rowOff>
    </xdr:from>
    <xdr:to>
      <xdr:col>82</xdr:col>
      <xdr:colOff>196850</xdr:colOff>
      <xdr:row>81</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006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3827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88900</xdr:rowOff>
    </xdr:from>
    <xdr:to>
      <xdr:col>82</xdr:col>
      <xdr:colOff>196850</xdr:colOff>
      <xdr:row>74</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7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62230</xdr:rowOff>
    </xdr:from>
    <xdr:to>
      <xdr:col>82</xdr:col>
      <xdr:colOff>107950</xdr:colOff>
      <xdr:row>74</xdr:row>
      <xdr:rowOff>168910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4953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54610</xdr:rowOff>
    </xdr:from>
    <xdr:to>
      <xdr:col>78</xdr:col>
      <xdr:colOff>69850</xdr:colOff>
      <xdr:row>74</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41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160020</xdr:rowOff>
    </xdr:from>
    <xdr:to>
      <xdr:col>78</xdr:col>
      <xdr:colOff>120650</xdr:colOff>
      <xdr:row>78</xdr:row>
      <xdr:rowOff>90170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74947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39370</xdr:rowOff>
    </xdr:from>
    <xdr:to>
      <xdr:col>73</xdr:col>
      <xdr:colOff>180975</xdr:colOff>
      <xdr:row>74</xdr:row>
      <xdr:rowOff>54610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7266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91439</xdr:rowOff>
    </xdr:from>
    <xdr:to>
      <xdr:col>74</xdr:col>
      <xdr:colOff>31750</xdr:colOff>
      <xdr:row>78</xdr:row>
      <xdr:rowOff>21589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39370</xdr:rowOff>
    </xdr:from>
    <xdr:to>
      <xdr:col>69</xdr:col>
      <xdr:colOff>92075</xdr:colOff>
      <xdr:row>75</xdr:row>
      <xdr:rowOff>66040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72667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0</xdr:rowOff>
    </xdr:from>
    <xdr:to>
      <xdr:col>69</xdr:col>
      <xdr:colOff>142875</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86377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118110</xdr:rowOff>
    </xdr:from>
    <xdr:to>
      <xdr:col>82</xdr:col>
      <xdr:colOff>158750</xdr:colOff>
      <xdr:row>75</xdr:row>
      <xdr:rowOff>48260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26687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1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11430</xdr:rowOff>
    </xdr:from>
    <xdr:to>
      <xdr:col>78</xdr:col>
      <xdr:colOff>120650</xdr:colOff>
      <xdr:row>74</xdr:row>
      <xdr:rowOff>113030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123207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67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3810</xdr:rowOff>
    </xdr:from>
    <xdr:to>
      <xdr:col>74</xdr:col>
      <xdr:colOff>31750</xdr:colOff>
      <xdr:row>74</xdr:row>
      <xdr:rowOff>105410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115587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160020</xdr:rowOff>
    </xdr:from>
    <xdr:to>
      <xdr:col>69</xdr:col>
      <xdr:colOff>142875</xdr:colOff>
      <xdr:row>74</xdr:row>
      <xdr:rowOff>90170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100347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xdr:rowOff>
    </xdr:from>
    <xdr:to>
      <xdr:col>65</xdr:col>
      <xdr:colOff>53975</xdr:colOff>
      <xdr:row>75</xdr:row>
      <xdr:rowOff>116840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127017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114247</xdr:rowOff>
    </xdr:from>
    <xdr:to>
      <xdr:col>29</xdr:col>
      <xdr:colOff>127000</xdr:colOff>
      <xdr:row>16</xdr:row>
      <xdr:rowOff>171406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05072"/>
          <a:ext cx="647700" cy="57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168393</xdr:rowOff>
    </xdr:from>
    <xdr:to>
      <xdr:col>26</xdr:col>
      <xdr:colOff>50800</xdr:colOff>
      <xdr:row>16</xdr:row>
      <xdr:rowOff>171406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959218"/>
          <a:ext cx="698500" cy="3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157119</xdr:rowOff>
    </xdr:from>
    <xdr:to>
      <xdr:col>22</xdr:col>
      <xdr:colOff>114300</xdr:colOff>
      <xdr:row>16</xdr:row>
      <xdr:rowOff>168393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947944"/>
          <a:ext cx="698500" cy="11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157119</xdr:rowOff>
    </xdr:from>
    <xdr:to>
      <xdr:col>18</xdr:col>
      <xdr:colOff>177800</xdr:colOff>
      <xdr:row>17</xdr:row>
      <xdr:rowOff>6106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47944"/>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63447</xdr:rowOff>
    </xdr:from>
    <xdr:to>
      <xdr:col>29</xdr:col>
      <xdr:colOff>177800</xdr:colOff>
      <xdr:row>16</xdr:row>
      <xdr:rowOff>165047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5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35524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2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120606</xdr:rowOff>
    </xdr:from>
    <xdr:to>
      <xdr:col>26</xdr:col>
      <xdr:colOff>101600</xdr:colOff>
      <xdr:row>17</xdr:row>
      <xdr:rowOff>50756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1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35533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9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117593</xdr:rowOff>
    </xdr:from>
    <xdr:to>
      <xdr:col>22</xdr:col>
      <xdr:colOff>165100</xdr:colOff>
      <xdr:row>17</xdr:row>
      <xdr:rowOff>47743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08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32520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9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106319</xdr:rowOff>
    </xdr:from>
    <xdr:to>
      <xdr:col>19</xdr:col>
      <xdr:colOff>38100</xdr:colOff>
      <xdr:row>17</xdr:row>
      <xdr:rowOff>36469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9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21246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9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126756</xdr:rowOff>
    </xdr:from>
    <xdr:to>
      <xdr:col>15</xdr:col>
      <xdr:colOff>101600</xdr:colOff>
      <xdr:row>17</xdr:row>
      <xdr:rowOff>56906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1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41683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329140</xdr:rowOff>
    </xdr:from>
    <xdr:to>
      <xdr:col>29</xdr:col>
      <xdr:colOff>127000</xdr:colOff>
      <xdr:row>36</xdr:row>
      <xdr:rowOff>49028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39490"/>
          <a:ext cx="647700" cy="62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33805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7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329140</xdr:rowOff>
    </xdr:from>
    <xdr:to>
      <xdr:col>26</xdr:col>
      <xdr:colOff>50800</xdr:colOff>
      <xdr:row>36</xdr:row>
      <xdr:rowOff>141783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39490"/>
          <a:ext cx="698500" cy="155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141783</xdr:rowOff>
    </xdr:from>
    <xdr:to>
      <xdr:col>22</xdr:col>
      <xdr:colOff>114300</xdr:colOff>
      <xdr:row>37</xdr:row>
      <xdr:rowOff>50324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95033"/>
          <a:ext cx="698500" cy="79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50324</xdr:rowOff>
    </xdr:from>
    <xdr:to>
      <xdr:col>18</xdr:col>
      <xdr:colOff>177800</xdr:colOff>
      <xdr:row>37</xdr:row>
      <xdr:rowOff>84271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75024"/>
          <a:ext cx="698500" cy="33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341128</xdr:rowOff>
    </xdr:from>
    <xdr:to>
      <xdr:col>29</xdr:col>
      <xdr:colOff>177800</xdr:colOff>
      <xdr:row>36</xdr:row>
      <xdr:rowOff>99828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51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186205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9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278340</xdr:rowOff>
    </xdr:from>
    <xdr:to>
      <xdr:col>26</xdr:col>
      <xdr:colOff>101600</xdr:colOff>
      <xdr:row>36</xdr:row>
      <xdr:rowOff>37040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88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47217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57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90983</xdr:rowOff>
    </xdr:from>
    <xdr:to>
      <xdr:col>22</xdr:col>
      <xdr:colOff>165100</xdr:colOff>
      <xdr:row>37</xdr:row>
      <xdr:rowOff>21133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4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170974</xdr:rowOff>
    </xdr:from>
    <xdr:to>
      <xdr:col>19</xdr:col>
      <xdr:colOff>38100</xdr:colOff>
      <xdr:row>37</xdr:row>
      <xdr:rowOff>101124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24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85901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1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33471</xdr:rowOff>
    </xdr:from>
    <xdr:to>
      <xdr:col>15</xdr:col>
      <xdr:colOff>101600</xdr:colOff>
      <xdr:row>37</xdr:row>
      <xdr:rowOff>135071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8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119848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9,807
57.93
15,782,466
13,900,969
1,764,232
4,258,059
9,772,327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15351</xdr:rowOff>
    </xdr:from>
    <xdr:to>
      <xdr:col>24</xdr:col>
      <xdr:colOff>63500</xdr:colOff>
      <xdr:row>36</xdr:row>
      <xdr:rowOff>91575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87551"/>
          <a:ext cx="838200" cy="7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65396</xdr:rowOff>
    </xdr:from>
    <xdr:to>
      <xdr:col>19</xdr:col>
      <xdr:colOff>177800</xdr:colOff>
      <xdr:row>36</xdr:row>
      <xdr:rowOff>91575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37596"/>
          <a:ext cx="889000" cy="2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50820</xdr:rowOff>
    </xdr:from>
    <xdr:to>
      <xdr:col>15</xdr:col>
      <xdr:colOff>50800</xdr:colOff>
      <xdr:row>36</xdr:row>
      <xdr:rowOff>65396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23020"/>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50820</xdr:rowOff>
    </xdr:from>
    <xdr:to>
      <xdr:col>10</xdr:col>
      <xdr:colOff>114300</xdr:colOff>
      <xdr:row>36</xdr:row>
      <xdr:rowOff>76177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23020"/>
          <a:ext cx="889000" cy="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136001</xdr:rowOff>
    </xdr:from>
    <xdr:to>
      <xdr:col>24</xdr:col>
      <xdr:colOff>114300</xdr:colOff>
      <xdr:row>36</xdr:row>
      <xdr:rowOff>66151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3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114428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1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40775</xdr:rowOff>
    </xdr:from>
    <xdr:to>
      <xdr:col>20</xdr:col>
      <xdr:colOff>38100</xdr:colOff>
      <xdr:row>36</xdr:row>
      <xdr:rowOff>142375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133502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14596</xdr:rowOff>
    </xdr:from>
    <xdr:to>
      <xdr:col>15</xdr:col>
      <xdr:colOff>101600</xdr:colOff>
      <xdr:row>36</xdr:row>
      <xdr:rowOff>116196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107323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xdr:rowOff>
    </xdr:from>
    <xdr:to>
      <xdr:col>10</xdr:col>
      <xdr:colOff>165100</xdr:colOff>
      <xdr:row>36</xdr:row>
      <xdr:rowOff>101620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92747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25377</xdr:rowOff>
    </xdr:from>
    <xdr:to>
      <xdr:col>6</xdr:col>
      <xdr:colOff>38100</xdr:colOff>
      <xdr:row>36</xdr:row>
      <xdr:rowOff>126977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118104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11093</xdr:rowOff>
    </xdr:from>
    <xdr:to>
      <xdr:col>24</xdr:col>
      <xdr:colOff>63500</xdr:colOff>
      <xdr:row>54</xdr:row>
      <xdr:rowOff>152152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755043"/>
          <a:ext cx="838200" cy="65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152152</xdr:rowOff>
    </xdr:from>
    <xdr:to>
      <xdr:col>19</xdr:col>
      <xdr:colOff>177800</xdr:colOff>
      <xdr:row>56</xdr:row>
      <xdr:rowOff>103454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10452"/>
          <a:ext cx="889000" cy="29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103454</xdr:rowOff>
    </xdr:from>
    <xdr:to>
      <xdr:col>15</xdr:col>
      <xdr:colOff>50800</xdr:colOff>
      <xdr:row>57</xdr:row>
      <xdr:rowOff>89258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04654"/>
          <a:ext cx="889000" cy="15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89258</xdr:rowOff>
    </xdr:from>
    <xdr:to>
      <xdr:col>10</xdr:col>
      <xdr:colOff>114300</xdr:colOff>
      <xdr:row>57</xdr:row>
      <xdr:rowOff>164422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61908"/>
          <a:ext cx="889000" cy="7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131743</xdr:rowOff>
    </xdr:from>
    <xdr:to>
      <xdr:col>24</xdr:col>
      <xdr:colOff>114300</xdr:colOff>
      <xdr:row>51</xdr:row>
      <xdr:rowOff>61893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70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84770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65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101352</xdr:rowOff>
    </xdr:from>
    <xdr:to>
      <xdr:col>20</xdr:col>
      <xdr:colOff>38100</xdr:colOff>
      <xdr:row>55</xdr:row>
      <xdr:rowOff>31502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48029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3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52654</xdr:rowOff>
    </xdr:from>
    <xdr:to>
      <xdr:col>15</xdr:col>
      <xdr:colOff>101600</xdr:colOff>
      <xdr:row>56</xdr:row>
      <xdr:rowOff>154254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170781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2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38458</xdr:rowOff>
    </xdr:from>
    <xdr:to>
      <xdr:col>10</xdr:col>
      <xdr:colOff>165100</xdr:colOff>
      <xdr:row>57</xdr:row>
      <xdr:rowOff>140058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156585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8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113622</xdr:rowOff>
    </xdr:from>
    <xdr:to>
      <xdr:col>6</xdr:col>
      <xdr:colOff>38100</xdr:colOff>
      <xdr:row>58</xdr:row>
      <xdr:rowOff>43772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34899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1099</xdr:rowOff>
    </xdr:from>
    <xdr:to>
      <xdr:col>24</xdr:col>
      <xdr:colOff>63500</xdr:colOff>
      <xdr:row>78</xdr:row>
      <xdr:rowOff>5855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74199"/>
          <a:ext cx="838200" cy="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5855</xdr:rowOff>
    </xdr:from>
    <xdr:to>
      <xdr:col>19</xdr:col>
      <xdr:colOff>177800</xdr:colOff>
      <xdr:row>78</xdr:row>
      <xdr:rowOff>48991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8955"/>
          <a:ext cx="889000" cy="4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48991</xdr:rowOff>
    </xdr:from>
    <xdr:to>
      <xdr:col>15</xdr:col>
      <xdr:colOff>50800</xdr:colOff>
      <xdr:row>78</xdr:row>
      <xdr:rowOff>60651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2091"/>
          <a:ext cx="88900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50614</xdr:rowOff>
    </xdr:from>
    <xdr:to>
      <xdr:col>10</xdr:col>
      <xdr:colOff>114300</xdr:colOff>
      <xdr:row>78</xdr:row>
      <xdr:rowOff>60651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23714"/>
          <a:ext cx="8890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121749</xdr:rowOff>
    </xdr:from>
    <xdr:to>
      <xdr:col>24</xdr:col>
      <xdr:colOff>114300</xdr:colOff>
      <xdr:row>78</xdr:row>
      <xdr:rowOff>51899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69361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126505</xdr:rowOff>
    </xdr:from>
    <xdr:to>
      <xdr:col>20</xdr:col>
      <xdr:colOff>38100</xdr:colOff>
      <xdr:row>78</xdr:row>
      <xdr:rowOff>56655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47782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2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169641</xdr:rowOff>
    </xdr:from>
    <xdr:to>
      <xdr:col>15</xdr:col>
      <xdr:colOff>101600</xdr:colOff>
      <xdr:row>78</xdr:row>
      <xdr:rowOff>99791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90918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9851</xdr:rowOff>
    </xdr:from>
    <xdr:to>
      <xdr:col>10</xdr:col>
      <xdr:colOff>165100</xdr:colOff>
      <xdr:row>78</xdr:row>
      <xdr:rowOff>111451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102578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171264</xdr:rowOff>
    </xdr:from>
    <xdr:to>
      <xdr:col>6</xdr:col>
      <xdr:colOff>38100</xdr:colOff>
      <xdr:row>78</xdr:row>
      <xdr:rowOff>101414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92541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6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122805</xdr:rowOff>
    </xdr:from>
    <xdr:to>
      <xdr:col>24</xdr:col>
      <xdr:colOff>63500</xdr:colOff>
      <xdr:row>92</xdr:row>
      <xdr:rowOff>88843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724755"/>
          <a:ext cx="838200" cy="13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88843</xdr:rowOff>
    </xdr:from>
    <xdr:to>
      <xdr:col>19</xdr:col>
      <xdr:colOff>177800</xdr:colOff>
      <xdr:row>92</xdr:row>
      <xdr:rowOff>154603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862243"/>
          <a:ext cx="889000" cy="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178</xdr:rowOff>
    </xdr:from>
    <xdr:to>
      <xdr:col>15</xdr:col>
      <xdr:colOff>50800</xdr:colOff>
      <xdr:row>92</xdr:row>
      <xdr:rowOff>154603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773578"/>
          <a:ext cx="889000" cy="15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178</xdr:rowOff>
    </xdr:from>
    <xdr:to>
      <xdr:col>10</xdr:col>
      <xdr:colOff>114300</xdr:colOff>
      <xdr:row>93</xdr:row>
      <xdr:rowOff>127433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773578"/>
          <a:ext cx="889000" cy="2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72005</xdr:rowOff>
    </xdr:from>
    <xdr:to>
      <xdr:col>24</xdr:col>
      <xdr:colOff>114300</xdr:colOff>
      <xdr:row>92</xdr:row>
      <xdr:rowOff>2155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6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94882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52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38043</xdr:rowOff>
    </xdr:from>
    <xdr:to>
      <xdr:col>20</xdr:col>
      <xdr:colOff>38100</xdr:colOff>
      <xdr:row>92</xdr:row>
      <xdr:rowOff>139643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156170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58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103803</xdr:rowOff>
    </xdr:from>
    <xdr:to>
      <xdr:col>15</xdr:col>
      <xdr:colOff>101600</xdr:colOff>
      <xdr:row>93</xdr:row>
      <xdr:rowOff>33953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8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50480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65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120828</xdr:rowOff>
    </xdr:from>
    <xdr:to>
      <xdr:col>10</xdr:col>
      <xdr:colOff>165100</xdr:colOff>
      <xdr:row>92</xdr:row>
      <xdr:rowOff>50978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7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67505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49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76633</xdr:rowOff>
    </xdr:from>
    <xdr:to>
      <xdr:col>6</xdr:col>
      <xdr:colOff>38100</xdr:colOff>
      <xdr:row>94</xdr:row>
      <xdr:rowOff>6783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23310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7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30981</xdr:rowOff>
    </xdr:from>
    <xdr:to>
      <xdr:col>55</xdr:col>
      <xdr:colOff>0</xdr:colOff>
      <xdr:row>38</xdr:row>
      <xdr:rowOff>56829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46081"/>
          <a:ext cx="8382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30981</xdr:rowOff>
    </xdr:from>
    <xdr:to>
      <xdr:col>50</xdr:col>
      <xdr:colOff>114300</xdr:colOff>
      <xdr:row>38</xdr:row>
      <xdr:rowOff>56107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46081"/>
          <a:ext cx="889000" cy="2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56107</xdr:rowOff>
    </xdr:from>
    <xdr:to>
      <xdr:col>45</xdr:col>
      <xdr:colOff>177800</xdr:colOff>
      <xdr:row>38</xdr:row>
      <xdr:rowOff>56532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71207"/>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41827</xdr:rowOff>
    </xdr:from>
    <xdr:to>
      <xdr:col>41</xdr:col>
      <xdr:colOff>50800</xdr:colOff>
      <xdr:row>38</xdr:row>
      <xdr:rowOff>56532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14027"/>
          <a:ext cx="889000" cy="35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6029</xdr:rowOff>
    </xdr:from>
    <xdr:to>
      <xdr:col>55</xdr:col>
      <xdr:colOff>50800</xdr:colOff>
      <xdr:row>38</xdr:row>
      <xdr:rowOff>107629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2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92406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151631</xdr:rowOff>
    </xdr:from>
    <xdr:to>
      <xdr:col>50</xdr:col>
      <xdr:colOff>165100</xdr:colOff>
      <xdr:row>38</xdr:row>
      <xdr:rowOff>81781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9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72908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5307</xdr:rowOff>
    </xdr:from>
    <xdr:to>
      <xdr:col>46</xdr:col>
      <xdr:colOff>38100</xdr:colOff>
      <xdr:row>38</xdr:row>
      <xdr:rowOff>106907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98034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1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5732</xdr:rowOff>
    </xdr:from>
    <xdr:to>
      <xdr:col>41</xdr:col>
      <xdr:colOff>101600</xdr:colOff>
      <xdr:row>38</xdr:row>
      <xdr:rowOff>107332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98459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162477</xdr:rowOff>
    </xdr:from>
    <xdr:to>
      <xdr:col>36</xdr:col>
      <xdr:colOff>165100</xdr:colOff>
      <xdr:row>36</xdr:row>
      <xdr:rowOff>92627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83754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5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74446</xdr:rowOff>
    </xdr:from>
    <xdr:to>
      <xdr:col>55</xdr:col>
      <xdr:colOff>0</xdr:colOff>
      <xdr:row>57</xdr:row>
      <xdr:rowOff>129164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47096"/>
          <a:ext cx="838200" cy="5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39210</xdr:rowOff>
    </xdr:from>
    <xdr:to>
      <xdr:col>50</xdr:col>
      <xdr:colOff>114300</xdr:colOff>
      <xdr:row>57</xdr:row>
      <xdr:rowOff>129164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11860"/>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47034</xdr:rowOff>
    </xdr:from>
    <xdr:to>
      <xdr:col>45</xdr:col>
      <xdr:colOff>177800</xdr:colOff>
      <xdr:row>57</xdr:row>
      <xdr:rowOff>39210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48234"/>
          <a:ext cx="889000" cy="1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47034</xdr:rowOff>
    </xdr:from>
    <xdr:to>
      <xdr:col>41</xdr:col>
      <xdr:colOff>50800</xdr:colOff>
      <xdr:row>56</xdr:row>
      <xdr:rowOff>96106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48234"/>
          <a:ext cx="889000" cy="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23646</xdr:rowOff>
    </xdr:from>
    <xdr:to>
      <xdr:col>55</xdr:col>
      <xdr:colOff>50800</xdr:colOff>
      <xdr:row>57</xdr:row>
      <xdr:rowOff>125246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9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2073</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7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78364</xdr:rowOff>
    </xdr:from>
    <xdr:to>
      <xdr:col>50</xdr:col>
      <xdr:colOff>165100</xdr:colOff>
      <xdr:row>58</xdr:row>
      <xdr:rowOff>8514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5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171091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159860</xdr:rowOff>
    </xdr:from>
    <xdr:to>
      <xdr:col>46</xdr:col>
      <xdr:colOff>38100</xdr:colOff>
      <xdr:row>57</xdr:row>
      <xdr:rowOff>90010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106537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53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167684</xdr:rowOff>
    </xdr:from>
    <xdr:to>
      <xdr:col>41</xdr:col>
      <xdr:colOff>101600</xdr:colOff>
      <xdr:row>56</xdr:row>
      <xdr:rowOff>97834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114361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37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45306</xdr:rowOff>
    </xdr:from>
    <xdr:to>
      <xdr:col>36</xdr:col>
      <xdr:colOff>165100</xdr:colOff>
      <xdr:row>56</xdr:row>
      <xdr:rowOff>146906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163433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115999</xdr:rowOff>
    </xdr:from>
    <xdr:to>
      <xdr:col>55</xdr:col>
      <xdr:colOff>0</xdr:colOff>
      <xdr:row>77</xdr:row>
      <xdr:rowOff>144678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17649"/>
          <a:ext cx="838200" cy="2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116103</xdr:rowOff>
    </xdr:from>
    <xdr:to>
      <xdr:col>50</xdr:col>
      <xdr:colOff>114300</xdr:colOff>
      <xdr:row>77</xdr:row>
      <xdr:rowOff>144678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1775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153324</xdr:rowOff>
    </xdr:from>
    <xdr:to>
      <xdr:col>45</xdr:col>
      <xdr:colOff>177800</xdr:colOff>
      <xdr:row>77</xdr:row>
      <xdr:rowOff>116103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012074"/>
          <a:ext cx="889000" cy="30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30275</xdr:rowOff>
    </xdr:from>
    <xdr:to>
      <xdr:col>41</xdr:col>
      <xdr:colOff>50800</xdr:colOff>
      <xdr:row>75</xdr:row>
      <xdr:rowOff>153324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889025"/>
          <a:ext cx="889000" cy="1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65199</xdr:rowOff>
    </xdr:from>
    <xdr:to>
      <xdr:col>55</xdr:col>
      <xdr:colOff>50800</xdr:colOff>
      <xdr:row>77</xdr:row>
      <xdr:rowOff>166799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151576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93878</xdr:rowOff>
    </xdr:from>
    <xdr:to>
      <xdr:col>50</xdr:col>
      <xdr:colOff>165100</xdr:colOff>
      <xdr:row>78</xdr:row>
      <xdr:rowOff>24028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3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65303</xdr:rowOff>
    </xdr:from>
    <xdr:to>
      <xdr:col>46</xdr:col>
      <xdr:colOff>38100</xdr:colOff>
      <xdr:row>77</xdr:row>
      <xdr:rowOff>166903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158030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102525</xdr:rowOff>
    </xdr:from>
    <xdr:to>
      <xdr:col>41</xdr:col>
      <xdr:colOff>101600</xdr:colOff>
      <xdr:row>76</xdr:row>
      <xdr:rowOff>32674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9612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49202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73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150925</xdr:rowOff>
    </xdr:from>
    <xdr:to>
      <xdr:col>36</xdr:col>
      <xdr:colOff>165100</xdr:colOff>
      <xdr:row>75</xdr:row>
      <xdr:rowOff>81075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3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97602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154877</xdr:rowOff>
    </xdr:from>
    <xdr:to>
      <xdr:col>55</xdr:col>
      <xdr:colOff>0</xdr:colOff>
      <xdr:row>98</xdr:row>
      <xdr:rowOff>9629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85527"/>
          <a:ext cx="838200" cy="2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114329</xdr:rowOff>
    </xdr:from>
    <xdr:to>
      <xdr:col>50</xdr:col>
      <xdr:colOff>114300</xdr:colOff>
      <xdr:row>98</xdr:row>
      <xdr:rowOff>9629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744979"/>
          <a:ext cx="889000" cy="6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72685</xdr:rowOff>
    </xdr:from>
    <xdr:to>
      <xdr:col>45</xdr:col>
      <xdr:colOff>177800</xdr:colOff>
      <xdr:row>97</xdr:row>
      <xdr:rowOff>114329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03335"/>
          <a:ext cx="8890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72685</xdr:rowOff>
    </xdr:from>
    <xdr:to>
      <xdr:col>41</xdr:col>
      <xdr:colOff>50800</xdr:colOff>
      <xdr:row>98</xdr:row>
      <xdr:rowOff>3987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03335"/>
          <a:ext cx="889000" cy="10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104077</xdr:rowOff>
    </xdr:from>
    <xdr:to>
      <xdr:col>55</xdr:col>
      <xdr:colOff>50800</xdr:colOff>
      <xdr:row>98</xdr:row>
      <xdr:rowOff>34227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82504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130279</xdr:rowOff>
    </xdr:from>
    <xdr:to>
      <xdr:col>50</xdr:col>
      <xdr:colOff>165100</xdr:colOff>
      <xdr:row>98</xdr:row>
      <xdr:rowOff>60429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51556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63529</xdr:rowOff>
    </xdr:from>
    <xdr:to>
      <xdr:col>46</xdr:col>
      <xdr:colOff>38100</xdr:colOff>
      <xdr:row>97</xdr:row>
      <xdr:rowOff>165129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9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10206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21885</xdr:rowOff>
    </xdr:from>
    <xdr:to>
      <xdr:col>41</xdr:col>
      <xdr:colOff>101600</xdr:colOff>
      <xdr:row>97</xdr:row>
      <xdr:rowOff>123485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5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140012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42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124637</xdr:rowOff>
    </xdr:from>
    <xdr:to>
      <xdr:col>36</xdr:col>
      <xdr:colOff>165100</xdr:colOff>
      <xdr:row>98</xdr:row>
      <xdr:rowOff>54787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5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45914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4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164137</xdr:rowOff>
    </xdr:from>
    <xdr:to>
      <xdr:col>85</xdr:col>
      <xdr:colOff>127000</xdr:colOff>
      <xdr:row>36</xdr:row>
      <xdr:rowOff>7181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821987"/>
          <a:ext cx="838200" cy="35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7181</xdr:rowOff>
    </xdr:from>
    <xdr:to>
      <xdr:col>81</xdr:col>
      <xdr:colOff>50800</xdr:colOff>
      <xdr:row>37</xdr:row>
      <xdr:rowOff>104587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179381"/>
          <a:ext cx="889000" cy="26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44123</xdr:rowOff>
    </xdr:from>
    <xdr:to>
      <xdr:col>76</xdr:col>
      <xdr:colOff>114300</xdr:colOff>
      <xdr:row>37</xdr:row>
      <xdr:rowOff>104587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044873"/>
          <a:ext cx="889000" cy="40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14633</xdr:rowOff>
    </xdr:from>
    <xdr:to>
      <xdr:col>71</xdr:col>
      <xdr:colOff>177800</xdr:colOff>
      <xdr:row>35</xdr:row>
      <xdr:rowOff>44123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015383"/>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113337</xdr:rowOff>
    </xdr:from>
    <xdr:to>
      <xdr:col>85</xdr:col>
      <xdr:colOff>177800</xdr:colOff>
      <xdr:row>34</xdr:row>
      <xdr:rowOff>43487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7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136214</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6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127831</xdr:rowOff>
    </xdr:from>
    <xdr:to>
      <xdr:col>81</xdr:col>
      <xdr:colOff>101600</xdr:colOff>
      <xdr:row>36</xdr:row>
      <xdr:rowOff>57981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1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74508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90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53787</xdr:rowOff>
    </xdr:from>
    <xdr:to>
      <xdr:col>76</xdr:col>
      <xdr:colOff>165100</xdr:colOff>
      <xdr:row>37</xdr:row>
      <xdr:rowOff>155387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464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17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164773</xdr:rowOff>
    </xdr:from>
    <xdr:to>
      <xdr:col>72</xdr:col>
      <xdr:colOff>38100</xdr:colOff>
      <xdr:row>35</xdr:row>
      <xdr:rowOff>94923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99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111450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76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135283</xdr:rowOff>
    </xdr:from>
    <xdr:to>
      <xdr:col>67</xdr:col>
      <xdr:colOff>101600</xdr:colOff>
      <xdr:row>35</xdr:row>
      <xdr:rowOff>65433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96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81960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7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137789</xdr:rowOff>
    </xdr:from>
    <xdr:to>
      <xdr:col>85</xdr:col>
      <xdr:colOff>127000</xdr:colOff>
      <xdr:row>75</xdr:row>
      <xdr:rowOff>142956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996539"/>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137789</xdr:rowOff>
    </xdr:from>
    <xdr:to>
      <xdr:col>81</xdr:col>
      <xdr:colOff>50800</xdr:colOff>
      <xdr:row>75</xdr:row>
      <xdr:rowOff>157956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96539"/>
          <a:ext cx="8890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157956</xdr:rowOff>
    </xdr:from>
    <xdr:to>
      <xdr:col>76</xdr:col>
      <xdr:colOff>114300</xdr:colOff>
      <xdr:row>76</xdr:row>
      <xdr:rowOff>30900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16706"/>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30900</xdr:rowOff>
    </xdr:from>
    <xdr:to>
      <xdr:col>71</xdr:col>
      <xdr:colOff>177800</xdr:colOff>
      <xdr:row>76</xdr:row>
      <xdr:rowOff>65839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61100"/>
          <a:ext cx="889000" cy="3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92156</xdr:rowOff>
    </xdr:from>
    <xdr:to>
      <xdr:col>85</xdr:col>
      <xdr:colOff>177800</xdr:colOff>
      <xdr:row>76</xdr:row>
      <xdr:rowOff>22306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115033</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0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86989</xdr:rowOff>
    </xdr:from>
    <xdr:to>
      <xdr:col>81</xdr:col>
      <xdr:colOff>101600</xdr:colOff>
      <xdr:row>76</xdr:row>
      <xdr:rowOff>17140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45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33666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7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107156</xdr:rowOff>
    </xdr:from>
    <xdr:to>
      <xdr:col>76</xdr:col>
      <xdr:colOff>165100</xdr:colOff>
      <xdr:row>76</xdr:row>
      <xdr:rowOff>37306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53833</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74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151550</xdr:rowOff>
    </xdr:from>
    <xdr:to>
      <xdr:col>72</xdr:col>
      <xdr:colOff>38100</xdr:colOff>
      <xdr:row>76</xdr:row>
      <xdr:rowOff>81700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98227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8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15039</xdr:rowOff>
    </xdr:from>
    <xdr:to>
      <xdr:col>67</xdr:col>
      <xdr:colOff>101600</xdr:colOff>
      <xdr:row>76</xdr:row>
      <xdr:rowOff>116639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4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133166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2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86691</xdr:rowOff>
    </xdr:from>
    <xdr:to>
      <xdr:col>85</xdr:col>
      <xdr:colOff>127000</xdr:colOff>
      <xdr:row>95</xdr:row>
      <xdr:rowOff>47503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5860091"/>
          <a:ext cx="838200" cy="47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47503</xdr:rowOff>
    </xdr:from>
    <xdr:to>
      <xdr:col>81</xdr:col>
      <xdr:colOff>50800</xdr:colOff>
      <xdr:row>96</xdr:row>
      <xdr:rowOff>155108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335253"/>
          <a:ext cx="889000" cy="27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155108</xdr:rowOff>
    </xdr:from>
    <xdr:to>
      <xdr:col>76</xdr:col>
      <xdr:colOff>114300</xdr:colOff>
      <xdr:row>97</xdr:row>
      <xdr:rowOff>148506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614308"/>
          <a:ext cx="889000" cy="16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148506</xdr:rowOff>
    </xdr:from>
    <xdr:to>
      <xdr:col>71</xdr:col>
      <xdr:colOff>177800</xdr:colOff>
      <xdr:row>98</xdr:row>
      <xdr:rowOff>143396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79156"/>
          <a:ext cx="889000" cy="1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35891</xdr:rowOff>
    </xdr:from>
    <xdr:to>
      <xdr:col>85</xdr:col>
      <xdr:colOff>177800</xdr:colOff>
      <xdr:row>92</xdr:row>
      <xdr:rowOff>137491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580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122268</xdr:rowOff>
    </xdr:from>
    <xdr:ext cx="599010"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572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168153</xdr:rowOff>
    </xdr:from>
    <xdr:to>
      <xdr:col>81</xdr:col>
      <xdr:colOff>101600</xdr:colOff>
      <xdr:row>95</xdr:row>
      <xdr:rowOff>98303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2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114830</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05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104308</xdr:rowOff>
    </xdr:from>
    <xdr:to>
      <xdr:col>76</xdr:col>
      <xdr:colOff>165100</xdr:colOff>
      <xdr:row>97</xdr:row>
      <xdr:rowOff>34458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56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50985</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33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97706</xdr:rowOff>
    </xdr:from>
    <xdr:to>
      <xdr:col>72</xdr:col>
      <xdr:colOff>38100</xdr:colOff>
      <xdr:row>98</xdr:row>
      <xdr:rowOff>27856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44383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92596</xdr:rowOff>
    </xdr:from>
    <xdr:to>
      <xdr:col>67</xdr:col>
      <xdr:colOff>101600</xdr:colOff>
      <xdr:row>99</xdr:row>
      <xdr:rowOff>22746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13873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8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132728</xdr:rowOff>
    </xdr:from>
    <xdr:to>
      <xdr:col>116</xdr:col>
      <xdr:colOff>63500</xdr:colOff>
      <xdr:row>72</xdr:row>
      <xdr:rowOff>25343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305678"/>
          <a:ext cx="838200" cy="6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25343</xdr:rowOff>
    </xdr:from>
    <xdr:to>
      <xdr:col>111</xdr:col>
      <xdr:colOff>177800</xdr:colOff>
      <xdr:row>72</xdr:row>
      <xdr:rowOff>65405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369743"/>
          <a:ext cx="889000" cy="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65405</xdr:rowOff>
    </xdr:from>
    <xdr:to>
      <xdr:col>107</xdr:col>
      <xdr:colOff>50800</xdr:colOff>
      <xdr:row>72</xdr:row>
      <xdr:rowOff>84531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409805"/>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84531</xdr:rowOff>
    </xdr:from>
    <xdr:to>
      <xdr:col>102</xdr:col>
      <xdr:colOff>114300</xdr:colOff>
      <xdr:row>72</xdr:row>
      <xdr:rowOff>89884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428931"/>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81928</xdr:rowOff>
    </xdr:from>
    <xdr:to>
      <xdr:col>116</xdr:col>
      <xdr:colOff>114300</xdr:colOff>
      <xdr:row>72</xdr:row>
      <xdr:rowOff>12078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25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104805</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10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145993</xdr:rowOff>
    </xdr:from>
    <xdr:to>
      <xdr:col>112</xdr:col>
      <xdr:colOff>38100</xdr:colOff>
      <xdr:row>72</xdr:row>
      <xdr:rowOff>76143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31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92670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09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14605</xdr:rowOff>
    </xdr:from>
    <xdr:to>
      <xdr:col>107</xdr:col>
      <xdr:colOff>101600</xdr:colOff>
      <xdr:row>72</xdr:row>
      <xdr:rowOff>116205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3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132732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33731</xdr:rowOff>
    </xdr:from>
    <xdr:to>
      <xdr:col>102</xdr:col>
      <xdr:colOff>165100</xdr:colOff>
      <xdr:row>72</xdr:row>
      <xdr:rowOff>135331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3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151858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1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39084</xdr:rowOff>
    </xdr:from>
    <xdr:to>
      <xdr:col>98</xdr:col>
      <xdr:colOff>38100</xdr:colOff>
      <xdr:row>72</xdr:row>
      <xdr:rowOff>140684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8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131811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4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類似団体と比較して</a:t>
          </a:r>
          <a:r>
            <a:rPr kumimoji="1" lang="en-US" altLang="ja-JP" sz="1300">
              <a:latin typeface="ＭＳ ゴシック" panose="020B0609070205080204" pitchFamily="49" charset="-128"/>
              <a:ea typeface="ＭＳ ゴシック" panose="020B0609070205080204" pitchFamily="49" charset="-128"/>
            </a:rPr>
            <a:t>5</a:t>
          </a:r>
          <a:r>
            <a:rPr kumimoji="1" lang="ja-JP" altLang="en-US" sz="1300">
              <a:latin typeface="ＭＳ ゴシック" panose="020B0609070205080204" pitchFamily="49" charset="-128"/>
              <a:ea typeface="ＭＳ ゴシック" panose="020B0609070205080204" pitchFamily="49" charset="-128"/>
            </a:rPr>
            <a:t>位以内に入ったものが、災害復旧事業費と積立金と物件費と扶助費である。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災害復旧事業費については、令和</a:t>
          </a:r>
          <a:r>
            <a:rPr kumimoji="1" lang="en-US" altLang="ja-JP" sz="1300">
              <a:latin typeface="ＭＳ ゴシック" panose="020B0609070205080204" pitchFamily="49" charset="-128"/>
              <a:ea typeface="ＭＳ ゴシック" panose="020B0609070205080204" pitchFamily="49" charset="-128"/>
            </a:rPr>
            <a:t>5</a:t>
          </a:r>
          <a:r>
            <a:rPr kumimoji="1" lang="ja-JP" altLang="en-US" sz="1300">
              <a:latin typeface="ＭＳ ゴシック" panose="020B0609070205080204" pitchFamily="49" charset="-128"/>
              <a:ea typeface="ＭＳ ゴシック" panose="020B0609070205080204" pitchFamily="49" charset="-128"/>
            </a:rPr>
            <a:t>年</a:t>
          </a:r>
          <a:r>
            <a:rPr kumimoji="1" lang="en-US" altLang="ja-JP" sz="1300">
              <a:latin typeface="ＭＳ ゴシック" panose="020B0609070205080204" pitchFamily="49" charset="-128"/>
              <a:ea typeface="ＭＳ ゴシック" panose="020B0609070205080204" pitchFamily="49" charset="-128"/>
            </a:rPr>
            <a:t>6</a:t>
          </a:r>
          <a:r>
            <a:rPr kumimoji="1" lang="ja-JP" altLang="en-US" sz="1300">
              <a:latin typeface="ＭＳ ゴシック" panose="020B0609070205080204" pitchFamily="49" charset="-128"/>
              <a:ea typeface="ＭＳ ゴシック" panose="020B0609070205080204" pitchFamily="49" charset="-128"/>
            </a:rPr>
            <a:t>月末から</a:t>
          </a:r>
          <a:r>
            <a:rPr kumimoji="1" lang="en-US" altLang="ja-JP" sz="1300">
              <a:latin typeface="ＭＳ ゴシック" panose="020B0609070205080204" pitchFamily="49" charset="-128"/>
              <a:ea typeface="ＭＳ ゴシック" panose="020B0609070205080204" pitchFamily="49" charset="-128"/>
            </a:rPr>
            <a:t>7</a:t>
          </a:r>
          <a:r>
            <a:rPr kumimoji="1" lang="ja-JP" altLang="en-US" sz="1300">
              <a:latin typeface="ＭＳ ゴシック" panose="020B0609070205080204" pitchFamily="49" charset="-128"/>
              <a:ea typeface="ＭＳ ゴシック" panose="020B0609070205080204" pitchFamily="49" charset="-128"/>
            </a:rPr>
            <a:t>月にかけての梅雨前線豪雨災害に伴う復旧事業費の増である。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積立金については、最大の要因はふるさと納税受入額の急増によるふるさと応援基金への積立額の増であり、物件費についても、ふるさと納税受入額の急増に伴う募集関連経費の急増である。ふるさと納税については、今後の寄附状況により増減するものであり、適切な運営に努めながら増収にも努め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扶助費については、介護給付・訓練等給付費の増や障害児通所支援給付費の増などにより増加しており、類似団体内順位についてはこれまでと同様</a:t>
          </a:r>
          <a:r>
            <a:rPr kumimoji="1" lang="en-US" altLang="ja-JP" sz="1300">
              <a:latin typeface="ＭＳ ゴシック" panose="020B0609070205080204" pitchFamily="49" charset="-128"/>
              <a:ea typeface="ＭＳ ゴシック" panose="020B0609070205080204" pitchFamily="49" charset="-128"/>
            </a:rPr>
            <a:t>5</a:t>
          </a:r>
          <a:r>
            <a:rPr kumimoji="1" lang="ja-JP" altLang="en-US" sz="1300">
              <a:latin typeface="ＭＳ ゴシック" panose="020B0609070205080204" pitchFamily="49" charset="-128"/>
              <a:ea typeface="ＭＳ ゴシック" panose="020B0609070205080204" pitchFamily="49" charset="-128"/>
            </a:rPr>
            <a:t>位以内で推移しており、今後も増加していくことが予測されるため、医療・介護・福祉が連携した対策を行うなど必要な措置に努める。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9,807
57.93
15,782,466
13,900,969
1,764,232
4,258,059
9,772,327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95885</xdr:rowOff>
    </xdr:from>
    <xdr:to>
      <xdr:col>24</xdr:col>
      <xdr:colOff>63500</xdr:colOff>
      <xdr:row>35</xdr:row>
      <xdr:rowOff>139891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6635"/>
          <a:ext cx="8382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164465</xdr:rowOff>
    </xdr:from>
    <xdr:to>
      <xdr:col>19</xdr:col>
      <xdr:colOff>177800</xdr:colOff>
      <xdr:row>35</xdr:row>
      <xdr:rowOff>139891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79415"/>
          <a:ext cx="889000" cy="66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164465</xdr:rowOff>
    </xdr:from>
    <xdr:to>
      <xdr:col>15</xdr:col>
      <xdr:colOff>50800</xdr:colOff>
      <xdr:row>35</xdr:row>
      <xdr:rowOff>112078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79415"/>
          <a:ext cx="889000" cy="6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98742</xdr:rowOff>
    </xdr:from>
    <xdr:to>
      <xdr:col>10</xdr:col>
      <xdr:colOff>114300</xdr:colOff>
      <xdr:row>35</xdr:row>
      <xdr:rowOff>112078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9492"/>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45085</xdr:rowOff>
    </xdr:from>
    <xdr:to>
      <xdr:col>24</xdr:col>
      <xdr:colOff>114300</xdr:colOff>
      <xdr:row>35</xdr:row>
      <xdr:rowOff>146685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67962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89091</xdr:rowOff>
    </xdr:from>
    <xdr:to>
      <xdr:col>20</xdr:col>
      <xdr:colOff>38100</xdr:colOff>
      <xdr:row>36</xdr:row>
      <xdr:rowOff>19241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35768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113665</xdr:rowOff>
    </xdr:from>
    <xdr:to>
      <xdr:col>15</xdr:col>
      <xdr:colOff>101600</xdr:colOff>
      <xdr:row>32</xdr:row>
      <xdr:rowOff>43815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60342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61278</xdr:rowOff>
    </xdr:from>
    <xdr:to>
      <xdr:col>10</xdr:col>
      <xdr:colOff>165100</xdr:colOff>
      <xdr:row>35</xdr:row>
      <xdr:rowOff>162878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7955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47942</xdr:rowOff>
    </xdr:from>
    <xdr:to>
      <xdr:col>6</xdr:col>
      <xdr:colOff>38100</xdr:colOff>
      <xdr:row>35</xdr:row>
      <xdr:rowOff>149542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166069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152219</xdr:rowOff>
    </xdr:from>
    <xdr:to>
      <xdr:col>24</xdr:col>
      <xdr:colOff>63500</xdr:colOff>
      <xdr:row>56</xdr:row>
      <xdr:rowOff>79673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10519"/>
          <a:ext cx="838200" cy="27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79673</xdr:rowOff>
    </xdr:from>
    <xdr:to>
      <xdr:col>19</xdr:col>
      <xdr:colOff>177800</xdr:colOff>
      <xdr:row>57</xdr:row>
      <xdr:rowOff>33704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80873"/>
          <a:ext cx="889000" cy="12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33704</xdr:rowOff>
    </xdr:from>
    <xdr:to>
      <xdr:col>15</xdr:col>
      <xdr:colOff>50800</xdr:colOff>
      <xdr:row>57</xdr:row>
      <xdr:rowOff>122399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06354"/>
          <a:ext cx="889000" cy="8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169917</xdr:rowOff>
    </xdr:from>
    <xdr:to>
      <xdr:col>10</xdr:col>
      <xdr:colOff>114300</xdr:colOff>
      <xdr:row>57</xdr:row>
      <xdr:rowOff>122399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1117"/>
          <a:ext cx="889000" cy="12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101419</xdr:rowOff>
    </xdr:from>
    <xdr:to>
      <xdr:col>24</xdr:col>
      <xdr:colOff>114300</xdr:colOff>
      <xdr:row>55</xdr:row>
      <xdr:rowOff>31569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124296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1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28873</xdr:rowOff>
    </xdr:from>
    <xdr:to>
      <xdr:col>20</xdr:col>
      <xdr:colOff>38100</xdr:colOff>
      <xdr:row>56</xdr:row>
      <xdr:rowOff>130473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147000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0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154354</xdr:rowOff>
    </xdr:from>
    <xdr:to>
      <xdr:col>15</xdr:col>
      <xdr:colOff>101600</xdr:colOff>
      <xdr:row>57</xdr:row>
      <xdr:rowOff>84504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101031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3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71599</xdr:rowOff>
    </xdr:from>
    <xdr:to>
      <xdr:col>10</xdr:col>
      <xdr:colOff>165100</xdr:colOff>
      <xdr:row>58</xdr:row>
      <xdr:rowOff>1749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164326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119117</xdr:rowOff>
    </xdr:from>
    <xdr:to>
      <xdr:col>6</xdr:col>
      <xdr:colOff>38100</xdr:colOff>
      <xdr:row>57</xdr:row>
      <xdr:rowOff>49267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40394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1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44800</xdr:rowOff>
    </xdr:from>
    <xdr:to>
      <xdr:col>24</xdr:col>
      <xdr:colOff>63500</xdr:colOff>
      <xdr:row>76</xdr:row>
      <xdr:rowOff>2884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03550"/>
          <a:ext cx="838200" cy="12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2884</xdr:rowOff>
    </xdr:from>
    <xdr:to>
      <xdr:col>19</xdr:col>
      <xdr:colOff>177800</xdr:colOff>
      <xdr:row>76</xdr:row>
      <xdr:rowOff>104237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3084"/>
          <a:ext cx="8890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135265</xdr:rowOff>
    </xdr:from>
    <xdr:to>
      <xdr:col>15</xdr:col>
      <xdr:colOff>50800</xdr:colOff>
      <xdr:row>76</xdr:row>
      <xdr:rowOff>104237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94015"/>
          <a:ext cx="889000" cy="1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135265</xdr:rowOff>
    </xdr:from>
    <xdr:to>
      <xdr:col>10</xdr:col>
      <xdr:colOff>114300</xdr:colOff>
      <xdr:row>76</xdr:row>
      <xdr:rowOff>161317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94015"/>
          <a:ext cx="889000" cy="19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165450</xdr:rowOff>
    </xdr:from>
    <xdr:to>
      <xdr:col>24</xdr:col>
      <xdr:colOff>114300</xdr:colOff>
      <xdr:row>75</xdr:row>
      <xdr:rowOff>95600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123533</xdr:rowOff>
    </xdr:from>
    <xdr:to>
      <xdr:col>20</xdr:col>
      <xdr:colOff>38100</xdr:colOff>
      <xdr:row>76</xdr:row>
      <xdr:rowOff>53684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2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70210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5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53437</xdr:rowOff>
    </xdr:from>
    <xdr:to>
      <xdr:col>15</xdr:col>
      <xdr:colOff>101600</xdr:colOff>
      <xdr:row>76</xdr:row>
      <xdr:rowOff>155037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5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84465</xdr:rowOff>
    </xdr:from>
    <xdr:to>
      <xdr:col>10</xdr:col>
      <xdr:colOff>165100</xdr:colOff>
      <xdr:row>76</xdr:row>
      <xdr:rowOff>14616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32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31142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1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110517</xdr:rowOff>
    </xdr:from>
    <xdr:to>
      <xdr:col>6</xdr:col>
      <xdr:colOff>38100</xdr:colOff>
      <xdr:row>77</xdr:row>
      <xdr:rowOff>40667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4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57195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109593</xdr:rowOff>
    </xdr:from>
    <xdr:to>
      <xdr:col>24</xdr:col>
      <xdr:colOff>63500</xdr:colOff>
      <xdr:row>97</xdr:row>
      <xdr:rowOff>117526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40243"/>
          <a:ext cx="8382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103091</xdr:rowOff>
    </xdr:from>
    <xdr:to>
      <xdr:col>19</xdr:col>
      <xdr:colOff>177800</xdr:colOff>
      <xdr:row>97</xdr:row>
      <xdr:rowOff>109593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33741"/>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63009</xdr:rowOff>
    </xdr:from>
    <xdr:to>
      <xdr:col>15</xdr:col>
      <xdr:colOff>50800</xdr:colOff>
      <xdr:row>97</xdr:row>
      <xdr:rowOff>103091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93659"/>
          <a:ext cx="8890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63009</xdr:rowOff>
    </xdr:from>
    <xdr:to>
      <xdr:col>10</xdr:col>
      <xdr:colOff>114300</xdr:colOff>
      <xdr:row>97</xdr:row>
      <xdr:rowOff>114316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93659"/>
          <a:ext cx="889000" cy="5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66726</xdr:rowOff>
    </xdr:from>
    <xdr:to>
      <xdr:col>24</xdr:col>
      <xdr:colOff>114300</xdr:colOff>
      <xdr:row>97</xdr:row>
      <xdr:rowOff>168326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153103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58793</xdr:rowOff>
    </xdr:from>
    <xdr:to>
      <xdr:col>20</xdr:col>
      <xdr:colOff>38100</xdr:colOff>
      <xdr:row>97</xdr:row>
      <xdr:rowOff>160393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151520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52291</xdr:rowOff>
    </xdr:from>
    <xdr:to>
      <xdr:col>15</xdr:col>
      <xdr:colOff>101600</xdr:colOff>
      <xdr:row>97</xdr:row>
      <xdr:rowOff>153891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145018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7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12209</xdr:rowOff>
    </xdr:from>
    <xdr:to>
      <xdr:col>10</xdr:col>
      <xdr:colOff>165100</xdr:colOff>
      <xdr:row>97</xdr:row>
      <xdr:rowOff>113809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104936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3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63516</xdr:rowOff>
    </xdr:from>
    <xdr:to>
      <xdr:col>6</xdr:col>
      <xdr:colOff>38100</xdr:colOff>
      <xdr:row>97</xdr:row>
      <xdr:rowOff>165116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156243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8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36716</xdr:rowOff>
    </xdr:from>
    <xdr:to>
      <xdr:col>55</xdr:col>
      <xdr:colOff>0</xdr:colOff>
      <xdr:row>57</xdr:row>
      <xdr:rowOff>88709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09366"/>
          <a:ext cx="838200" cy="5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30721</xdr:rowOff>
    </xdr:from>
    <xdr:to>
      <xdr:col>50</xdr:col>
      <xdr:colOff>114300</xdr:colOff>
      <xdr:row>57</xdr:row>
      <xdr:rowOff>88709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03371"/>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30721</xdr:rowOff>
    </xdr:from>
    <xdr:to>
      <xdr:col>45</xdr:col>
      <xdr:colOff>177800</xdr:colOff>
      <xdr:row>57</xdr:row>
      <xdr:rowOff>54496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03371"/>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54496</xdr:rowOff>
    </xdr:from>
    <xdr:to>
      <xdr:col>41</xdr:col>
      <xdr:colOff>50800</xdr:colOff>
      <xdr:row>57</xdr:row>
      <xdr:rowOff>79616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27146"/>
          <a:ext cx="889000" cy="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157366</xdr:rowOff>
    </xdr:from>
    <xdr:to>
      <xdr:col>55</xdr:col>
      <xdr:colOff>50800</xdr:colOff>
      <xdr:row>57</xdr:row>
      <xdr:rowOff>87516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135793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37909</xdr:rowOff>
    </xdr:from>
    <xdr:to>
      <xdr:col>50</xdr:col>
      <xdr:colOff>165100</xdr:colOff>
      <xdr:row>57</xdr:row>
      <xdr:rowOff>139509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1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130636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0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151371</xdr:rowOff>
    </xdr:from>
    <xdr:to>
      <xdr:col>46</xdr:col>
      <xdr:colOff>38100</xdr:colOff>
      <xdr:row>57</xdr:row>
      <xdr:rowOff>81521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72648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4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3696</xdr:rowOff>
    </xdr:from>
    <xdr:to>
      <xdr:col>41</xdr:col>
      <xdr:colOff>101600</xdr:colOff>
      <xdr:row>57</xdr:row>
      <xdr:rowOff>105296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96423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28816</xdr:rowOff>
    </xdr:from>
    <xdr:to>
      <xdr:col>36</xdr:col>
      <xdr:colOff>165100</xdr:colOff>
      <xdr:row>57</xdr:row>
      <xdr:rowOff>130416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121543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9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113605</xdr:rowOff>
    </xdr:from>
    <xdr:to>
      <xdr:col>55</xdr:col>
      <xdr:colOff>0</xdr:colOff>
      <xdr:row>75</xdr:row>
      <xdr:rowOff>2011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115105"/>
          <a:ext cx="838200" cy="7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2011</xdr:rowOff>
    </xdr:from>
    <xdr:to>
      <xdr:col>50</xdr:col>
      <xdr:colOff>114300</xdr:colOff>
      <xdr:row>77</xdr:row>
      <xdr:rowOff>38533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860761"/>
          <a:ext cx="889000" cy="37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38533</xdr:rowOff>
    </xdr:from>
    <xdr:to>
      <xdr:col>45</xdr:col>
      <xdr:colOff>177800</xdr:colOff>
      <xdr:row>78</xdr:row>
      <xdr:rowOff>44819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40183"/>
          <a:ext cx="889000" cy="17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44819</xdr:rowOff>
    </xdr:from>
    <xdr:to>
      <xdr:col>41</xdr:col>
      <xdr:colOff>50800</xdr:colOff>
      <xdr:row>78</xdr:row>
      <xdr:rowOff>152132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17919"/>
          <a:ext cx="889000" cy="10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62805</xdr:rowOff>
    </xdr:from>
    <xdr:to>
      <xdr:col>55</xdr:col>
      <xdr:colOff>50800</xdr:colOff>
      <xdr:row>70</xdr:row>
      <xdr:rowOff>164405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0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15832</xdr:rowOff>
    </xdr:from>
    <xdr:ext cx="599010"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01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122661</xdr:rowOff>
    </xdr:from>
    <xdr:to>
      <xdr:col>50</xdr:col>
      <xdr:colOff>165100</xdr:colOff>
      <xdr:row>75</xdr:row>
      <xdr:rowOff>52811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8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69338</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39795" y="1258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159183</xdr:rowOff>
    </xdr:from>
    <xdr:to>
      <xdr:col>46</xdr:col>
      <xdr:colOff>38100</xdr:colOff>
      <xdr:row>77</xdr:row>
      <xdr:rowOff>89333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105860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165469</xdr:rowOff>
    </xdr:from>
    <xdr:to>
      <xdr:col>41</xdr:col>
      <xdr:colOff>101600</xdr:colOff>
      <xdr:row>78</xdr:row>
      <xdr:rowOff>95619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112146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4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101332</xdr:rowOff>
    </xdr:from>
    <xdr:to>
      <xdr:col>36</xdr:col>
      <xdr:colOff>165100</xdr:colOff>
      <xdr:row>79</xdr:row>
      <xdr:rowOff>31482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22609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43486</xdr:rowOff>
    </xdr:from>
    <xdr:to>
      <xdr:col>55</xdr:col>
      <xdr:colOff>0</xdr:colOff>
      <xdr:row>98</xdr:row>
      <xdr:rowOff>96563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45586"/>
          <a:ext cx="838200" cy="5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167250</xdr:rowOff>
    </xdr:from>
    <xdr:to>
      <xdr:col>50</xdr:col>
      <xdr:colOff>114300</xdr:colOff>
      <xdr:row>98</xdr:row>
      <xdr:rowOff>96563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97900"/>
          <a:ext cx="889000" cy="10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132914</xdr:rowOff>
    </xdr:from>
    <xdr:to>
      <xdr:col>45</xdr:col>
      <xdr:colOff>177800</xdr:colOff>
      <xdr:row>97</xdr:row>
      <xdr:rowOff>167250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63564"/>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129884</xdr:rowOff>
    </xdr:from>
    <xdr:to>
      <xdr:col>41</xdr:col>
      <xdr:colOff>50800</xdr:colOff>
      <xdr:row>97</xdr:row>
      <xdr:rowOff>132914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60534"/>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164136</xdr:rowOff>
    </xdr:from>
    <xdr:to>
      <xdr:col>55</xdr:col>
      <xdr:colOff>50800</xdr:colOff>
      <xdr:row>98</xdr:row>
      <xdr:rowOff>94286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142563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7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45763</xdr:rowOff>
    </xdr:from>
    <xdr:to>
      <xdr:col>50</xdr:col>
      <xdr:colOff>165100</xdr:colOff>
      <xdr:row>98</xdr:row>
      <xdr:rowOff>147363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4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138490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116450</xdr:rowOff>
    </xdr:from>
    <xdr:to>
      <xdr:col>46</xdr:col>
      <xdr:colOff>38100</xdr:colOff>
      <xdr:row>98</xdr:row>
      <xdr:rowOff>46600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4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63127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2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82114</xdr:rowOff>
    </xdr:from>
    <xdr:to>
      <xdr:col>41</xdr:col>
      <xdr:colOff>101600</xdr:colOff>
      <xdr:row>98</xdr:row>
      <xdr:rowOff>12264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4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79084</xdr:rowOff>
    </xdr:from>
    <xdr:to>
      <xdr:col>36</xdr:col>
      <xdr:colOff>165100</xdr:colOff>
      <xdr:row>98</xdr:row>
      <xdr:rowOff>9234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0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25761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4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5169</xdr:rowOff>
    </xdr:from>
    <xdr:to>
      <xdr:col>85</xdr:col>
      <xdr:colOff>127000</xdr:colOff>
      <xdr:row>36</xdr:row>
      <xdr:rowOff>123878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77369"/>
          <a:ext cx="838200" cy="11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86452</xdr:rowOff>
    </xdr:from>
    <xdr:to>
      <xdr:col>81</xdr:col>
      <xdr:colOff>50800</xdr:colOff>
      <xdr:row>36</xdr:row>
      <xdr:rowOff>123878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58652"/>
          <a:ext cx="8890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59217</xdr:rowOff>
    </xdr:from>
    <xdr:to>
      <xdr:col>76</xdr:col>
      <xdr:colOff>114300</xdr:colOff>
      <xdr:row>36</xdr:row>
      <xdr:rowOff>86452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31417"/>
          <a:ext cx="889000" cy="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59217</xdr:rowOff>
    </xdr:from>
    <xdr:to>
      <xdr:col>71</xdr:col>
      <xdr:colOff>177800</xdr:colOff>
      <xdr:row>36</xdr:row>
      <xdr:rowOff>112856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31417"/>
          <a:ext cx="889000" cy="5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125819</xdr:rowOff>
    </xdr:from>
    <xdr:to>
      <xdr:col>85</xdr:col>
      <xdr:colOff>177800</xdr:colOff>
      <xdr:row>36</xdr:row>
      <xdr:rowOff>55969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148696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73078</xdr:rowOff>
    </xdr:from>
    <xdr:to>
      <xdr:col>81</xdr:col>
      <xdr:colOff>101600</xdr:colOff>
      <xdr:row>37</xdr:row>
      <xdr:rowOff>3228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4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19755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35652</xdr:rowOff>
    </xdr:from>
    <xdr:to>
      <xdr:col>76</xdr:col>
      <xdr:colOff>165100</xdr:colOff>
      <xdr:row>36</xdr:row>
      <xdr:rowOff>137252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153779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8417</xdr:rowOff>
    </xdr:from>
    <xdr:to>
      <xdr:col>72</xdr:col>
      <xdr:colOff>38100</xdr:colOff>
      <xdr:row>36</xdr:row>
      <xdr:rowOff>110017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8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126544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62056</xdr:rowOff>
    </xdr:from>
    <xdr:to>
      <xdr:col>67</xdr:col>
      <xdr:colOff>101600</xdr:colOff>
      <xdr:row>36</xdr:row>
      <xdr:rowOff>163656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76327</xdr:rowOff>
    </xdr:from>
    <xdr:to>
      <xdr:col>85</xdr:col>
      <xdr:colOff>127000</xdr:colOff>
      <xdr:row>57</xdr:row>
      <xdr:rowOff>105762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48977"/>
          <a:ext cx="838200" cy="2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75546</xdr:rowOff>
    </xdr:from>
    <xdr:to>
      <xdr:col>81</xdr:col>
      <xdr:colOff>50800</xdr:colOff>
      <xdr:row>57</xdr:row>
      <xdr:rowOff>76327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48196"/>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167374</xdr:rowOff>
    </xdr:from>
    <xdr:to>
      <xdr:col>76</xdr:col>
      <xdr:colOff>114300</xdr:colOff>
      <xdr:row>57</xdr:row>
      <xdr:rowOff>75546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597124"/>
          <a:ext cx="889000" cy="25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167374</xdr:rowOff>
    </xdr:from>
    <xdr:to>
      <xdr:col>71</xdr:col>
      <xdr:colOff>177800</xdr:colOff>
      <xdr:row>56</xdr:row>
      <xdr:rowOff>27700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597124"/>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54962</xdr:rowOff>
    </xdr:from>
    <xdr:to>
      <xdr:col>85</xdr:col>
      <xdr:colOff>177800</xdr:colOff>
      <xdr:row>57</xdr:row>
      <xdr:rowOff>156562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2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141339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25527</xdr:rowOff>
    </xdr:from>
    <xdr:to>
      <xdr:col>81</xdr:col>
      <xdr:colOff>101600</xdr:colOff>
      <xdr:row>57</xdr:row>
      <xdr:rowOff>127127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118254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24746</xdr:rowOff>
    </xdr:from>
    <xdr:to>
      <xdr:col>76</xdr:col>
      <xdr:colOff>165100</xdr:colOff>
      <xdr:row>57</xdr:row>
      <xdr:rowOff>126346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117473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9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116574</xdr:rowOff>
    </xdr:from>
    <xdr:to>
      <xdr:col>72</xdr:col>
      <xdr:colOff>38100</xdr:colOff>
      <xdr:row>56</xdr:row>
      <xdr:rowOff>46724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63251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32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148350</xdr:rowOff>
    </xdr:from>
    <xdr:to>
      <xdr:col>67</xdr:col>
      <xdr:colOff>101600</xdr:colOff>
      <xdr:row>56</xdr:row>
      <xdr:rowOff>78500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95027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164137</xdr:rowOff>
    </xdr:from>
    <xdr:to>
      <xdr:col>85</xdr:col>
      <xdr:colOff>127000</xdr:colOff>
      <xdr:row>76</xdr:row>
      <xdr:rowOff>7181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679987"/>
          <a:ext cx="838200" cy="35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7181</xdr:rowOff>
    </xdr:from>
    <xdr:to>
      <xdr:col>81</xdr:col>
      <xdr:colOff>50800</xdr:colOff>
      <xdr:row>77</xdr:row>
      <xdr:rowOff>104587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037381"/>
          <a:ext cx="889000" cy="26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44122</xdr:rowOff>
    </xdr:from>
    <xdr:to>
      <xdr:col>76</xdr:col>
      <xdr:colOff>114300</xdr:colOff>
      <xdr:row>77</xdr:row>
      <xdr:rowOff>104587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2902872"/>
          <a:ext cx="889000" cy="40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14633</xdr:rowOff>
    </xdr:from>
    <xdr:to>
      <xdr:col>71</xdr:col>
      <xdr:colOff>177800</xdr:colOff>
      <xdr:row>75</xdr:row>
      <xdr:rowOff>44122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873383"/>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113337</xdr:rowOff>
    </xdr:from>
    <xdr:to>
      <xdr:col>85</xdr:col>
      <xdr:colOff>177800</xdr:colOff>
      <xdr:row>74</xdr:row>
      <xdr:rowOff>43487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62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136214</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4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127831</xdr:rowOff>
    </xdr:from>
    <xdr:to>
      <xdr:col>81</xdr:col>
      <xdr:colOff>101600</xdr:colOff>
      <xdr:row>76</xdr:row>
      <xdr:rowOff>57981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9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74508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7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53787</xdr:rowOff>
    </xdr:from>
    <xdr:to>
      <xdr:col>76</xdr:col>
      <xdr:colOff>165100</xdr:colOff>
      <xdr:row>77</xdr:row>
      <xdr:rowOff>155387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0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164772</xdr:rowOff>
    </xdr:from>
    <xdr:to>
      <xdr:col>72</xdr:col>
      <xdr:colOff>38100</xdr:colOff>
      <xdr:row>75</xdr:row>
      <xdr:rowOff>94922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8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111449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6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135283</xdr:rowOff>
    </xdr:from>
    <xdr:to>
      <xdr:col>67</xdr:col>
      <xdr:colOff>101600</xdr:colOff>
      <xdr:row>75</xdr:row>
      <xdr:rowOff>65433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82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81960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5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137788</xdr:rowOff>
    </xdr:from>
    <xdr:to>
      <xdr:col>85</xdr:col>
      <xdr:colOff>127000</xdr:colOff>
      <xdr:row>95</xdr:row>
      <xdr:rowOff>142956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425538"/>
          <a:ext cx="838200" cy="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137788</xdr:rowOff>
    </xdr:from>
    <xdr:to>
      <xdr:col>81</xdr:col>
      <xdr:colOff>50800</xdr:colOff>
      <xdr:row>95</xdr:row>
      <xdr:rowOff>157956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25538"/>
          <a:ext cx="889000" cy="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157956</xdr:rowOff>
    </xdr:from>
    <xdr:to>
      <xdr:col>76</xdr:col>
      <xdr:colOff>114300</xdr:colOff>
      <xdr:row>96</xdr:row>
      <xdr:rowOff>30900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45706"/>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30900</xdr:rowOff>
    </xdr:from>
    <xdr:to>
      <xdr:col>71</xdr:col>
      <xdr:colOff>177800</xdr:colOff>
      <xdr:row>96</xdr:row>
      <xdr:rowOff>65839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90100"/>
          <a:ext cx="889000" cy="3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92156</xdr:rowOff>
    </xdr:from>
    <xdr:to>
      <xdr:col>85</xdr:col>
      <xdr:colOff>177800</xdr:colOff>
      <xdr:row>96</xdr:row>
      <xdr:rowOff>22306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115033</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3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86988</xdr:rowOff>
    </xdr:from>
    <xdr:to>
      <xdr:col>81</xdr:col>
      <xdr:colOff>101600</xdr:colOff>
      <xdr:row>96</xdr:row>
      <xdr:rowOff>17138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33665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14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107156</xdr:rowOff>
    </xdr:from>
    <xdr:to>
      <xdr:col>76</xdr:col>
      <xdr:colOff>165100</xdr:colOff>
      <xdr:row>96</xdr:row>
      <xdr:rowOff>37306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53833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1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151550</xdr:rowOff>
    </xdr:from>
    <xdr:to>
      <xdr:col>72</xdr:col>
      <xdr:colOff>38100</xdr:colOff>
      <xdr:row>96</xdr:row>
      <xdr:rowOff>81700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98227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15039</xdr:rowOff>
    </xdr:from>
    <xdr:to>
      <xdr:col>67</xdr:col>
      <xdr:colOff>101600</xdr:colOff>
      <xdr:row>96</xdr:row>
      <xdr:rowOff>116639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133166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4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目的別にみると、突出しているのが商工費の急激な増加であり、類似団体内順位</a:t>
          </a:r>
          <a:r>
            <a:rPr kumimoji="1" lang="en-US" altLang="ja-JP" sz="1300">
              <a:latin typeface="ＭＳ ゴシック" panose="020B0609070205080204" pitchFamily="49" charset="-128"/>
              <a:ea typeface="ＭＳ ゴシック" panose="020B0609070205080204" pitchFamily="49" charset="-128"/>
            </a:rPr>
            <a:t>1</a:t>
          </a:r>
          <a:r>
            <a:rPr kumimoji="1" lang="ja-JP" altLang="en-US" sz="1300">
              <a:latin typeface="ＭＳ ゴシック" panose="020B0609070205080204" pitchFamily="49" charset="-128"/>
              <a:ea typeface="ＭＳ ゴシック" panose="020B0609070205080204" pitchFamily="49" charset="-128"/>
            </a:rPr>
            <a:t>位、住民一人当たりのコストも全国平均・熊本県平均を大きく上回っている状況にある。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最大の要因は、ふるさと納税受入額の急増に伴う募集関連経費の急増である。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また、総務費についても住民一人当たりのコストの増加額が</a:t>
          </a:r>
          <a:r>
            <a:rPr kumimoji="1" lang="en-US" altLang="ja-JP" sz="1300">
              <a:latin typeface="ＭＳ ゴシック" panose="020B0609070205080204" pitchFamily="49" charset="-128"/>
              <a:ea typeface="ＭＳ ゴシック" panose="020B0609070205080204" pitchFamily="49" charset="-128"/>
            </a:rPr>
            <a:t>141,918</a:t>
          </a:r>
          <a:r>
            <a:rPr kumimoji="1" lang="ja-JP" altLang="en-US" sz="1300">
              <a:latin typeface="ＭＳ ゴシック" panose="020B0609070205080204" pitchFamily="49" charset="-128"/>
              <a:ea typeface="ＭＳ ゴシック" panose="020B0609070205080204" pitchFamily="49" charset="-128"/>
            </a:rPr>
            <a:t>円と高くなっているが、要因は、ふるさと納税受入額の急増に伴う、ふるさと応援基金への積立金の増である。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ふるさと納税については、今後の寄附状況により増減するものであり、適切な運営に努めながら増収にも努める。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年度は、普通交付税の臨時経済対策費の新設などにより実質単年度収支が前年度と比較し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年度は、土地売払収入減により財政調整基金への積立金が減少したことなどにより実質単年度収支が前年度と比較し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年度は、子育て支援住宅建設に係る地方債の本格償還も開始されたことから、財政調整基金取崩額が増加し、実質単年度収支が前年度と比較し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年度はふるさと納税受入額の急増（約＋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4,000,000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千円）などにより、財政調整基金取崩額が減少（▲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206,151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千円）したことなどから、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実質単年度収支が前年度と比較し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令和２年度は、震災関連事業等の一部について令和元年度に実施した事業の補助金等が令和２年度に交付されたことなどにより、前年度より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％黒字が増加した。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年度は、熊本地震復興基金交付金の前年度事業分（木造住宅再建他）の交付や、ふるさと甲佐応援基金取崩額の増などにより、前年度より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％黒字が増加した。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年度は、職員数の減による人件費の増や新規法人の増等による税収の増などにより、前年度より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年度は、税収自体は増加したものの、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年度公営住宅建設事業債の本格償還開始による公債費の増や扶助費の増により前年度より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％黒字が減少した。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令和６年度は、ふるさと納税受入額の急激な増加（＋約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4,000,000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千円）により前年度より黒字が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20.72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今後は、震災復旧事業に係る地方債償還費（交付税を除いた一般財源）や公営住宅建設事業に係る地方債償還費、令和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から令和７年度にかけて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更新整備が予定されている防災無線機能強化事業に係る地方債償還費（交付税を除いた一般財源）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、熊本甲佐総合運動公園の拡充整備事業に係る地方債償還費（交付税を除いた一般財源）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等の公債費の増加のほか、扶助費の増加も想定されるため、黒字額は減少することが見込まれる。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そのため、通常経費については総点検を行い、緊急度、住民ニーズを勘案し選択することで、財政健全化を図る。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15782466</v>
      </c>
      <c r="BO4" s="371"/>
      <c r="BP4" s="371"/>
      <c r="BQ4" s="371"/>
      <c r="BR4" s="371"/>
      <c r="BS4" s="371"/>
      <c r="BT4" s="371"/>
      <c r="BU4" s="372"/>
      <c r="BV4" s="370">
        <v>11104890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41.4</v>
      </c>
      <c r="CU4" s="377"/>
      <c r="CV4" s="377"/>
      <c r="CW4" s="377"/>
      <c r="CX4" s="377"/>
      <c r="CY4" s="377"/>
      <c r="CZ4" s="377"/>
      <c r="DA4" s="378"/>
      <c r="DB4" s="376">
        <v>20.7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13900969</v>
      </c>
      <c r="BO5" s="408"/>
      <c r="BP5" s="408"/>
      <c r="BQ5" s="408"/>
      <c r="BR5" s="408"/>
      <c r="BS5" s="408"/>
      <c r="BT5" s="408"/>
      <c r="BU5" s="409"/>
      <c r="BV5" s="407">
        <v>10232813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84.7</v>
      </c>
      <c r="CU5" s="405"/>
      <c r="CV5" s="405"/>
      <c r="CW5" s="405"/>
      <c r="CX5" s="405"/>
      <c r="CY5" s="405"/>
      <c r="CZ5" s="405"/>
      <c r="DA5" s="406"/>
      <c r="DB5" s="404">
        <v>83.7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1881497</v>
      </c>
      <c r="BO6" s="408"/>
      <c r="BP6" s="408"/>
      <c r="BQ6" s="408"/>
      <c r="BR6" s="408"/>
      <c r="BS6" s="408"/>
      <c r="BT6" s="408"/>
      <c r="BU6" s="409"/>
      <c r="BV6" s="407">
        <v>872077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84.9</v>
      </c>
      <c r="CU6" s="445"/>
      <c r="CV6" s="445"/>
      <c r="CW6" s="445"/>
      <c r="CX6" s="445"/>
      <c r="CY6" s="445"/>
      <c r="CZ6" s="445"/>
      <c r="DA6" s="446"/>
      <c r="DB6" s="444">
        <v>84.1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117265</v>
      </c>
      <c r="BO7" s="408"/>
      <c r="BP7" s="408"/>
      <c r="BQ7" s="408"/>
      <c r="BR7" s="408"/>
      <c r="BS7" s="408"/>
      <c r="BT7" s="408"/>
      <c r="BU7" s="409"/>
      <c r="BV7" s="407">
        <v>18892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4258059</v>
      </c>
      <c r="CU7" s="408"/>
      <c r="CV7" s="408"/>
      <c r="CW7" s="408"/>
      <c r="CX7" s="408"/>
      <c r="CY7" s="408"/>
      <c r="CZ7" s="408"/>
      <c r="DA7" s="409"/>
      <c r="DB7" s="407">
        <v>4118376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1764232</v>
      </c>
      <c r="BO8" s="408"/>
      <c r="BP8" s="408"/>
      <c r="BQ8" s="408"/>
      <c r="BR8" s="408"/>
      <c r="BS8" s="408"/>
      <c r="BT8" s="408"/>
      <c r="BU8" s="409"/>
      <c r="BV8" s="407">
        <v>853185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10132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911047</v>
      </c>
      <c r="BO9" s="408"/>
      <c r="BP9" s="408"/>
      <c r="BQ9" s="408"/>
      <c r="BR9" s="408"/>
      <c r="BS9" s="408"/>
      <c r="BT9" s="408"/>
      <c r="BU9" s="409"/>
      <c r="BV9" s="407">
        <v>-95216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16.3</v>
      </c>
      <c r="CU9" s="405"/>
      <c r="CV9" s="405"/>
      <c r="CW9" s="405"/>
      <c r="CX9" s="405"/>
      <c r="CY9" s="405"/>
      <c r="CZ9" s="405"/>
      <c r="DA9" s="406"/>
      <c r="DB9" s="404">
        <v>19.2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10717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3136</v>
      </c>
      <c r="BO10" s="408"/>
      <c r="BP10" s="408"/>
      <c r="BQ10" s="408"/>
      <c r="BR10" s="408"/>
      <c r="BS10" s="408"/>
      <c r="BT10" s="408"/>
      <c r="BU10" s="409"/>
      <c r="BV10" s="407">
        <v>3866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9948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566336</v>
      </c>
      <c r="BO12" s="408"/>
      <c r="BP12" s="408"/>
      <c r="BQ12" s="408"/>
      <c r="BR12" s="408"/>
      <c r="BS12" s="408"/>
      <c r="BT12" s="408"/>
      <c r="BU12" s="409"/>
      <c r="BV12" s="407">
        <v>772487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9807</v>
      </c>
      <c r="S13" s="492"/>
      <c r="T13" s="492"/>
      <c r="U13" s="492"/>
      <c r="V13" s="493"/>
      <c r="W13" s="423" t="s">
        <v>131</v>
      </c>
      <c r="X13" s="424"/>
      <c r="Y13" s="424"/>
      <c r="Z13" s="424"/>
      <c r="AA13" s="424"/>
      <c r="AB13" s="414"/>
      <c r="AC13" s="458">
        <v>731</v>
      </c>
      <c r="AD13" s="459"/>
      <c r="AE13" s="459"/>
      <c r="AF13" s="459"/>
      <c r="AG13" s="501"/>
      <c r="AH13" s="458">
        <v>851</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347847</v>
      </c>
      <c r="BO13" s="408"/>
      <c r="BP13" s="408"/>
      <c r="BQ13" s="408"/>
      <c r="BR13" s="408"/>
      <c r="BS13" s="408"/>
      <c r="BT13" s="408"/>
      <c r="BU13" s="409"/>
      <c r="BV13" s="407">
        <v>-863837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8.6999999999999993</v>
      </c>
      <c r="CU13" s="405"/>
      <c r="CV13" s="405"/>
      <c r="CW13" s="405"/>
      <c r="CX13" s="405"/>
      <c r="CY13" s="405"/>
      <c r="CZ13" s="405"/>
      <c r="DA13" s="406"/>
      <c r="DB13" s="404">
        <v>7.9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10146</v>
      </c>
      <c r="S14" s="492"/>
      <c r="T14" s="492"/>
      <c r="U14" s="492"/>
      <c r="V14" s="493"/>
      <c r="W14" s="397"/>
      <c r="X14" s="398"/>
      <c r="Y14" s="398"/>
      <c r="Z14" s="398"/>
      <c r="AA14" s="398"/>
      <c r="AB14" s="387"/>
      <c r="AC14" s="494">
        <v>14.5</v>
      </c>
      <c r="AD14" s="495"/>
      <c r="AE14" s="495"/>
      <c r="AF14" s="495"/>
      <c r="AG14" s="496"/>
      <c r="AH14" s="494">
        <v>16.399999999999999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10015</v>
      </c>
      <c r="S15" s="492"/>
      <c r="T15" s="492"/>
      <c r="U15" s="492"/>
      <c r="V15" s="493"/>
      <c r="W15" s="423" t="s">
        <v>137</v>
      </c>
      <c r="X15" s="424"/>
      <c r="Y15" s="424"/>
      <c r="Z15" s="424"/>
      <c r="AA15" s="424"/>
      <c r="AB15" s="414"/>
      <c r="AC15" s="458">
        <v>1203</v>
      </c>
      <c r="AD15" s="459"/>
      <c r="AE15" s="459"/>
      <c r="AF15" s="459"/>
      <c r="AG15" s="501"/>
      <c r="AH15" s="458">
        <v>1160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1175052</v>
      </c>
      <c r="BO15" s="371"/>
      <c r="BP15" s="371"/>
      <c r="BQ15" s="371"/>
      <c r="BR15" s="371"/>
      <c r="BS15" s="371"/>
      <c r="BT15" s="371"/>
      <c r="BU15" s="372"/>
      <c r="BV15" s="370">
        <v>1154806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23.8</v>
      </c>
      <c r="AD16" s="495"/>
      <c r="AE16" s="495"/>
      <c r="AF16" s="495"/>
      <c r="AG16" s="496"/>
      <c r="AH16" s="494">
        <v>22.3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3960859</v>
      </c>
      <c r="BO16" s="408"/>
      <c r="BP16" s="408"/>
      <c r="BQ16" s="408"/>
      <c r="BR16" s="408"/>
      <c r="BS16" s="408"/>
      <c r="BT16" s="408"/>
      <c r="BU16" s="409"/>
      <c r="BV16" s="407">
        <v>3814062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3115</v>
      </c>
      <c r="AD17" s="459"/>
      <c r="AE17" s="459"/>
      <c r="AF17" s="459"/>
      <c r="AG17" s="501"/>
      <c r="AH17" s="458">
        <v>3180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1462632</v>
      </c>
      <c r="BO17" s="408"/>
      <c r="BP17" s="408"/>
      <c r="BQ17" s="408"/>
      <c r="BR17" s="408"/>
      <c r="BS17" s="408"/>
      <c r="BT17" s="408"/>
      <c r="BU17" s="409"/>
      <c r="BV17" s="407">
        <v>1439100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57.93</v>
      </c>
      <c r="M18" s="531"/>
      <c r="N18" s="531"/>
      <c r="O18" s="531"/>
      <c r="P18" s="531"/>
      <c r="Q18" s="531"/>
      <c r="R18" s="532"/>
      <c r="S18" s="532"/>
      <c r="T18" s="532"/>
      <c r="U18" s="532"/>
      <c r="V18" s="533"/>
      <c r="W18" s="425"/>
      <c r="X18" s="426"/>
      <c r="Y18" s="426"/>
      <c r="Z18" s="426"/>
      <c r="AA18" s="426"/>
      <c r="AB18" s="417"/>
      <c r="AC18" s="534">
        <v>61.7</v>
      </c>
      <c r="AD18" s="535"/>
      <c r="AE18" s="535"/>
      <c r="AF18" s="535"/>
      <c r="AG18" s="536"/>
      <c r="AH18" s="534">
        <v>61.3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3637763</v>
      </c>
      <c r="BO18" s="408"/>
      <c r="BP18" s="408"/>
      <c r="BQ18" s="408"/>
      <c r="BR18" s="408"/>
      <c r="BS18" s="408"/>
      <c r="BT18" s="408"/>
      <c r="BU18" s="409"/>
      <c r="BV18" s="407">
        <v>3460206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175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6751471</v>
      </c>
      <c r="BO19" s="408"/>
      <c r="BP19" s="408"/>
      <c r="BQ19" s="408"/>
      <c r="BR19" s="408"/>
      <c r="BS19" s="408"/>
      <c r="BT19" s="408"/>
      <c r="BU19" s="409"/>
      <c r="BV19" s="407">
        <v>5898963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3678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9772327</v>
      </c>
      <c r="BO22" s="371"/>
      <c r="BP22" s="371"/>
      <c r="BQ22" s="371"/>
      <c r="BR22" s="371"/>
      <c r="BS22" s="371"/>
      <c r="BT22" s="371"/>
      <c r="BU22" s="372"/>
      <c r="BV22" s="370">
        <v>10282595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9062199</v>
      </c>
      <c r="BO23" s="408"/>
      <c r="BP23" s="408"/>
      <c r="BQ23" s="408"/>
      <c r="BR23" s="408"/>
      <c r="BS23" s="408"/>
      <c r="BT23" s="408"/>
      <c r="BU23" s="409"/>
      <c r="BV23" s="407">
        <v>9542253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7907</v>
      </c>
      <c r="R24" s="459"/>
      <c r="S24" s="459"/>
      <c r="T24" s="459"/>
      <c r="U24" s="459"/>
      <c r="V24" s="501"/>
      <c r="W24" s="553"/>
      <c r="X24" s="554"/>
      <c r="Y24" s="555"/>
      <c r="Z24" s="457" t="s">
        <v>162</v>
      </c>
      <c r="AA24" s="437"/>
      <c r="AB24" s="437"/>
      <c r="AC24" s="437"/>
      <c r="AD24" s="437"/>
      <c r="AE24" s="437"/>
      <c r="AF24" s="437"/>
      <c r="AG24" s="438"/>
      <c r="AH24" s="458">
        <v>114</v>
      </c>
      <c r="AI24" s="459"/>
      <c r="AJ24" s="459"/>
      <c r="AK24" s="459"/>
      <c r="AL24" s="501"/>
      <c r="AM24" s="458">
        <v>334476</v>
      </c>
      <c r="AN24" s="459"/>
      <c r="AO24" s="459"/>
      <c r="AP24" s="459"/>
      <c r="AQ24" s="459"/>
      <c r="AR24" s="501"/>
      <c r="AS24" s="458">
        <v>2934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8195700</v>
      </c>
      <c r="BO24" s="408"/>
      <c r="BP24" s="408"/>
      <c r="BQ24" s="408"/>
      <c r="BR24" s="408"/>
      <c r="BS24" s="408"/>
      <c r="BT24" s="408"/>
      <c r="BU24" s="409"/>
      <c r="BV24" s="407">
        <v>8527307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2535525</v>
      </c>
      <c r="BO25" s="371"/>
      <c r="BP25" s="371"/>
      <c r="BQ25" s="371"/>
      <c r="BR25" s="371"/>
      <c r="BS25" s="371"/>
      <c r="BT25" s="371"/>
      <c r="BU25" s="372"/>
      <c r="BV25" s="370">
        <v>852239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5532</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3157</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2605</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1759396</v>
      </c>
      <c r="BO28" s="371"/>
      <c r="BP28" s="371"/>
      <c r="BQ28" s="371"/>
      <c r="BR28" s="371"/>
      <c r="BS28" s="371"/>
      <c r="BT28" s="371"/>
      <c r="BU28" s="372"/>
      <c r="BV28" s="370">
        <v>1622595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9</v>
      </c>
      <c r="M29" s="459"/>
      <c r="N29" s="459"/>
      <c r="O29" s="459"/>
      <c r="P29" s="501"/>
      <c r="Q29" s="458">
        <v>2373</v>
      </c>
      <c r="R29" s="459"/>
      <c r="S29" s="459"/>
      <c r="T29" s="459"/>
      <c r="U29" s="459"/>
      <c r="V29" s="501"/>
      <c r="W29" s="556"/>
      <c r="X29" s="557"/>
      <c r="Y29" s="558"/>
      <c r="Z29" s="457" t="s">
        <v>178</v>
      </c>
      <c r="AA29" s="437"/>
      <c r="AB29" s="437"/>
      <c r="AC29" s="437"/>
      <c r="AD29" s="437"/>
      <c r="AE29" s="437"/>
      <c r="AF29" s="437"/>
      <c r="AG29" s="438"/>
      <c r="AH29" s="458">
        <v>115</v>
      </c>
      <c r="AI29" s="459"/>
      <c r="AJ29" s="459"/>
      <c r="AK29" s="459"/>
      <c r="AL29" s="501"/>
      <c r="AM29" s="458">
        <v>337306</v>
      </c>
      <c r="AN29" s="459"/>
      <c r="AO29" s="459"/>
      <c r="AP29" s="459"/>
      <c r="AQ29" s="459"/>
      <c r="AR29" s="501"/>
      <c r="AS29" s="458">
        <v>2933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489591</v>
      </c>
      <c r="BO29" s="408"/>
      <c r="BP29" s="408"/>
      <c r="BQ29" s="408"/>
      <c r="BR29" s="408"/>
      <c r="BS29" s="408"/>
      <c r="BT29" s="408"/>
      <c r="BU29" s="409"/>
      <c r="BV29" s="407">
        <v>505216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5758964</v>
      </c>
      <c r="BO30" s="527"/>
      <c r="BP30" s="527"/>
      <c r="BQ30" s="527"/>
      <c r="BR30" s="527"/>
      <c r="BS30" s="527"/>
      <c r="BT30" s="527"/>
      <c r="BU30" s="528"/>
      <c r="BV30" s="526">
        <v>3237869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御船地区衛生施設組合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御船町・甲佐町衛生施設組合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上益城消防組合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上益城広域連合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熊本県後期高齢者医療広域連合(一般会計)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熊本県後期高齢者医療広域連合(後期高齢者医療特別会計)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熊本県市町村総合事務組合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WBPZDKrPiEnFU7tkaghSSK/x2z2u4TDG6EU0RcNsHukKvYuBIAT8a/I2fAbSv7tJjoiYPL1cTgDtnCbyJ488g==" saltValue="8BXcIr7AxUzn6UiZynmf6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H55" sqref="H55:H5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12.77</v>
      </c>
      <c r="G34" s="33">
        <v>17.39</v>
      </c>
      <c r="H34" s="33">
        <v>23.03</v>
      </c>
      <c r="I34" s="33">
        <v>20.71</v>
      </c>
      <c r="J34" s="34">
        <v>41.43</v>
      </c>
      <c r="K34" s="22"/>
      <c r="L34" s="22"/>
      <c r="M34" s="22"/>
      <c r="N34" s="22"/>
      <c r="O34" s="22"/>
      <c r="P34" s="22"/>
    </row>
    <row r="35" spans="1:16" ht="39" customHeight="1" x14ac:dyDescent="0.15">
      <c r="A35" s="22"/>
      <c r="B35" s="35"/>
      <c r="C35" s="1145" t="s">
        <v>532</v>
      </c>
      <c r="D35" s="1146"/>
      <c r="E35" s="1147"/>
      <c r="F35" s="36">
        <v>4.96</v>
      </c>
      <c r="G35" s="37">
        <v>3.99</v>
      </c>
      <c r="H35" s="37">
        <v>3.03</v>
      </c>
      <c r="I35" s="37">
        <v>3.59</v>
      </c>
      <c r="J35" s="38">
        <v>3.5</v>
      </c>
      <c r="K35" s="22"/>
      <c r="L35" s="22"/>
      <c r="M35" s="22"/>
      <c r="N35" s="22"/>
      <c r="O35" s="22"/>
      <c r="P35" s="22"/>
    </row>
    <row r="36" spans="1:16" ht="39" customHeight="1" x14ac:dyDescent="0.15">
      <c r="A36" s="22"/>
      <c r="B36" s="35"/>
      <c r="C36" s="1145" t="s">
        <v>533</v>
      </c>
      <c r="D36" s="1146"/>
      <c r="E36" s="1147"/>
      <c r="F36" s="36">
        <v>1.54</v>
      </c>
      <c r="G36" s="37">
        <v>1.35</v>
      </c>
      <c r="H36" s="37">
        <v>1.62</v>
      </c>
      <c r="I36" s="37">
        <v>1.41</v>
      </c>
      <c r="J36" s="38">
        <v>2.66</v>
      </c>
      <c r="K36" s="22"/>
      <c r="L36" s="22"/>
      <c r="M36" s="22"/>
      <c r="N36" s="22"/>
      <c r="O36" s="22"/>
      <c r="P36" s="22"/>
    </row>
    <row r="37" spans="1:16" ht="39" customHeight="1" x14ac:dyDescent="0.15">
      <c r="A37" s="22"/>
      <c r="B37" s="35"/>
      <c r="C37" s="1145" t="s">
        <v>534</v>
      </c>
      <c r="D37" s="1146"/>
      <c r="E37" s="1147"/>
      <c r="F37" s="36">
        <v>0.96</v>
      </c>
      <c r="G37" s="37">
        <v>1.66</v>
      </c>
      <c r="H37" s="37">
        <v>0.9</v>
      </c>
      <c r="I37" s="37">
        <v>0.64</v>
      </c>
      <c r="J37" s="38">
        <v>0.86</v>
      </c>
      <c r="K37" s="22"/>
      <c r="L37" s="22"/>
      <c r="M37" s="22"/>
      <c r="N37" s="22"/>
      <c r="O37" s="22"/>
      <c r="P37" s="22"/>
    </row>
    <row r="38" spans="1:16" ht="39" customHeight="1" x14ac:dyDescent="0.15">
      <c r="A38" s="22"/>
      <c r="B38" s="35"/>
      <c r="C38" s="1145" t="s">
        <v>535</v>
      </c>
      <c r="D38" s="1146"/>
      <c r="E38" s="1147"/>
      <c r="F38" s="36">
        <v>0.05</v>
      </c>
      <c r="G38" s="37">
        <v>0.02</v>
      </c>
      <c r="H38" s="37">
        <v>0.02</v>
      </c>
      <c r="I38" s="37">
        <v>0.08</v>
      </c>
      <c r="J38" s="38">
        <v>0.3</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537</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CUW20X8id3uSgnaMQiMTtH6IiVw5xeJyjbW2FCF5Z+srmCbA8kbe4bb1rOxd18YsCtzgn1ZGuNy7DqjfII1Iw==" saltValue="NdnnQH8MOnZaI/Fqr/fS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952</v>
      </c>
      <c r="L45" s="60">
        <v>1020</v>
      </c>
      <c r="M45" s="60">
        <v>1115</v>
      </c>
      <c r="N45" s="60">
        <v>1146</v>
      </c>
      <c r="O45" s="61">
        <v>1112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1</v>
      </c>
      <c r="L48" s="64">
        <v>1</v>
      </c>
      <c r="M48" s="64">
        <v>1</v>
      </c>
      <c r="N48" s="64">
        <v>1</v>
      </c>
      <c r="O48" s="65">
        <v>2</v>
      </c>
      <c r="P48" s="48"/>
      <c r="Q48" s="48"/>
      <c r="R48" s="48"/>
      <c r="S48" s="48"/>
      <c r="T48" s="48"/>
      <c r="U48" s="48"/>
    </row>
    <row r="49" spans="1:21" ht="30.75" customHeight="1" x14ac:dyDescent="0.15">
      <c r="A49" s="48"/>
      <c r="B49" s="1155"/>
      <c r="C49" s="1156"/>
      <c r="D49" s="62"/>
      <c r="E49" s="1161" t="s">
        <v>14</v>
      </c>
      <c r="F49" s="1161"/>
      <c r="G49" s="1161"/>
      <c r="H49" s="1161"/>
      <c r="I49" s="1161"/>
      <c r="J49" s="1162"/>
      <c r="K49" s="63">
        <v>25</v>
      </c>
      <c r="L49" s="64">
        <v>27</v>
      </c>
      <c r="M49" s="64">
        <v>29</v>
      </c>
      <c r="N49" s="64">
        <v>31</v>
      </c>
      <c r="O49" s="65">
        <v>32</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788</v>
      </c>
      <c r="L52" s="64">
        <v>841</v>
      </c>
      <c r="M52" s="64">
        <v>896</v>
      </c>
      <c r="N52" s="64">
        <v>848</v>
      </c>
      <c r="O52" s="65">
        <v>857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190</v>
      </c>
      <c r="L53" s="69">
        <v>207</v>
      </c>
      <c r="M53" s="69">
        <v>249</v>
      </c>
      <c r="N53" s="69">
        <v>330</v>
      </c>
      <c r="O53" s="70">
        <v>289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J5c43XXnesS4EM2LBBlMpV2ah2Ts2os7h/4yKrRg99zlrD6+oon0shxGd4D+5KFN5oeXh4a0LDNblD1Tq7FsQ==" saltValue="bfOlx9yFOb1wKs+T7c4U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H55" sqref="H55:H5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11288</v>
      </c>
      <c r="J41" s="344">
        <v>11413</v>
      </c>
      <c r="K41" s="344">
        <v>10893</v>
      </c>
      <c r="L41" s="344">
        <v>10283</v>
      </c>
      <c r="M41" s="345">
        <v>9772</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20</v>
      </c>
      <c r="J43" s="347">
        <v>17</v>
      </c>
      <c r="K43" s="347">
        <v>15</v>
      </c>
      <c r="L43" s="347">
        <v>16</v>
      </c>
      <c r="M43" s="348">
        <v>22</v>
      </c>
    </row>
    <row r="44" spans="2:13" ht="27.75" customHeight="1" x14ac:dyDescent="0.15">
      <c r="B44" s="1186"/>
      <c r="C44" s="1187"/>
      <c r="D44" s="106"/>
      <c r="E44" s="1192" t="s">
        <v>34</v>
      </c>
      <c r="F44" s="1192"/>
      <c r="G44" s="1192"/>
      <c r="H44" s="1193"/>
      <c r="I44" s="346">
        <v>171</v>
      </c>
      <c r="J44" s="347">
        <v>129</v>
      </c>
      <c r="K44" s="347">
        <v>112</v>
      </c>
      <c r="L44" s="347">
        <v>85</v>
      </c>
      <c r="M44" s="348">
        <v>66</v>
      </c>
    </row>
    <row r="45" spans="2:13" ht="27.75" customHeight="1" x14ac:dyDescent="0.15">
      <c r="B45" s="1186"/>
      <c r="C45" s="1187"/>
      <c r="D45" s="106"/>
      <c r="E45" s="1192" t="s">
        <v>35</v>
      </c>
      <c r="F45" s="1192"/>
      <c r="G45" s="1192"/>
      <c r="H45" s="1193"/>
      <c r="I45" s="346">
        <v>810</v>
      </c>
      <c r="J45" s="347">
        <v>696</v>
      </c>
      <c r="K45" s="347">
        <v>663</v>
      </c>
      <c r="L45" s="347">
        <v>714</v>
      </c>
      <c r="M45" s="348">
        <v>696</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2465</v>
      </c>
      <c r="J50" s="347">
        <v>3072</v>
      </c>
      <c r="K50" s="347">
        <v>3983</v>
      </c>
      <c r="L50" s="347">
        <v>5540</v>
      </c>
      <c r="M50" s="348">
        <v>8168</v>
      </c>
    </row>
    <row r="51" spans="2:13" ht="27.75" customHeight="1" x14ac:dyDescent="0.15">
      <c r="B51" s="1186"/>
      <c r="C51" s="1187"/>
      <c r="D51" s="106"/>
      <c r="E51" s="1192" t="s">
        <v>42</v>
      </c>
      <c r="F51" s="1192"/>
      <c r="G51" s="1192"/>
      <c r="H51" s="1193"/>
      <c r="I51" s="346">
        <v>3</v>
      </c>
      <c r="J51" s="347">
        <v>2</v>
      </c>
      <c r="K51" s="347">
        <v>325</v>
      </c>
      <c r="L51" s="347">
        <v>325</v>
      </c>
      <c r="M51" s="348">
        <v>282</v>
      </c>
    </row>
    <row r="52" spans="2:13" ht="27.75" customHeight="1" x14ac:dyDescent="0.15">
      <c r="B52" s="1188"/>
      <c r="C52" s="1189"/>
      <c r="D52" s="106"/>
      <c r="E52" s="1192" t="s">
        <v>43</v>
      </c>
      <c r="F52" s="1192"/>
      <c r="G52" s="1192"/>
      <c r="H52" s="1193"/>
      <c r="I52" s="346">
        <v>8207</v>
      </c>
      <c r="J52" s="347">
        <v>8118</v>
      </c>
      <c r="K52" s="347">
        <v>7612</v>
      </c>
      <c r="L52" s="347">
        <v>7211</v>
      </c>
      <c r="M52" s="348">
        <v>7188</v>
      </c>
    </row>
    <row r="53" spans="2:13" ht="27.75" customHeight="1" thickBot="1" x14ac:dyDescent="0.2">
      <c r="B53" s="1199" t="s">
        <v>19</v>
      </c>
      <c r="C53" s="1200"/>
      <c r="D53" s="110"/>
      <c r="E53" s="1201" t="s">
        <v>44</v>
      </c>
      <c r="F53" s="1201"/>
      <c r="G53" s="1201"/>
      <c r="H53" s="1202"/>
      <c r="I53" s="349">
        <v>1614</v>
      </c>
      <c r="J53" s="350">
        <v>1062</v>
      </c>
      <c r="K53" s="350">
        <v>-237</v>
      </c>
      <c r="L53" s="350">
        <v>-1979</v>
      </c>
      <c r="M53" s="351">
        <v>-5082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rRfxa1DJUao0tmJVDS0TLEqqNNPSe2GXCFE41BGplufsDGX0zeY9DcKmnL+RLU+5Rdgkm2PKUP0KQa6iKt1Wg==" saltValue="PSAMvvw9rv5xwNQ4PZZD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3" sqref="G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1591</v>
      </c>
      <c r="G55" s="352">
        <v>1623</v>
      </c>
      <c r="H55" s="353">
        <v>1759</v>
      </c>
    </row>
    <row r="56" spans="2:8" ht="52.5" customHeight="1" x14ac:dyDescent="0.15">
      <c r="B56" s="122"/>
      <c r="C56" s="1213" t="s">
        <v>47</v>
      </c>
      <c r="D56" s="1213"/>
      <c r="E56" s="1214"/>
      <c r="F56" s="354">
        <v>448</v>
      </c>
      <c r="G56" s="354">
        <v>505</v>
      </c>
      <c r="H56" s="355">
        <v>490</v>
      </c>
    </row>
    <row r="57" spans="2:8" ht="53.25" customHeight="1" x14ac:dyDescent="0.15">
      <c r="B57" s="122"/>
      <c r="C57" s="1215" t="s">
        <v>48</v>
      </c>
      <c r="D57" s="1215"/>
      <c r="E57" s="1216"/>
      <c r="F57" s="356">
        <v>1770</v>
      </c>
      <c r="G57" s="356">
        <v>3238</v>
      </c>
      <c r="H57" s="357">
        <v>5759</v>
      </c>
    </row>
    <row r="58" spans="2:8" ht="45.75" customHeight="1" x14ac:dyDescent="0.15">
      <c r="B58" s="123"/>
      <c r="C58" s="1203" t="s">
        <v>554</v>
      </c>
      <c r="D58" s="1204"/>
      <c r="E58" s="1205"/>
      <c r="F58" s="358">
        <v>847</v>
      </c>
      <c r="G58" s="358">
        <v>1749</v>
      </c>
      <c r="H58" s="359">
        <v>3984</v>
      </c>
    </row>
    <row r="59" spans="2:8" ht="45.75" customHeight="1" x14ac:dyDescent="0.15">
      <c r="B59" s="123"/>
      <c r="C59" s="1203" t="s">
        <v>555</v>
      </c>
      <c r="D59" s="1204"/>
      <c r="E59" s="1205"/>
      <c r="F59" s="358">
        <v>100</v>
      </c>
      <c r="G59" s="358">
        <v>501</v>
      </c>
      <c r="H59" s="359">
        <v>705</v>
      </c>
    </row>
    <row r="60" spans="2:8" ht="45.75" customHeight="1" x14ac:dyDescent="0.15">
      <c r="B60" s="123"/>
      <c r="C60" s="1203" t="s">
        <v>556</v>
      </c>
      <c r="D60" s="1204"/>
      <c r="E60" s="1205"/>
      <c r="F60" s="358">
        <v>360</v>
      </c>
      <c r="G60" s="358">
        <v>411</v>
      </c>
      <c r="H60" s="359">
        <v>461</v>
      </c>
    </row>
    <row r="61" spans="2:8" ht="45.75" customHeight="1" x14ac:dyDescent="0.15">
      <c r="B61" s="123"/>
      <c r="C61" s="1203" t="s">
        <v>557</v>
      </c>
      <c r="D61" s="1204"/>
      <c r="E61" s="1205"/>
      <c r="F61" s="358">
        <v>207</v>
      </c>
      <c r="G61" s="358">
        <v>208</v>
      </c>
      <c r="H61" s="359">
        <v>234</v>
      </c>
    </row>
    <row r="62" spans="2:8" ht="45.75" customHeight="1" thickBot="1" x14ac:dyDescent="0.2">
      <c r="B62" s="124"/>
      <c r="C62" s="1206" t="s">
        <v>558</v>
      </c>
      <c r="D62" s="1207"/>
      <c r="E62" s="1208"/>
      <c r="F62" s="360">
        <v>117</v>
      </c>
      <c r="G62" s="360">
        <v>127</v>
      </c>
      <c r="H62" s="361">
        <v>137</v>
      </c>
    </row>
    <row r="63" spans="2:8" ht="52.5" customHeight="1" thickBot="1" x14ac:dyDescent="0.2">
      <c r="B63" s="125"/>
      <c r="C63" s="1209" t="s">
        <v>49</v>
      </c>
      <c r="D63" s="1209"/>
      <c r="E63" s="1210"/>
      <c r="F63" s="362">
        <v>3809</v>
      </c>
      <c r="G63" s="362">
        <v>5366</v>
      </c>
      <c r="H63" s="363">
        <v>8008</v>
      </c>
    </row>
    <row r="64" spans="2:8" x14ac:dyDescent="0.15"/>
  </sheetData>
  <sheetProtection algorithmName="SHA-512" hashValue="yOJbD5QaE1/80Xq7EXTj9oe3U/DS1MkF0keTPLbGUeKwJuhelku+XCAT+gEH4hQAbFXmLVN0LDuT8Ht1j0XUuw==" saltValue="SDmNKtAEYhwPJ6p0LrGP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169070</v>
      </c>
      <c r="E3" s="144"/>
      <c r="F3" s="145">
        <v>117234</v>
      </c>
      <c r="G3" s="146"/>
      <c r="H3" s="147"/>
    </row>
    <row r="4" spans="1:8" x14ac:dyDescent="0.15">
      <c r="A4" s="148"/>
      <c r="B4" s="149"/>
      <c r="C4" s="150"/>
      <c r="D4" s="151">
        <v>41206</v>
      </c>
      <c r="E4" s="152"/>
      <c r="F4" s="153">
        <v>59796</v>
      </c>
      <c r="G4" s="154"/>
      <c r="H4" s="155"/>
    </row>
    <row r="5" spans="1:8" x14ac:dyDescent="0.15">
      <c r="A5" s="136" t="s">
        <v>518</v>
      </c>
      <c r="B5" s="141"/>
      <c r="C5" s="142"/>
      <c r="D5" s="143">
        <v>190536</v>
      </c>
      <c r="E5" s="144"/>
      <c r="F5" s="145">
        <v>97758</v>
      </c>
      <c r="G5" s="146"/>
      <c r="H5" s="147"/>
    </row>
    <row r="6" spans="1:8" x14ac:dyDescent="0.15">
      <c r="A6" s="148"/>
      <c r="B6" s="149"/>
      <c r="C6" s="150"/>
      <c r="D6" s="151">
        <v>35868</v>
      </c>
      <c r="E6" s="152"/>
      <c r="F6" s="153">
        <v>45946</v>
      </c>
      <c r="G6" s="154"/>
      <c r="H6" s="155"/>
    </row>
    <row r="7" spans="1:8" x14ac:dyDescent="0.15">
      <c r="A7" s="136" t="s">
        <v>519</v>
      </c>
      <c r="B7" s="141"/>
      <c r="C7" s="142"/>
      <c r="D7" s="143">
        <v>118959</v>
      </c>
      <c r="E7" s="144"/>
      <c r="F7" s="145">
        <v>91338</v>
      </c>
      <c r="G7" s="146"/>
      <c r="H7" s="147"/>
    </row>
    <row r="8" spans="1:8" x14ac:dyDescent="0.15">
      <c r="A8" s="148"/>
      <c r="B8" s="149"/>
      <c r="C8" s="150"/>
      <c r="D8" s="151">
        <v>25645</v>
      </c>
      <c r="E8" s="152"/>
      <c r="F8" s="153">
        <v>43989</v>
      </c>
      <c r="G8" s="154"/>
      <c r="H8" s="155"/>
    </row>
    <row r="9" spans="1:8" x14ac:dyDescent="0.15">
      <c r="A9" s="136" t="s">
        <v>520</v>
      </c>
      <c r="B9" s="141"/>
      <c r="C9" s="142"/>
      <c r="D9" s="143">
        <v>79609</v>
      </c>
      <c r="E9" s="144"/>
      <c r="F9" s="145">
        <v>103975</v>
      </c>
      <c r="G9" s="146"/>
      <c r="H9" s="147"/>
    </row>
    <row r="10" spans="1:8" x14ac:dyDescent="0.15">
      <c r="A10" s="148"/>
      <c r="B10" s="149"/>
      <c r="C10" s="150"/>
      <c r="D10" s="151">
        <v>21333</v>
      </c>
      <c r="E10" s="152"/>
      <c r="F10" s="153">
        <v>52698</v>
      </c>
      <c r="G10" s="154"/>
      <c r="H10" s="155"/>
    </row>
    <row r="11" spans="1:8" x14ac:dyDescent="0.15">
      <c r="A11" s="136" t="s">
        <v>521</v>
      </c>
      <c r="B11" s="141"/>
      <c r="C11" s="142"/>
      <c r="D11" s="143">
        <v>103545</v>
      </c>
      <c r="E11" s="144"/>
      <c r="F11" s="145">
        <v>112678</v>
      </c>
      <c r="G11" s="146"/>
      <c r="H11" s="147"/>
    </row>
    <row r="12" spans="1:8" x14ac:dyDescent="0.15">
      <c r="A12" s="148"/>
      <c r="B12" s="149"/>
      <c r="C12" s="156"/>
      <c r="D12" s="151">
        <v>30494</v>
      </c>
      <c r="E12" s="152"/>
      <c r="F12" s="153">
        <v>55165</v>
      </c>
      <c r="G12" s="154"/>
      <c r="H12" s="155"/>
    </row>
    <row r="13" spans="1:8" x14ac:dyDescent="0.15">
      <c r="A13" s="136"/>
      <c r="B13" s="141"/>
      <c r="C13" s="157"/>
      <c r="D13" s="158">
        <v>132344</v>
      </c>
      <c r="E13" s="159"/>
      <c r="F13" s="160">
        <v>104597</v>
      </c>
      <c r="G13" s="161"/>
      <c r="H13" s="147"/>
    </row>
    <row r="14" spans="1:8" x14ac:dyDescent="0.15">
      <c r="A14" s="148"/>
      <c r="B14" s="149"/>
      <c r="C14" s="150"/>
      <c r="D14" s="151">
        <v>30909</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12.78</v>
      </c>
      <c r="C19" s="162">
        <f>ROUND(VALUE(SUBSTITUTE(実質収支比率等に係る経年分析!G$48,"▲","-")),2)</f>
        <v>17.39</v>
      </c>
      <c r="D19" s="162">
        <f>ROUND(VALUE(SUBSTITUTE(実質収支比率等に係る経年分析!H$48,"▲","-")),2)</f>
        <v>23.04</v>
      </c>
      <c r="E19" s="162">
        <f>ROUND(VALUE(SUBSTITUTE(実質収支比率等に係る経年分析!I$48,"▲","-")),2)</f>
        <v>20.72</v>
      </c>
      <c r="F19" s="162">
        <f>ROUND(VALUE(SUBSTITUTE(実質収支比率等に係る経年分析!J$48,"▲","-")),2)</f>
        <v>41.43</v>
      </c>
    </row>
    <row r="20" spans="1:11" x14ac:dyDescent="0.15">
      <c r="A20" s="162" t="s">
        <v>53</v>
      </c>
      <c r="B20" s="162">
        <f>ROUND(VALUE(SUBSTITUTE(実質収支比率等に係る経年分析!F$47,"▲","-")),2)</f>
        <v>34.06</v>
      </c>
      <c r="C20" s="162">
        <f>ROUND(VALUE(SUBSTITUTE(実質収支比率等に係る経年分析!G$47,"▲","-")),2)</f>
        <v>35.31</v>
      </c>
      <c r="D20" s="162">
        <f>ROUND(VALUE(SUBSTITUTE(実質収支比率等に係る経年分析!H$47,"▲","-")),2)</f>
        <v>38.65</v>
      </c>
      <c r="E20" s="162">
        <f>ROUND(VALUE(SUBSTITUTE(実質収支比率等に係る経年分析!I$47,"▲","-")),2)</f>
        <v>39.4</v>
      </c>
      <c r="F20" s="162">
        <f>ROUND(VALUE(SUBSTITUTE(実質収支比率等に係る経年分析!J$47,"▲","-")),2)</f>
        <v>41.32</v>
      </c>
    </row>
    <row r="21" spans="1:11" x14ac:dyDescent="0.15">
      <c r="A21" s="162" t="s">
        <v>54</v>
      </c>
      <c r="B21" s="162">
        <f>IF(ISNUMBER(VALUE(SUBSTITUTE(実質収支比率等に係る経年分析!F$49,"▲","-"))),ROUND(VALUE(SUBSTITUTE(実質収支比率等に係る経年分析!F$49,"▲","-")),2),NA())</f>
        <v>0.93</v>
      </c>
      <c r="C21" s="162">
        <f>IF(ISNUMBER(VALUE(SUBSTITUTE(実質収支比率等に係る経年分析!G$49,"▲","-"))),ROUND(VALUE(SUBSTITUTE(実質収支比率等に係る経年分析!G$49,"▲","-")),2),NA())</f>
        <v>2.41</v>
      </c>
      <c r="D21" s="162">
        <f>IF(ISNUMBER(VALUE(SUBSTITUTE(実質収支比率等に係る経年分析!H$49,"▲","-"))),ROUND(VALUE(SUBSTITUTE(実質収支比率等に係る経年分析!H$49,"▲","-")),2),NA())</f>
        <v>-4.8600000000000003</v>
      </c>
      <c r="E21" s="162">
        <f>IF(ISNUMBER(VALUE(SUBSTITUTE(実質収支比率等に係る経年分析!I$49,"▲","-"))),ROUND(VALUE(SUBSTITUTE(実質収支比率等に係る経年分析!I$49,"▲","-")),2),NA())</f>
        <v>-20.98</v>
      </c>
      <c r="F21" s="162">
        <f>IF(ISNUMBER(VALUE(SUBSTITUTE(実質収支比率等に係る経年分析!J$49,"▲","-"))),ROUND(VALUE(SUBSTITUTE(実質収支比率等に係る経年分析!J$49,"▲","-")),2),NA())</f>
        <v>8.17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0.86</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1.62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2.66</v>
      </c>
    </row>
    <row r="35" spans="1:16" x14ac:dyDescent="0.15">
      <c r="A35" s="163" t="str">
        <f>IF(連結実質赤字比率に係る赤字・黒字の構成分析!C$35="",NA(),連結実質赤字比率に係る赤字・黒字の構成分析!C$35)</f>
        <v>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3.03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17.39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20.71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41.43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788</v>
      </c>
      <c r="E42" s="164"/>
      <c r="F42" s="164"/>
      <c r="G42" s="164">
        <f>'実質公債費比率（分子）の構造'!L$52</f>
        <v>841</v>
      </c>
      <c r="H42" s="164"/>
      <c r="I42" s="164"/>
      <c r="J42" s="164">
        <f>'実質公債費比率（分子）の構造'!M$52</f>
        <v>896</v>
      </c>
      <c r="K42" s="164"/>
      <c r="L42" s="164"/>
      <c r="M42" s="164">
        <f>'実質公債費比率（分子）の構造'!N$52</f>
        <v>848</v>
      </c>
      <c r="N42" s="164"/>
      <c r="O42" s="164"/>
      <c r="P42" s="164">
        <f>'実質公債費比率（分子）の構造'!O$52</f>
        <v>857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25</v>
      </c>
      <c r="C45" s="164"/>
      <c r="D45" s="164"/>
      <c r="E45" s="164">
        <f>'実質公債費比率（分子）の構造'!L$49</f>
        <v>27</v>
      </c>
      <c r="F45" s="164"/>
      <c r="G45" s="164"/>
      <c r="H45" s="164">
        <f>'実質公債費比率（分子）の構造'!M$49</f>
        <v>29</v>
      </c>
      <c r="I45" s="164"/>
      <c r="J45" s="164"/>
      <c r="K45" s="164">
        <f>'実質公債費比率（分子）の構造'!N$49</f>
        <v>31</v>
      </c>
      <c r="L45" s="164"/>
      <c r="M45" s="164"/>
      <c r="N45" s="164">
        <f>'実質公債費比率（分子）の構造'!O$49</f>
        <v>32</v>
      </c>
      <c r="O45" s="164"/>
      <c r="P45" s="164"/>
    </row>
    <row r="46" spans="1:16" x14ac:dyDescent="0.15">
      <c r="A46" s="164" t="s">
        <v>64</v>
      </c>
      <c r="B46" s="164">
        <f>'実質公債費比率（分子）の構造'!K$48</f>
        <v>1</v>
      </c>
      <c r="C46" s="164"/>
      <c r="D46" s="164"/>
      <c r="E46" s="164">
        <f>'実質公債費比率（分子）の構造'!L$48</f>
        <v>1</v>
      </c>
      <c r="F46" s="164"/>
      <c r="G46" s="164"/>
      <c r="H46" s="164">
        <f>'実質公債費比率（分子）の構造'!M$48</f>
        <v>1</v>
      </c>
      <c r="I46" s="164"/>
      <c r="J46" s="164"/>
      <c r="K46" s="164">
        <f>'実質公債費比率（分子）の構造'!N$48</f>
        <v>1</v>
      </c>
      <c r="L46" s="164"/>
      <c r="M46" s="164"/>
      <c r="N46" s="164">
        <f>'実質公債費比率（分子）の構造'!O$48</f>
        <v>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952</v>
      </c>
      <c r="C49" s="164"/>
      <c r="D49" s="164"/>
      <c r="E49" s="164">
        <f>'実質公債費比率（分子）の構造'!L$45</f>
        <v>1020</v>
      </c>
      <c r="F49" s="164"/>
      <c r="G49" s="164"/>
      <c r="H49" s="164">
        <f>'実質公債費比率（分子）の構造'!M$45</f>
        <v>1115</v>
      </c>
      <c r="I49" s="164"/>
      <c r="J49" s="164"/>
      <c r="K49" s="164">
        <f>'実質公債費比率（分子）の構造'!N$45</f>
        <v>1146</v>
      </c>
      <c r="L49" s="164"/>
      <c r="M49" s="164"/>
      <c r="N49" s="164">
        <f>'実質公債費比率（分子）の構造'!O$45</f>
        <v>1112</v>
      </c>
      <c r="O49" s="164"/>
      <c r="P49" s="164"/>
    </row>
    <row r="50" spans="1:16" x14ac:dyDescent="0.15">
      <c r="A50" s="164" t="s">
        <v>67</v>
      </c>
      <c r="B50" s="164" t="e">
        <f>NA()</f>
        <v>#N/A</v>
      </c>
      <c r="C50" s="164">
        <f>IF(ISNUMBER('実質公債費比率（分子）の構造'!K$53),'実質公債費比率（分子）の構造'!K$53,NA())</f>
        <v>190</v>
      </c>
      <c r="D50" s="164" t="e">
        <f>NA()</f>
        <v>#N/A</v>
      </c>
      <c r="E50" s="164" t="e">
        <f>NA()</f>
        <v>#N/A</v>
      </c>
      <c r="F50" s="164">
        <f>IF(ISNUMBER('実質公債費比率（分子）の構造'!L$53),'実質公債費比率（分子）の構造'!L$53,NA())</f>
        <v>207</v>
      </c>
      <c r="G50" s="164" t="e">
        <f>NA()</f>
        <v>#N/A</v>
      </c>
      <c r="H50" s="164" t="e">
        <f>NA()</f>
        <v>#N/A</v>
      </c>
      <c r="I50" s="164">
        <f>IF(ISNUMBER('実質公債費比率（分子）の構造'!M$53),'実質公債費比率（分子）の構造'!M$53,NA())</f>
        <v>249</v>
      </c>
      <c r="J50" s="164" t="e">
        <f>NA()</f>
        <v>#N/A</v>
      </c>
      <c r="K50" s="164" t="e">
        <f>NA()</f>
        <v>#N/A</v>
      </c>
      <c r="L50" s="164">
        <f>IF(ISNUMBER('実質公債費比率（分子）の構造'!N$53),'実質公債費比率（分子）の構造'!N$53,NA())</f>
        <v>330</v>
      </c>
      <c r="M50" s="164" t="e">
        <f>NA()</f>
        <v>#N/A</v>
      </c>
      <c r="N50" s="164" t="e">
        <f>NA()</f>
        <v>#N/A</v>
      </c>
      <c r="O50" s="164">
        <f>IF(ISNUMBER('実質公債費比率（分子）の構造'!O$53),'実質公債費比率（分子）の構造'!O$53,NA())</f>
        <v>289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8207</v>
      </c>
      <c r="E56" s="163"/>
      <c r="F56" s="163"/>
      <c r="G56" s="163">
        <f>'将来負担比率（分子）の構造'!J$52</f>
        <v>8118</v>
      </c>
      <c r="H56" s="163"/>
      <c r="I56" s="163"/>
      <c r="J56" s="163">
        <f>'将来負担比率（分子）の構造'!K$52</f>
        <v>7612</v>
      </c>
      <c r="K56" s="163"/>
      <c r="L56" s="163"/>
      <c r="M56" s="163">
        <f>'将来負担比率（分子）の構造'!L$52</f>
        <v>7211</v>
      </c>
      <c r="N56" s="163"/>
      <c r="O56" s="163"/>
      <c r="P56" s="163">
        <f>'将来負担比率（分子）の構造'!M$52</f>
        <v>7188</v>
      </c>
    </row>
    <row r="57" spans="1:16" x14ac:dyDescent="0.15">
      <c r="A57" s="163" t="s">
        <v>42</v>
      </c>
      <c r="B57" s="163"/>
      <c r="C57" s="163"/>
      <c r="D57" s="163">
        <f>'将来負担比率（分子）の構造'!I$51</f>
        <v>3</v>
      </c>
      <c r="E57" s="163"/>
      <c r="F57" s="163"/>
      <c r="G57" s="163">
        <f>'将来負担比率（分子）の構造'!J$51</f>
        <v>2</v>
      </c>
      <c r="H57" s="163"/>
      <c r="I57" s="163"/>
      <c r="J57" s="163">
        <f>'将来負担比率（分子）の構造'!K$51</f>
        <v>325</v>
      </c>
      <c r="K57" s="163"/>
      <c r="L57" s="163"/>
      <c r="M57" s="163">
        <f>'将来負担比率（分子）の構造'!L$51</f>
        <v>325</v>
      </c>
      <c r="N57" s="163"/>
      <c r="O57" s="163"/>
      <c r="P57" s="163">
        <f>'将来負担比率（分子）の構造'!M$51</f>
        <v>282</v>
      </c>
    </row>
    <row r="58" spans="1:16" x14ac:dyDescent="0.15">
      <c r="A58" s="163" t="s">
        <v>41</v>
      </c>
      <c r="B58" s="163"/>
      <c r="C58" s="163"/>
      <c r="D58" s="163">
        <f>'将来負担比率（分子）の構造'!I$50</f>
        <v>2465</v>
      </c>
      <c r="E58" s="163"/>
      <c r="F58" s="163"/>
      <c r="G58" s="163">
        <f>'将来負担比率（分子）の構造'!J$50</f>
        <v>3072</v>
      </c>
      <c r="H58" s="163"/>
      <c r="I58" s="163"/>
      <c r="J58" s="163">
        <f>'将来負担比率（分子）の構造'!K$50</f>
        <v>3983</v>
      </c>
      <c r="K58" s="163"/>
      <c r="L58" s="163"/>
      <c r="M58" s="163">
        <f>'将来負担比率（分子）の構造'!L$50</f>
        <v>5540</v>
      </c>
      <c r="N58" s="163"/>
      <c r="O58" s="163"/>
      <c r="P58" s="163">
        <f>'将来負担比率（分子）の構造'!M$50</f>
        <v>8168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810</v>
      </c>
      <c r="C62" s="163"/>
      <c r="D62" s="163"/>
      <c r="E62" s="163">
        <f>'将来負担比率（分子）の構造'!J$45</f>
        <v>696</v>
      </c>
      <c r="F62" s="163"/>
      <c r="G62" s="163"/>
      <c r="H62" s="163">
        <f>'将来負担比率（分子）の構造'!K$45</f>
        <v>663</v>
      </c>
      <c r="I62" s="163"/>
      <c r="J62" s="163"/>
      <c r="K62" s="163">
        <f>'将来負担比率（分子）の構造'!L$45</f>
        <v>714</v>
      </c>
      <c r="L62" s="163"/>
      <c r="M62" s="163"/>
      <c r="N62" s="163">
        <f>'将来負担比率（分子）の構造'!M$45</f>
        <v>696</v>
      </c>
      <c r="O62" s="163"/>
      <c r="P62" s="163"/>
    </row>
    <row r="63" spans="1:16" x14ac:dyDescent="0.15">
      <c r="A63" s="163" t="s">
        <v>34</v>
      </c>
      <c r="B63" s="163">
        <f>'将来負担比率（分子）の構造'!I$44</f>
        <v>171</v>
      </c>
      <c r="C63" s="163"/>
      <c r="D63" s="163"/>
      <c r="E63" s="163">
        <f>'将来負担比率（分子）の構造'!J$44</f>
        <v>129</v>
      </c>
      <c r="F63" s="163"/>
      <c r="G63" s="163"/>
      <c r="H63" s="163">
        <f>'将来負担比率（分子）の構造'!K$44</f>
        <v>112</v>
      </c>
      <c r="I63" s="163"/>
      <c r="J63" s="163"/>
      <c r="K63" s="163">
        <f>'将来負担比率（分子）の構造'!L$44</f>
        <v>85</v>
      </c>
      <c r="L63" s="163"/>
      <c r="M63" s="163"/>
      <c r="N63" s="163">
        <f>'将来負担比率（分子）の構造'!M$44</f>
        <v>66</v>
      </c>
      <c r="O63" s="163"/>
      <c r="P63" s="163"/>
    </row>
    <row r="64" spans="1:16" x14ac:dyDescent="0.15">
      <c r="A64" s="163" t="s">
        <v>33</v>
      </c>
      <c r="B64" s="163">
        <f>'将来負担比率（分子）の構造'!I$43</f>
        <v>20</v>
      </c>
      <c r="C64" s="163"/>
      <c r="D64" s="163"/>
      <c r="E64" s="163">
        <f>'将来負担比率（分子）の構造'!J$43</f>
        <v>17</v>
      </c>
      <c r="F64" s="163"/>
      <c r="G64" s="163"/>
      <c r="H64" s="163">
        <f>'将来負担比率（分子）の構造'!K$43</f>
        <v>15</v>
      </c>
      <c r="I64" s="163"/>
      <c r="J64" s="163"/>
      <c r="K64" s="163">
        <f>'将来負担比率（分子）の構造'!L$43</f>
        <v>16</v>
      </c>
      <c r="L64" s="163"/>
      <c r="M64" s="163"/>
      <c r="N64" s="163">
        <f>'将来負担比率（分子）の構造'!M$43</f>
        <v>22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11288</v>
      </c>
      <c r="C66" s="163"/>
      <c r="D66" s="163"/>
      <c r="E66" s="163">
        <f>'将来負担比率（分子）の構造'!J$41</f>
        <v>11413</v>
      </c>
      <c r="F66" s="163"/>
      <c r="G66" s="163"/>
      <c r="H66" s="163">
        <f>'将来負担比率（分子）の構造'!K$41</f>
        <v>10893</v>
      </c>
      <c r="I66" s="163"/>
      <c r="J66" s="163"/>
      <c r="K66" s="163">
        <f>'将来負担比率（分子）の構造'!L$41</f>
        <v>10283</v>
      </c>
      <c r="L66" s="163"/>
      <c r="M66" s="163"/>
      <c r="N66" s="163">
        <f>'将来負担比率（分子）の構造'!M$41</f>
        <v>9772</v>
      </c>
      <c r="O66" s="163"/>
      <c r="P66" s="163"/>
    </row>
    <row r="67" spans="1:16" x14ac:dyDescent="0.15">
      <c r="A67" s="163" t="s">
        <v>71</v>
      </c>
      <c r="B67" s="163" t="e">
        <f>NA()</f>
        <v>#N/A</v>
      </c>
      <c r="C67" s="163">
        <f>IF(ISNUMBER('将来負担比率（分子）の構造'!I$53), IF('将来負担比率（分子）の構造'!I$53 &lt; 0, 0, '将来負担比率（分子）の構造'!I$53), NA())</f>
        <v>1614</v>
      </c>
      <c r="D67" s="163" t="e">
        <f>NA()</f>
        <v>#N/A</v>
      </c>
      <c r="E67" s="163" t="e">
        <f>NA()</f>
        <v>#N/A</v>
      </c>
      <c r="F67" s="163">
        <f>IF(ISNUMBER('将来負担比率（分子）の構造'!J$53), IF('将来負担比率（分子）の構造'!J$53 &lt; 0, 0, '将来負担比率（分子）の構造'!J$53), NA())</f>
        <v>1062</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1591</v>
      </c>
      <c r="C72" s="167">
        <f>基金残高に係る経年分析!G55</f>
        <v>1623</v>
      </c>
      <c r="D72" s="167">
        <f>基金残高に係る経年分析!H55</f>
        <v>1759</v>
      </c>
    </row>
    <row r="73" spans="1:16" x14ac:dyDescent="0.15">
      <c r="A73" s="166" t="s">
        <v>74</v>
      </c>
      <c r="B73" s="167">
        <f>基金残高に係る経年分析!F56</f>
        <v>448</v>
      </c>
      <c r="C73" s="167">
        <f>基金残高に係る経年分析!G56</f>
        <v>505</v>
      </c>
      <c r="D73" s="167">
        <f>基金残高に係る経年分析!H56</f>
        <v>490</v>
      </c>
    </row>
    <row r="74" spans="1:16" x14ac:dyDescent="0.15">
      <c r="A74" s="166" t="s">
        <v>75</v>
      </c>
      <c r="B74" s="167">
        <f>基金残高に係る経年分析!F57</f>
        <v>1770</v>
      </c>
      <c r="C74" s="167">
        <f>基金残高に係る経年分析!G57</f>
        <v>3238</v>
      </c>
      <c r="D74" s="167">
        <f>基金残高に係る経年分析!H57</f>
        <v>5759</v>
      </c>
    </row>
  </sheetData>
  <sheetProtection algorithmName="SHA-512" hashValue="4E181mbhdliSKhA0wPWxhAkB3GALTliK30KF6D6aLPcYINoRrtFz14d5G5JGp2zpO8khhfy//0s18RhtHnQ3qg==" saltValue="1k2QuhRrxMbz10Tjgrjg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1054001</v>
      </c>
      <c r="S5" s="613"/>
      <c r="T5" s="613"/>
      <c r="U5" s="613"/>
      <c r="V5" s="613"/>
      <c r="W5" s="613"/>
      <c r="X5" s="613"/>
      <c r="Y5" s="614"/>
      <c r="Z5" s="615">
        <v>6.7</v>
      </c>
      <c r="AA5" s="615"/>
      <c r="AB5" s="615"/>
      <c r="AC5" s="615"/>
      <c r="AD5" s="616">
        <v>1054001</v>
      </c>
      <c r="AE5" s="616"/>
      <c r="AF5" s="616"/>
      <c r="AG5" s="616"/>
      <c r="AH5" s="616"/>
      <c r="AI5" s="616"/>
      <c r="AJ5" s="616"/>
      <c r="AK5" s="616"/>
      <c r="AL5" s="617">
        <v>24.6</v>
      </c>
      <c r="AM5" s="618"/>
      <c r="AN5" s="618"/>
      <c r="AO5" s="619"/>
      <c r="AP5" s="609" t="s">
        <v>217</v>
      </c>
      <c r="AQ5" s="610"/>
      <c r="AR5" s="610"/>
      <c r="AS5" s="610"/>
      <c r="AT5" s="610"/>
      <c r="AU5" s="610"/>
      <c r="AV5" s="610"/>
      <c r="AW5" s="610"/>
      <c r="AX5" s="610"/>
      <c r="AY5" s="610"/>
      <c r="AZ5" s="610"/>
      <c r="BA5" s="610"/>
      <c r="BB5" s="610"/>
      <c r="BC5" s="610"/>
      <c r="BD5" s="610"/>
      <c r="BE5" s="610"/>
      <c r="BF5" s="611"/>
      <c r="BG5" s="623">
        <v>1054001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73765</v>
      </c>
      <c r="S6" s="624"/>
      <c r="T6" s="624"/>
      <c r="U6" s="624"/>
      <c r="V6" s="624"/>
      <c r="W6" s="624"/>
      <c r="X6" s="624"/>
      <c r="Y6" s="625"/>
      <c r="Z6" s="626">
        <v>0.5</v>
      </c>
      <c r="AA6" s="626"/>
      <c r="AB6" s="626"/>
      <c r="AC6" s="626"/>
      <c r="AD6" s="627">
        <v>73765</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1054001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72914</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72914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286</v>
      </c>
      <c r="S7" s="624"/>
      <c r="T7" s="624"/>
      <c r="U7" s="624"/>
      <c r="V7" s="624"/>
      <c r="W7" s="624"/>
      <c r="X7" s="624"/>
      <c r="Y7" s="625"/>
      <c r="Z7" s="626">
        <v>0</v>
      </c>
      <c r="AA7" s="626"/>
      <c r="AB7" s="626"/>
      <c r="AC7" s="626"/>
      <c r="AD7" s="627">
        <v>286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328793</v>
      </c>
      <c r="BH7" s="624"/>
      <c r="BI7" s="624"/>
      <c r="BJ7" s="624"/>
      <c r="BK7" s="624"/>
      <c r="BL7" s="624"/>
      <c r="BM7" s="624"/>
      <c r="BN7" s="625"/>
      <c r="BO7" s="626">
        <v>31.2</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3913825</v>
      </c>
      <c r="CS7" s="624"/>
      <c r="CT7" s="624"/>
      <c r="CU7" s="624"/>
      <c r="CV7" s="624"/>
      <c r="CW7" s="624"/>
      <c r="CX7" s="624"/>
      <c r="CY7" s="625"/>
      <c r="CZ7" s="626">
        <v>28.2</v>
      </c>
      <c r="DA7" s="626"/>
      <c r="DB7" s="626"/>
      <c r="DC7" s="626"/>
      <c r="DD7" s="632">
        <v>39068</v>
      </c>
      <c r="DE7" s="624"/>
      <c r="DF7" s="624"/>
      <c r="DG7" s="624"/>
      <c r="DH7" s="624"/>
      <c r="DI7" s="624"/>
      <c r="DJ7" s="624"/>
      <c r="DK7" s="624"/>
      <c r="DL7" s="624"/>
      <c r="DM7" s="624"/>
      <c r="DN7" s="624"/>
      <c r="DO7" s="624"/>
      <c r="DP7" s="625"/>
      <c r="DQ7" s="632">
        <v>1032104</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3415</v>
      </c>
      <c r="S8" s="624"/>
      <c r="T8" s="624"/>
      <c r="U8" s="624"/>
      <c r="V8" s="624"/>
      <c r="W8" s="624"/>
      <c r="X8" s="624"/>
      <c r="Y8" s="625"/>
      <c r="Z8" s="626">
        <v>0</v>
      </c>
      <c r="AA8" s="626"/>
      <c r="AB8" s="626"/>
      <c r="AC8" s="626"/>
      <c r="AD8" s="627">
        <v>3415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14037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2387066</v>
      </c>
      <c r="CS8" s="624"/>
      <c r="CT8" s="624"/>
      <c r="CU8" s="624"/>
      <c r="CV8" s="624"/>
      <c r="CW8" s="624"/>
      <c r="CX8" s="624"/>
      <c r="CY8" s="625"/>
      <c r="CZ8" s="626">
        <v>17.2</v>
      </c>
      <c r="DA8" s="626"/>
      <c r="DB8" s="626"/>
      <c r="DC8" s="626"/>
      <c r="DD8" s="632">
        <v>51456</v>
      </c>
      <c r="DE8" s="624"/>
      <c r="DF8" s="624"/>
      <c r="DG8" s="624"/>
      <c r="DH8" s="624"/>
      <c r="DI8" s="624"/>
      <c r="DJ8" s="624"/>
      <c r="DK8" s="624"/>
      <c r="DL8" s="624"/>
      <c r="DM8" s="624"/>
      <c r="DN8" s="624"/>
      <c r="DO8" s="624"/>
      <c r="DP8" s="625"/>
      <c r="DQ8" s="632">
        <v>1259033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5752</v>
      </c>
      <c r="S9" s="624"/>
      <c r="T9" s="624"/>
      <c r="U9" s="624"/>
      <c r="V9" s="624"/>
      <c r="W9" s="624"/>
      <c r="X9" s="624"/>
      <c r="Y9" s="625"/>
      <c r="Z9" s="626">
        <v>0</v>
      </c>
      <c r="AA9" s="626"/>
      <c r="AB9" s="626"/>
      <c r="AC9" s="626"/>
      <c r="AD9" s="627">
        <v>5752</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267506</v>
      </c>
      <c r="BH9" s="624"/>
      <c r="BI9" s="624"/>
      <c r="BJ9" s="624"/>
      <c r="BK9" s="624"/>
      <c r="BL9" s="624"/>
      <c r="BM9" s="624"/>
      <c r="BN9" s="625"/>
      <c r="BO9" s="626">
        <v>25.4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421300</v>
      </c>
      <c r="CS9" s="624"/>
      <c r="CT9" s="624"/>
      <c r="CU9" s="624"/>
      <c r="CV9" s="624"/>
      <c r="CW9" s="624"/>
      <c r="CX9" s="624"/>
      <c r="CY9" s="625"/>
      <c r="CZ9" s="626">
        <v>3</v>
      </c>
      <c r="DA9" s="626"/>
      <c r="DB9" s="626"/>
      <c r="DC9" s="626"/>
      <c r="DD9" s="632">
        <v>15980</v>
      </c>
      <c r="DE9" s="624"/>
      <c r="DF9" s="624"/>
      <c r="DG9" s="624"/>
      <c r="DH9" s="624"/>
      <c r="DI9" s="624"/>
      <c r="DJ9" s="624"/>
      <c r="DK9" s="624"/>
      <c r="DL9" s="624"/>
      <c r="DM9" s="624"/>
      <c r="DN9" s="624"/>
      <c r="DO9" s="624"/>
      <c r="DP9" s="625"/>
      <c r="DQ9" s="632">
        <v>364884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26233</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263035</v>
      </c>
      <c r="S11" s="624"/>
      <c r="T11" s="624"/>
      <c r="U11" s="624"/>
      <c r="V11" s="624"/>
      <c r="W11" s="624"/>
      <c r="X11" s="624"/>
      <c r="Y11" s="625"/>
      <c r="Z11" s="628">
        <v>1.7</v>
      </c>
      <c r="AA11" s="629"/>
      <c r="AB11" s="629"/>
      <c r="AC11" s="635"/>
      <c r="AD11" s="632">
        <v>263035</v>
      </c>
      <c r="AE11" s="624"/>
      <c r="AF11" s="624"/>
      <c r="AG11" s="624"/>
      <c r="AH11" s="624"/>
      <c r="AI11" s="624"/>
      <c r="AJ11" s="624"/>
      <c r="AK11" s="625"/>
      <c r="AL11" s="628">
        <v>6.1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21017</v>
      </c>
      <c r="BH11" s="624"/>
      <c r="BI11" s="624"/>
      <c r="BJ11" s="624"/>
      <c r="BK11" s="624"/>
      <c r="BL11" s="624"/>
      <c r="BM11" s="624"/>
      <c r="BN11" s="625"/>
      <c r="BO11" s="626">
        <v>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274654</v>
      </c>
      <c r="CS11" s="624"/>
      <c r="CT11" s="624"/>
      <c r="CU11" s="624"/>
      <c r="CV11" s="624"/>
      <c r="CW11" s="624"/>
      <c r="CX11" s="624"/>
      <c r="CY11" s="625"/>
      <c r="CZ11" s="626">
        <v>2</v>
      </c>
      <c r="DA11" s="626"/>
      <c r="DB11" s="626"/>
      <c r="DC11" s="626"/>
      <c r="DD11" s="632">
        <v>141890</v>
      </c>
      <c r="DE11" s="624"/>
      <c r="DF11" s="624"/>
      <c r="DG11" s="624"/>
      <c r="DH11" s="624"/>
      <c r="DI11" s="624"/>
      <c r="DJ11" s="624"/>
      <c r="DK11" s="624"/>
      <c r="DL11" s="624"/>
      <c r="DM11" s="624"/>
      <c r="DN11" s="624"/>
      <c r="DO11" s="624"/>
      <c r="DP11" s="625"/>
      <c r="DQ11" s="632">
        <v>139914</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9398</v>
      </c>
      <c r="S12" s="624"/>
      <c r="T12" s="624"/>
      <c r="U12" s="624"/>
      <c r="V12" s="624"/>
      <c r="W12" s="624"/>
      <c r="X12" s="624"/>
      <c r="Y12" s="625"/>
      <c r="Z12" s="626">
        <v>0.1</v>
      </c>
      <c r="AA12" s="626"/>
      <c r="AB12" s="626"/>
      <c r="AC12" s="626"/>
      <c r="AD12" s="627">
        <v>9398</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585562</v>
      </c>
      <c r="BH12" s="624"/>
      <c r="BI12" s="624"/>
      <c r="BJ12" s="624"/>
      <c r="BK12" s="624"/>
      <c r="BL12" s="624"/>
      <c r="BM12" s="624"/>
      <c r="BN12" s="625"/>
      <c r="BO12" s="626">
        <v>55.6</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3848369</v>
      </c>
      <c r="CS12" s="624"/>
      <c r="CT12" s="624"/>
      <c r="CU12" s="624"/>
      <c r="CV12" s="624"/>
      <c r="CW12" s="624"/>
      <c r="CX12" s="624"/>
      <c r="CY12" s="625"/>
      <c r="CZ12" s="626">
        <v>27.7</v>
      </c>
      <c r="DA12" s="626"/>
      <c r="DB12" s="626"/>
      <c r="DC12" s="626"/>
      <c r="DD12" s="632">
        <v>89236</v>
      </c>
      <c r="DE12" s="624"/>
      <c r="DF12" s="624"/>
      <c r="DG12" s="624"/>
      <c r="DH12" s="624"/>
      <c r="DI12" s="624"/>
      <c r="DJ12" s="624"/>
      <c r="DK12" s="624"/>
      <c r="DL12" s="624"/>
      <c r="DM12" s="624"/>
      <c r="DN12" s="624"/>
      <c r="DO12" s="624"/>
      <c r="DP12" s="625"/>
      <c r="DQ12" s="632">
        <v>59887</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585554</v>
      </c>
      <c r="BH13" s="624"/>
      <c r="BI13" s="624"/>
      <c r="BJ13" s="624"/>
      <c r="BK13" s="624"/>
      <c r="BL13" s="624"/>
      <c r="BM13" s="624"/>
      <c r="BN13" s="625"/>
      <c r="BO13" s="626">
        <v>55.6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691005</v>
      </c>
      <c r="CS13" s="624"/>
      <c r="CT13" s="624"/>
      <c r="CU13" s="624"/>
      <c r="CV13" s="624"/>
      <c r="CW13" s="624"/>
      <c r="CX13" s="624"/>
      <c r="CY13" s="625"/>
      <c r="CZ13" s="626">
        <v>5</v>
      </c>
      <c r="DA13" s="626"/>
      <c r="DB13" s="626"/>
      <c r="DC13" s="626"/>
      <c r="DD13" s="632">
        <v>560767</v>
      </c>
      <c r="DE13" s="624"/>
      <c r="DF13" s="624"/>
      <c r="DG13" s="624"/>
      <c r="DH13" s="624"/>
      <c r="DI13" s="624"/>
      <c r="DJ13" s="624"/>
      <c r="DK13" s="624"/>
      <c r="DL13" s="624"/>
      <c r="DM13" s="624"/>
      <c r="DN13" s="624"/>
      <c r="DO13" s="624"/>
      <c r="DP13" s="625"/>
      <c r="DQ13" s="632">
        <v>140822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53706</v>
      </c>
      <c r="BH14" s="624"/>
      <c r="BI14" s="624"/>
      <c r="BJ14" s="624"/>
      <c r="BK14" s="624"/>
      <c r="BL14" s="624"/>
      <c r="BM14" s="624"/>
      <c r="BN14" s="625"/>
      <c r="BO14" s="626">
        <v>5.0999999999999996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370458</v>
      </c>
      <c r="CS14" s="624"/>
      <c r="CT14" s="624"/>
      <c r="CU14" s="624"/>
      <c r="CV14" s="624"/>
      <c r="CW14" s="624"/>
      <c r="CX14" s="624"/>
      <c r="CY14" s="625"/>
      <c r="CZ14" s="626">
        <v>2.7</v>
      </c>
      <c r="DA14" s="626"/>
      <c r="DB14" s="626"/>
      <c r="DC14" s="626"/>
      <c r="DD14" s="632">
        <v>118434</v>
      </c>
      <c r="DE14" s="624"/>
      <c r="DF14" s="624"/>
      <c r="DG14" s="624"/>
      <c r="DH14" s="624"/>
      <c r="DI14" s="624"/>
      <c r="DJ14" s="624"/>
      <c r="DK14" s="624"/>
      <c r="DL14" s="624"/>
      <c r="DM14" s="624"/>
      <c r="DN14" s="624"/>
      <c r="DO14" s="624"/>
      <c r="DP14" s="625"/>
      <c r="DQ14" s="632">
        <v>243100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6891</v>
      </c>
      <c r="S15" s="624"/>
      <c r="T15" s="624"/>
      <c r="U15" s="624"/>
      <c r="V15" s="624"/>
      <c r="W15" s="624"/>
      <c r="X15" s="624"/>
      <c r="Y15" s="625"/>
      <c r="Z15" s="626">
        <v>0</v>
      </c>
      <c r="AA15" s="626"/>
      <c r="AB15" s="626"/>
      <c r="AC15" s="626"/>
      <c r="AD15" s="627">
        <v>6891</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85940</v>
      </c>
      <c r="BH15" s="624"/>
      <c r="BI15" s="624"/>
      <c r="BJ15" s="624"/>
      <c r="BK15" s="624"/>
      <c r="BL15" s="624"/>
      <c r="BM15" s="624"/>
      <c r="BN15" s="625"/>
      <c r="BO15" s="626">
        <v>8.1999999999999993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446896</v>
      </c>
      <c r="CS15" s="624"/>
      <c r="CT15" s="624"/>
      <c r="CU15" s="624"/>
      <c r="CV15" s="624"/>
      <c r="CW15" s="624"/>
      <c r="CX15" s="624"/>
      <c r="CY15" s="625"/>
      <c r="CZ15" s="626">
        <v>3.2</v>
      </c>
      <c r="DA15" s="626"/>
      <c r="DB15" s="626"/>
      <c r="DC15" s="626"/>
      <c r="DD15" s="632">
        <v>13234</v>
      </c>
      <c r="DE15" s="624"/>
      <c r="DF15" s="624"/>
      <c r="DG15" s="624"/>
      <c r="DH15" s="624"/>
      <c r="DI15" s="624"/>
      <c r="DJ15" s="624"/>
      <c r="DK15" s="624"/>
      <c r="DL15" s="624"/>
      <c r="DM15" s="624"/>
      <c r="DN15" s="624"/>
      <c r="DO15" s="624"/>
      <c r="DP15" s="625"/>
      <c r="DQ15" s="632">
        <v>417126</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19207</v>
      </c>
      <c r="S16" s="624"/>
      <c r="T16" s="624"/>
      <c r="U16" s="624"/>
      <c r="V16" s="624"/>
      <c r="W16" s="624"/>
      <c r="X16" s="624"/>
      <c r="Y16" s="625"/>
      <c r="Z16" s="626">
        <v>0.1</v>
      </c>
      <c r="AA16" s="626"/>
      <c r="AB16" s="626"/>
      <c r="AC16" s="626"/>
      <c r="AD16" s="627">
        <v>19207</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362416</v>
      </c>
      <c r="CS16" s="624"/>
      <c r="CT16" s="624"/>
      <c r="CU16" s="624"/>
      <c r="CV16" s="624"/>
      <c r="CW16" s="624"/>
      <c r="CX16" s="624"/>
      <c r="CY16" s="625"/>
      <c r="CZ16" s="626">
        <v>2.6</v>
      </c>
      <c r="DA16" s="626"/>
      <c r="DB16" s="626"/>
      <c r="DC16" s="626"/>
      <c r="DD16" s="632" t="s">
        <v>122</v>
      </c>
      <c r="DE16" s="624"/>
      <c r="DF16" s="624"/>
      <c r="DG16" s="624"/>
      <c r="DH16" s="624"/>
      <c r="DI16" s="624"/>
      <c r="DJ16" s="624"/>
      <c r="DK16" s="624"/>
      <c r="DL16" s="624"/>
      <c r="DM16" s="624"/>
      <c r="DN16" s="624"/>
      <c r="DO16" s="624"/>
      <c r="DP16" s="625"/>
      <c r="DQ16" s="632">
        <v>39693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49873</v>
      </c>
      <c r="S17" s="624"/>
      <c r="T17" s="624"/>
      <c r="U17" s="624"/>
      <c r="V17" s="624"/>
      <c r="W17" s="624"/>
      <c r="X17" s="624"/>
      <c r="Y17" s="625"/>
      <c r="Z17" s="626">
        <v>0.3</v>
      </c>
      <c r="AA17" s="626"/>
      <c r="AB17" s="626"/>
      <c r="AC17" s="626"/>
      <c r="AD17" s="627">
        <v>49873</v>
      </c>
      <c r="AE17" s="627"/>
      <c r="AF17" s="627"/>
      <c r="AG17" s="627"/>
      <c r="AH17" s="627"/>
      <c r="AI17" s="627"/>
      <c r="AJ17" s="627"/>
      <c r="AK17" s="627"/>
      <c r="AL17" s="628">
        <v>1.2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1112066</v>
      </c>
      <c r="CS17" s="624"/>
      <c r="CT17" s="624"/>
      <c r="CU17" s="624"/>
      <c r="CV17" s="624"/>
      <c r="CW17" s="624"/>
      <c r="CX17" s="624"/>
      <c r="CY17" s="625"/>
      <c r="CZ17" s="626">
        <v>8</v>
      </c>
      <c r="DA17" s="626"/>
      <c r="DB17" s="626"/>
      <c r="DC17" s="626"/>
      <c r="DD17" s="632" t="s">
        <v>122</v>
      </c>
      <c r="DE17" s="624"/>
      <c r="DF17" s="624"/>
      <c r="DG17" s="624"/>
      <c r="DH17" s="624"/>
      <c r="DI17" s="624"/>
      <c r="DJ17" s="624"/>
      <c r="DK17" s="624"/>
      <c r="DL17" s="624"/>
      <c r="DM17" s="624"/>
      <c r="DN17" s="624"/>
      <c r="DO17" s="624"/>
      <c r="DP17" s="625"/>
      <c r="DQ17" s="632">
        <v>1100497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11010</v>
      </c>
      <c r="S18" s="624"/>
      <c r="T18" s="624"/>
      <c r="U18" s="624"/>
      <c r="V18" s="624"/>
      <c r="W18" s="624"/>
      <c r="X18" s="624"/>
      <c r="Y18" s="625"/>
      <c r="Z18" s="626">
        <v>0.1</v>
      </c>
      <c r="AA18" s="626"/>
      <c r="AB18" s="626"/>
      <c r="AC18" s="626"/>
      <c r="AD18" s="627">
        <v>11010</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37769</v>
      </c>
      <c r="S19" s="624"/>
      <c r="T19" s="624"/>
      <c r="U19" s="624"/>
      <c r="V19" s="624"/>
      <c r="W19" s="624"/>
      <c r="X19" s="624"/>
      <c r="Y19" s="625"/>
      <c r="Z19" s="626">
        <v>0.2</v>
      </c>
      <c r="AA19" s="626"/>
      <c r="AB19" s="626"/>
      <c r="AC19" s="626"/>
      <c r="AD19" s="627">
        <v>37769</v>
      </c>
      <c r="AE19" s="627"/>
      <c r="AF19" s="627"/>
      <c r="AG19" s="627"/>
      <c r="AH19" s="627"/>
      <c r="AI19" s="627"/>
      <c r="AJ19" s="627"/>
      <c r="AK19" s="627"/>
      <c r="AL19" s="628">
        <v>0.9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1094</v>
      </c>
      <c r="S20" s="624"/>
      <c r="T20" s="624"/>
      <c r="U20" s="624"/>
      <c r="V20" s="624"/>
      <c r="W20" s="624"/>
      <c r="X20" s="624"/>
      <c r="Y20" s="625"/>
      <c r="Z20" s="626">
        <v>0</v>
      </c>
      <c r="AA20" s="626"/>
      <c r="AB20" s="626"/>
      <c r="AC20" s="626"/>
      <c r="AD20" s="627">
        <v>1094</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13900969</v>
      </c>
      <c r="CS20" s="624"/>
      <c r="CT20" s="624"/>
      <c r="CU20" s="624"/>
      <c r="CV20" s="624"/>
      <c r="CW20" s="624"/>
      <c r="CX20" s="624"/>
      <c r="CY20" s="625"/>
      <c r="CZ20" s="626">
        <v>100</v>
      </c>
      <c r="DA20" s="626"/>
      <c r="DB20" s="626"/>
      <c r="DC20" s="626"/>
      <c r="DD20" s="632">
        <v>1030065</v>
      </c>
      <c r="DE20" s="624"/>
      <c r="DF20" s="624"/>
      <c r="DG20" s="624"/>
      <c r="DH20" s="624"/>
      <c r="DI20" s="624"/>
      <c r="DJ20" s="624"/>
      <c r="DK20" s="624"/>
      <c r="DL20" s="624"/>
      <c r="DM20" s="624"/>
      <c r="DN20" s="624"/>
      <c r="DO20" s="624"/>
      <c r="DP20" s="625"/>
      <c r="DQ20" s="632">
        <v>4869974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3007235</v>
      </c>
      <c r="S21" s="624"/>
      <c r="T21" s="624"/>
      <c r="U21" s="624"/>
      <c r="V21" s="624"/>
      <c r="W21" s="624"/>
      <c r="X21" s="624"/>
      <c r="Y21" s="625"/>
      <c r="Z21" s="626">
        <v>19.100000000000001</v>
      </c>
      <c r="AA21" s="626"/>
      <c r="AB21" s="626"/>
      <c r="AC21" s="626"/>
      <c r="AD21" s="627">
        <v>2785808</v>
      </c>
      <c r="AE21" s="627"/>
      <c r="AF21" s="627"/>
      <c r="AG21" s="627"/>
      <c r="AH21" s="627"/>
      <c r="AI21" s="627"/>
      <c r="AJ21" s="627"/>
      <c r="AK21" s="627"/>
      <c r="AL21" s="628">
        <v>65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2785808</v>
      </c>
      <c r="S22" s="624"/>
      <c r="T22" s="624"/>
      <c r="U22" s="624"/>
      <c r="V22" s="624"/>
      <c r="W22" s="624"/>
      <c r="X22" s="624"/>
      <c r="Y22" s="625"/>
      <c r="Z22" s="626">
        <v>17.7</v>
      </c>
      <c r="AA22" s="626"/>
      <c r="AB22" s="626"/>
      <c r="AC22" s="626"/>
      <c r="AD22" s="627">
        <v>2785808</v>
      </c>
      <c r="AE22" s="627"/>
      <c r="AF22" s="627"/>
      <c r="AG22" s="627"/>
      <c r="AH22" s="627"/>
      <c r="AI22" s="627"/>
      <c r="AJ22" s="627"/>
      <c r="AK22" s="627"/>
      <c r="AL22" s="628">
        <v>65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221427</v>
      </c>
      <c r="S23" s="624"/>
      <c r="T23" s="624"/>
      <c r="U23" s="624"/>
      <c r="V23" s="624"/>
      <c r="W23" s="624"/>
      <c r="X23" s="624"/>
      <c r="Y23" s="625"/>
      <c r="Z23" s="626">
        <v>1.4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3658752</v>
      </c>
      <c r="CS24" s="613"/>
      <c r="CT24" s="613"/>
      <c r="CU24" s="613"/>
      <c r="CV24" s="613"/>
      <c r="CW24" s="613"/>
      <c r="CX24" s="613"/>
      <c r="CY24" s="614"/>
      <c r="CZ24" s="617">
        <v>26.3</v>
      </c>
      <c r="DA24" s="618"/>
      <c r="DB24" s="618"/>
      <c r="DC24" s="634"/>
      <c r="DD24" s="653">
        <v>2629246</v>
      </c>
      <c r="DE24" s="613"/>
      <c r="DF24" s="613"/>
      <c r="DG24" s="613"/>
      <c r="DH24" s="613"/>
      <c r="DI24" s="613"/>
      <c r="DJ24" s="613"/>
      <c r="DK24" s="614"/>
      <c r="DL24" s="653">
        <v>2357288</v>
      </c>
      <c r="DM24" s="613"/>
      <c r="DN24" s="613"/>
      <c r="DO24" s="613"/>
      <c r="DP24" s="613"/>
      <c r="DQ24" s="613"/>
      <c r="DR24" s="613"/>
      <c r="DS24" s="613"/>
      <c r="DT24" s="613"/>
      <c r="DU24" s="613"/>
      <c r="DV24" s="614"/>
      <c r="DW24" s="617">
        <v>54.9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4492858</v>
      </c>
      <c r="S25" s="624"/>
      <c r="T25" s="624"/>
      <c r="U25" s="624"/>
      <c r="V25" s="624"/>
      <c r="W25" s="624"/>
      <c r="X25" s="624"/>
      <c r="Y25" s="625"/>
      <c r="Z25" s="626">
        <v>28.5</v>
      </c>
      <c r="AA25" s="626"/>
      <c r="AB25" s="626"/>
      <c r="AC25" s="626"/>
      <c r="AD25" s="627">
        <v>4271431</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1016664</v>
      </c>
      <c r="CS25" s="656"/>
      <c r="CT25" s="656"/>
      <c r="CU25" s="656"/>
      <c r="CV25" s="656"/>
      <c r="CW25" s="656"/>
      <c r="CX25" s="656"/>
      <c r="CY25" s="657"/>
      <c r="CZ25" s="628">
        <v>7.3</v>
      </c>
      <c r="DA25" s="654"/>
      <c r="DB25" s="654"/>
      <c r="DC25" s="658"/>
      <c r="DD25" s="632">
        <v>958788</v>
      </c>
      <c r="DE25" s="656"/>
      <c r="DF25" s="656"/>
      <c r="DG25" s="656"/>
      <c r="DH25" s="656"/>
      <c r="DI25" s="656"/>
      <c r="DJ25" s="656"/>
      <c r="DK25" s="657"/>
      <c r="DL25" s="632">
        <v>842670</v>
      </c>
      <c r="DM25" s="656"/>
      <c r="DN25" s="656"/>
      <c r="DO25" s="656"/>
      <c r="DP25" s="656"/>
      <c r="DQ25" s="656"/>
      <c r="DR25" s="656"/>
      <c r="DS25" s="656"/>
      <c r="DT25" s="656"/>
      <c r="DU25" s="656"/>
      <c r="DV25" s="657"/>
      <c r="DW25" s="628">
        <v>19.600000000000001</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742</v>
      </c>
      <c r="S26" s="624"/>
      <c r="T26" s="624"/>
      <c r="U26" s="624"/>
      <c r="V26" s="624"/>
      <c r="W26" s="624"/>
      <c r="X26" s="624"/>
      <c r="Y26" s="625"/>
      <c r="Z26" s="626">
        <v>0</v>
      </c>
      <c r="AA26" s="626"/>
      <c r="AB26" s="626"/>
      <c r="AC26" s="626"/>
      <c r="AD26" s="627">
        <v>742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565496</v>
      </c>
      <c r="CS26" s="624"/>
      <c r="CT26" s="624"/>
      <c r="CU26" s="624"/>
      <c r="CV26" s="624"/>
      <c r="CW26" s="624"/>
      <c r="CX26" s="624"/>
      <c r="CY26" s="625"/>
      <c r="CZ26" s="628">
        <v>4.0999999999999996</v>
      </c>
      <c r="DA26" s="654"/>
      <c r="DB26" s="654"/>
      <c r="DC26" s="658"/>
      <c r="DD26" s="632">
        <v>527584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57020</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1054001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1530022</v>
      </c>
      <c r="CS27" s="656"/>
      <c r="CT27" s="656"/>
      <c r="CU27" s="656"/>
      <c r="CV27" s="656"/>
      <c r="CW27" s="656"/>
      <c r="CX27" s="656"/>
      <c r="CY27" s="657"/>
      <c r="CZ27" s="628">
        <v>11</v>
      </c>
      <c r="DA27" s="654"/>
      <c r="DB27" s="654"/>
      <c r="DC27" s="658"/>
      <c r="DD27" s="632">
        <v>569961</v>
      </c>
      <c r="DE27" s="656"/>
      <c r="DF27" s="656"/>
      <c r="DG27" s="656"/>
      <c r="DH27" s="656"/>
      <c r="DI27" s="656"/>
      <c r="DJ27" s="656"/>
      <c r="DK27" s="657"/>
      <c r="DL27" s="632">
        <v>414121</v>
      </c>
      <c r="DM27" s="656"/>
      <c r="DN27" s="656"/>
      <c r="DO27" s="656"/>
      <c r="DP27" s="656"/>
      <c r="DQ27" s="656"/>
      <c r="DR27" s="656"/>
      <c r="DS27" s="656"/>
      <c r="DT27" s="656"/>
      <c r="DU27" s="656"/>
      <c r="DV27" s="657"/>
      <c r="DW27" s="628">
        <v>9.6</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57286</v>
      </c>
      <c r="S28" s="624"/>
      <c r="T28" s="624"/>
      <c r="U28" s="624"/>
      <c r="V28" s="624"/>
      <c r="W28" s="624"/>
      <c r="X28" s="624"/>
      <c r="Y28" s="625"/>
      <c r="Z28" s="626">
        <v>0.4</v>
      </c>
      <c r="AA28" s="626"/>
      <c r="AB28" s="626"/>
      <c r="AC28" s="626"/>
      <c r="AD28" s="627">
        <v>2710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1112066</v>
      </c>
      <c r="CS28" s="624"/>
      <c r="CT28" s="624"/>
      <c r="CU28" s="624"/>
      <c r="CV28" s="624"/>
      <c r="CW28" s="624"/>
      <c r="CX28" s="624"/>
      <c r="CY28" s="625"/>
      <c r="CZ28" s="628">
        <v>8</v>
      </c>
      <c r="DA28" s="654"/>
      <c r="DB28" s="654"/>
      <c r="DC28" s="658"/>
      <c r="DD28" s="632">
        <v>1100497</v>
      </c>
      <c r="DE28" s="624"/>
      <c r="DF28" s="624"/>
      <c r="DG28" s="624"/>
      <c r="DH28" s="624"/>
      <c r="DI28" s="624"/>
      <c r="DJ28" s="624"/>
      <c r="DK28" s="625"/>
      <c r="DL28" s="632">
        <v>1100497</v>
      </c>
      <c r="DM28" s="624"/>
      <c r="DN28" s="624"/>
      <c r="DO28" s="624"/>
      <c r="DP28" s="624"/>
      <c r="DQ28" s="624"/>
      <c r="DR28" s="624"/>
      <c r="DS28" s="624"/>
      <c r="DT28" s="624"/>
      <c r="DU28" s="624"/>
      <c r="DV28" s="625"/>
      <c r="DW28" s="628">
        <v>25.6</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6358</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1112066</v>
      </c>
      <c r="CS29" s="656"/>
      <c r="CT29" s="656"/>
      <c r="CU29" s="656"/>
      <c r="CV29" s="656"/>
      <c r="CW29" s="656"/>
      <c r="CX29" s="656"/>
      <c r="CY29" s="657"/>
      <c r="CZ29" s="628">
        <v>8</v>
      </c>
      <c r="DA29" s="654"/>
      <c r="DB29" s="654"/>
      <c r="DC29" s="658"/>
      <c r="DD29" s="632">
        <v>1100497</v>
      </c>
      <c r="DE29" s="656"/>
      <c r="DF29" s="656"/>
      <c r="DG29" s="656"/>
      <c r="DH29" s="656"/>
      <c r="DI29" s="656"/>
      <c r="DJ29" s="656"/>
      <c r="DK29" s="657"/>
      <c r="DL29" s="632">
        <v>1100497</v>
      </c>
      <c r="DM29" s="656"/>
      <c r="DN29" s="656"/>
      <c r="DO29" s="656"/>
      <c r="DP29" s="656"/>
      <c r="DQ29" s="656"/>
      <c r="DR29" s="656"/>
      <c r="DS29" s="656"/>
      <c r="DT29" s="656"/>
      <c r="DU29" s="656"/>
      <c r="DV29" s="657"/>
      <c r="DW29" s="628">
        <v>25.6</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1664534</v>
      </c>
      <c r="S30" s="624"/>
      <c r="T30" s="624"/>
      <c r="U30" s="624"/>
      <c r="V30" s="624"/>
      <c r="W30" s="624"/>
      <c r="X30" s="624"/>
      <c r="Y30" s="625"/>
      <c r="Z30" s="626">
        <v>10.5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1085386</v>
      </c>
      <c r="CS30" s="624"/>
      <c r="CT30" s="624"/>
      <c r="CU30" s="624"/>
      <c r="CV30" s="624"/>
      <c r="CW30" s="624"/>
      <c r="CX30" s="624"/>
      <c r="CY30" s="625"/>
      <c r="CZ30" s="628">
        <v>7.8</v>
      </c>
      <c r="DA30" s="654"/>
      <c r="DB30" s="654"/>
      <c r="DC30" s="658"/>
      <c r="DD30" s="632">
        <v>1073817</v>
      </c>
      <c r="DE30" s="624"/>
      <c r="DF30" s="624"/>
      <c r="DG30" s="624"/>
      <c r="DH30" s="624"/>
      <c r="DI30" s="624"/>
      <c r="DJ30" s="624"/>
      <c r="DK30" s="625"/>
      <c r="DL30" s="632">
        <v>1073817</v>
      </c>
      <c r="DM30" s="624"/>
      <c r="DN30" s="624"/>
      <c r="DO30" s="624"/>
      <c r="DP30" s="624"/>
      <c r="DQ30" s="624"/>
      <c r="DR30" s="624"/>
      <c r="DS30" s="624"/>
      <c r="DT30" s="624"/>
      <c r="DU30" s="624"/>
      <c r="DV30" s="625"/>
      <c r="DW30" s="628">
        <v>25</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99.2</v>
      </c>
      <c r="BH31" s="667"/>
      <c r="BI31" s="667"/>
      <c r="BJ31" s="667"/>
      <c r="BK31" s="667"/>
      <c r="BL31" s="667"/>
      <c r="BM31" s="618">
        <v>95.8</v>
      </c>
      <c r="BN31" s="667"/>
      <c r="BO31" s="667"/>
      <c r="BP31" s="667"/>
      <c r="BQ31" s="668"/>
      <c r="BR31" s="679">
        <v>99.3</v>
      </c>
      <c r="BS31" s="667"/>
      <c r="BT31" s="667"/>
      <c r="BU31" s="667"/>
      <c r="BV31" s="667"/>
      <c r="BW31" s="667"/>
      <c r="BX31" s="618">
        <v>96</v>
      </c>
      <c r="BY31" s="667"/>
      <c r="BZ31" s="667"/>
      <c r="CA31" s="667"/>
      <c r="CB31" s="668"/>
      <c r="CD31" s="661"/>
      <c r="CE31" s="662"/>
      <c r="CF31" s="620" t="s">
        <v>301</v>
      </c>
      <c r="CG31" s="621"/>
      <c r="CH31" s="621"/>
      <c r="CI31" s="621"/>
      <c r="CJ31" s="621"/>
      <c r="CK31" s="621"/>
      <c r="CL31" s="621"/>
      <c r="CM31" s="621"/>
      <c r="CN31" s="621"/>
      <c r="CO31" s="621"/>
      <c r="CP31" s="621"/>
      <c r="CQ31" s="622"/>
      <c r="CR31" s="623">
        <v>26680</v>
      </c>
      <c r="CS31" s="656"/>
      <c r="CT31" s="656"/>
      <c r="CU31" s="656"/>
      <c r="CV31" s="656"/>
      <c r="CW31" s="656"/>
      <c r="CX31" s="656"/>
      <c r="CY31" s="657"/>
      <c r="CZ31" s="628">
        <v>0.2</v>
      </c>
      <c r="DA31" s="654"/>
      <c r="DB31" s="654"/>
      <c r="DC31" s="658"/>
      <c r="DD31" s="632">
        <v>26680</v>
      </c>
      <c r="DE31" s="656"/>
      <c r="DF31" s="656"/>
      <c r="DG31" s="656"/>
      <c r="DH31" s="656"/>
      <c r="DI31" s="656"/>
      <c r="DJ31" s="656"/>
      <c r="DK31" s="657"/>
      <c r="DL31" s="632">
        <v>26680</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581495</v>
      </c>
      <c r="S32" s="624"/>
      <c r="T32" s="624"/>
      <c r="U32" s="624"/>
      <c r="V32" s="624"/>
      <c r="W32" s="624"/>
      <c r="X32" s="624"/>
      <c r="Y32" s="625"/>
      <c r="Z32" s="626">
        <v>3.7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v>
      </c>
      <c r="BH32" s="656"/>
      <c r="BI32" s="656"/>
      <c r="BJ32" s="656"/>
      <c r="BK32" s="656"/>
      <c r="BL32" s="656"/>
      <c r="BM32" s="629">
        <v>97.3</v>
      </c>
      <c r="BN32" s="656"/>
      <c r="BO32" s="656"/>
      <c r="BP32" s="656"/>
      <c r="BQ32" s="678"/>
      <c r="BR32" s="680">
        <v>99.3</v>
      </c>
      <c r="BS32" s="656"/>
      <c r="BT32" s="656"/>
      <c r="BU32" s="656"/>
      <c r="BV32" s="656"/>
      <c r="BW32" s="656"/>
      <c r="BX32" s="629">
        <v>97.7</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19672</v>
      </c>
      <c r="S33" s="624"/>
      <c r="T33" s="624"/>
      <c r="U33" s="624"/>
      <c r="V33" s="624"/>
      <c r="W33" s="624"/>
      <c r="X33" s="624"/>
      <c r="Y33" s="625"/>
      <c r="Z33" s="626">
        <v>0.1</v>
      </c>
      <c r="AA33" s="626"/>
      <c r="AB33" s="626"/>
      <c r="AC33" s="626"/>
      <c r="AD33" s="627">
        <v>7072</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99.1</v>
      </c>
      <c r="BH33" s="682"/>
      <c r="BI33" s="682"/>
      <c r="BJ33" s="682"/>
      <c r="BK33" s="682"/>
      <c r="BL33" s="682"/>
      <c r="BM33" s="683">
        <v>94.4</v>
      </c>
      <c r="BN33" s="682"/>
      <c r="BO33" s="682"/>
      <c r="BP33" s="682"/>
      <c r="BQ33" s="684"/>
      <c r="BR33" s="681">
        <v>99.1</v>
      </c>
      <c r="BS33" s="682"/>
      <c r="BT33" s="682"/>
      <c r="BU33" s="682"/>
      <c r="BV33" s="682"/>
      <c r="BW33" s="682"/>
      <c r="BX33" s="683">
        <v>94.3</v>
      </c>
      <c r="BY33" s="682"/>
      <c r="BZ33" s="682"/>
      <c r="CA33" s="682"/>
      <c r="CB33" s="684"/>
      <c r="CD33" s="620" t="s">
        <v>308</v>
      </c>
      <c r="CE33" s="621"/>
      <c r="CF33" s="621"/>
      <c r="CG33" s="621"/>
      <c r="CH33" s="621"/>
      <c r="CI33" s="621"/>
      <c r="CJ33" s="621"/>
      <c r="CK33" s="621"/>
      <c r="CL33" s="621"/>
      <c r="CM33" s="621"/>
      <c r="CN33" s="621"/>
      <c r="CO33" s="621"/>
      <c r="CP33" s="621"/>
      <c r="CQ33" s="622"/>
      <c r="CR33" s="623">
        <v>8849736</v>
      </c>
      <c r="CS33" s="656"/>
      <c r="CT33" s="656"/>
      <c r="CU33" s="656"/>
      <c r="CV33" s="656"/>
      <c r="CW33" s="656"/>
      <c r="CX33" s="656"/>
      <c r="CY33" s="657"/>
      <c r="CZ33" s="628">
        <v>63.7</v>
      </c>
      <c r="DA33" s="654"/>
      <c r="DB33" s="654"/>
      <c r="DC33" s="658"/>
      <c r="DD33" s="632">
        <v>2056320</v>
      </c>
      <c r="DE33" s="656"/>
      <c r="DF33" s="656"/>
      <c r="DG33" s="656"/>
      <c r="DH33" s="656"/>
      <c r="DI33" s="656"/>
      <c r="DJ33" s="656"/>
      <c r="DK33" s="657"/>
      <c r="DL33" s="632">
        <v>1280475</v>
      </c>
      <c r="DM33" s="656"/>
      <c r="DN33" s="656"/>
      <c r="DO33" s="656"/>
      <c r="DP33" s="656"/>
      <c r="DQ33" s="656"/>
      <c r="DR33" s="656"/>
      <c r="DS33" s="656"/>
      <c r="DT33" s="656"/>
      <c r="DU33" s="656"/>
      <c r="DV33" s="657"/>
      <c r="DW33" s="628">
        <v>29.8</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6869811</v>
      </c>
      <c r="S34" s="624"/>
      <c r="T34" s="624"/>
      <c r="U34" s="624"/>
      <c r="V34" s="624"/>
      <c r="W34" s="624"/>
      <c r="X34" s="624"/>
      <c r="Y34" s="625"/>
      <c r="Z34" s="626">
        <v>43.5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4445574</v>
      </c>
      <c r="CS34" s="624"/>
      <c r="CT34" s="624"/>
      <c r="CU34" s="624"/>
      <c r="CV34" s="624"/>
      <c r="CW34" s="624"/>
      <c r="CX34" s="624"/>
      <c r="CY34" s="625"/>
      <c r="CZ34" s="628">
        <v>32</v>
      </c>
      <c r="DA34" s="654"/>
      <c r="DB34" s="654"/>
      <c r="DC34" s="658"/>
      <c r="DD34" s="632">
        <v>620618</v>
      </c>
      <c r="DE34" s="624"/>
      <c r="DF34" s="624"/>
      <c r="DG34" s="624"/>
      <c r="DH34" s="624"/>
      <c r="DI34" s="624"/>
      <c r="DJ34" s="624"/>
      <c r="DK34" s="625"/>
      <c r="DL34" s="632">
        <v>337815</v>
      </c>
      <c r="DM34" s="624"/>
      <c r="DN34" s="624"/>
      <c r="DO34" s="624"/>
      <c r="DP34" s="624"/>
      <c r="DQ34" s="624"/>
      <c r="DR34" s="624"/>
      <c r="DS34" s="624"/>
      <c r="DT34" s="624"/>
      <c r="DU34" s="624"/>
      <c r="DV34" s="625"/>
      <c r="DW34" s="628">
        <v>7.9</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1092106</v>
      </c>
      <c r="S35" s="624"/>
      <c r="T35" s="624"/>
      <c r="U35" s="624"/>
      <c r="V35" s="624"/>
      <c r="W35" s="624"/>
      <c r="X35" s="624"/>
      <c r="Y35" s="625"/>
      <c r="Z35" s="626">
        <v>6.9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60319</v>
      </c>
      <c r="CS35" s="656"/>
      <c r="CT35" s="656"/>
      <c r="CU35" s="656"/>
      <c r="CV35" s="656"/>
      <c r="CW35" s="656"/>
      <c r="CX35" s="656"/>
      <c r="CY35" s="657"/>
      <c r="CZ35" s="628">
        <v>0.4</v>
      </c>
      <c r="DA35" s="654"/>
      <c r="DB35" s="654"/>
      <c r="DC35" s="658"/>
      <c r="DD35" s="632">
        <v>22292</v>
      </c>
      <c r="DE35" s="656"/>
      <c r="DF35" s="656"/>
      <c r="DG35" s="656"/>
      <c r="DH35" s="656"/>
      <c r="DI35" s="656"/>
      <c r="DJ35" s="656"/>
      <c r="DK35" s="657"/>
      <c r="DL35" s="632">
        <v>21306</v>
      </c>
      <c r="DM35" s="656"/>
      <c r="DN35" s="656"/>
      <c r="DO35" s="656"/>
      <c r="DP35" s="656"/>
      <c r="DQ35" s="656"/>
      <c r="DR35" s="656"/>
      <c r="DS35" s="656"/>
      <c r="DT35" s="656"/>
      <c r="DU35" s="656"/>
      <c r="DV35" s="657"/>
      <c r="DW35" s="628">
        <v>0.5</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171957</v>
      </c>
      <c r="S36" s="624"/>
      <c r="T36" s="624"/>
      <c r="U36" s="624"/>
      <c r="V36" s="624"/>
      <c r="W36" s="624"/>
      <c r="X36" s="624"/>
      <c r="Y36" s="625"/>
      <c r="Z36" s="626">
        <v>1.1000000000000001</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693975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36913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650365</v>
      </c>
      <c r="CS36" s="624"/>
      <c r="CT36" s="624"/>
      <c r="CU36" s="624"/>
      <c r="CV36" s="624"/>
      <c r="CW36" s="624"/>
      <c r="CX36" s="624"/>
      <c r="CY36" s="625"/>
      <c r="CZ36" s="628">
        <v>4.7</v>
      </c>
      <c r="DA36" s="654"/>
      <c r="DB36" s="654"/>
      <c r="DC36" s="658"/>
      <c r="DD36" s="632">
        <v>564361</v>
      </c>
      <c r="DE36" s="624"/>
      <c r="DF36" s="624"/>
      <c r="DG36" s="624"/>
      <c r="DH36" s="624"/>
      <c r="DI36" s="624"/>
      <c r="DJ36" s="624"/>
      <c r="DK36" s="625"/>
      <c r="DL36" s="632">
        <v>391149</v>
      </c>
      <c r="DM36" s="624"/>
      <c r="DN36" s="624"/>
      <c r="DO36" s="624"/>
      <c r="DP36" s="624"/>
      <c r="DQ36" s="624"/>
      <c r="DR36" s="624"/>
      <c r="DS36" s="624"/>
      <c r="DT36" s="624"/>
      <c r="DU36" s="624"/>
      <c r="DV36" s="625"/>
      <c r="DW36" s="628">
        <v>9.1</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193508</v>
      </c>
      <c r="S37" s="624"/>
      <c r="T37" s="624"/>
      <c r="U37" s="624"/>
      <c r="V37" s="624"/>
      <c r="W37" s="624"/>
      <c r="X37" s="624"/>
      <c r="Y37" s="625"/>
      <c r="Z37" s="626">
        <v>1.2</v>
      </c>
      <c r="AA37" s="626"/>
      <c r="AB37" s="626"/>
      <c r="AC37" s="626"/>
      <c r="AD37" s="627">
        <v>908</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23820</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15639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379689</v>
      </c>
      <c r="CS37" s="656"/>
      <c r="CT37" s="656"/>
      <c r="CU37" s="656"/>
      <c r="CV37" s="656"/>
      <c r="CW37" s="656"/>
      <c r="CX37" s="656"/>
      <c r="CY37" s="657"/>
      <c r="CZ37" s="628">
        <v>2.7</v>
      </c>
      <c r="DA37" s="654"/>
      <c r="DB37" s="654"/>
      <c r="DC37" s="658"/>
      <c r="DD37" s="632">
        <v>365539</v>
      </c>
      <c r="DE37" s="656"/>
      <c r="DF37" s="656"/>
      <c r="DG37" s="656"/>
      <c r="DH37" s="656"/>
      <c r="DI37" s="656"/>
      <c r="DJ37" s="656"/>
      <c r="DK37" s="657"/>
      <c r="DL37" s="632">
        <v>321374</v>
      </c>
      <c r="DM37" s="656"/>
      <c r="DN37" s="656"/>
      <c r="DO37" s="656"/>
      <c r="DP37" s="656"/>
      <c r="DQ37" s="656"/>
      <c r="DR37" s="656"/>
      <c r="DS37" s="656"/>
      <c r="DT37" s="656"/>
      <c r="DU37" s="656"/>
      <c r="DV37" s="657"/>
      <c r="DW37" s="628">
        <v>7.5</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575119</v>
      </c>
      <c r="S38" s="624"/>
      <c r="T38" s="624"/>
      <c r="U38" s="624"/>
      <c r="V38" s="624"/>
      <c r="W38" s="624"/>
      <c r="X38" s="624"/>
      <c r="Y38" s="625"/>
      <c r="Z38" s="626">
        <v>3.6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t="s">
        <v>122</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1374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670155</v>
      </c>
      <c r="CS38" s="624"/>
      <c r="CT38" s="624"/>
      <c r="CU38" s="624"/>
      <c r="CV38" s="624"/>
      <c r="CW38" s="624"/>
      <c r="CX38" s="624"/>
      <c r="CY38" s="625"/>
      <c r="CZ38" s="628">
        <v>4.8</v>
      </c>
      <c r="DA38" s="654"/>
      <c r="DB38" s="654"/>
      <c r="DC38" s="658"/>
      <c r="DD38" s="632">
        <v>553274</v>
      </c>
      <c r="DE38" s="624"/>
      <c r="DF38" s="624"/>
      <c r="DG38" s="624"/>
      <c r="DH38" s="624"/>
      <c r="DI38" s="624"/>
      <c r="DJ38" s="624"/>
      <c r="DK38" s="625"/>
      <c r="DL38" s="632">
        <v>530205</v>
      </c>
      <c r="DM38" s="624"/>
      <c r="DN38" s="624"/>
      <c r="DO38" s="624"/>
      <c r="DP38" s="624"/>
      <c r="DQ38" s="624"/>
      <c r="DR38" s="624"/>
      <c r="DS38" s="624"/>
      <c r="DT38" s="624"/>
      <c r="DU38" s="624"/>
      <c r="DV38" s="625"/>
      <c r="DW38" s="628">
        <v>12.4</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2073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3023323</v>
      </c>
      <c r="CS39" s="656"/>
      <c r="CT39" s="656"/>
      <c r="CU39" s="656"/>
      <c r="CV39" s="656"/>
      <c r="CW39" s="656"/>
      <c r="CX39" s="656"/>
      <c r="CY39" s="657"/>
      <c r="CZ39" s="628">
        <v>21.7</v>
      </c>
      <c r="DA39" s="654"/>
      <c r="DB39" s="654"/>
      <c r="DC39" s="658"/>
      <c r="DD39" s="632">
        <v>295775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9619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107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15782466</v>
      </c>
      <c r="S41" s="696"/>
      <c r="T41" s="696"/>
      <c r="U41" s="696"/>
      <c r="V41" s="696"/>
      <c r="W41" s="696"/>
      <c r="X41" s="696"/>
      <c r="Y41" s="700"/>
      <c r="Z41" s="701">
        <v>100</v>
      </c>
      <c r="AA41" s="701"/>
      <c r="AB41" s="701"/>
      <c r="AC41" s="701"/>
      <c r="AD41" s="702">
        <v>4282863</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128265</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541890</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480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1392481</v>
      </c>
      <c r="CS42" s="656"/>
      <c r="CT42" s="656"/>
      <c r="CU42" s="656"/>
      <c r="CV42" s="656"/>
      <c r="CW42" s="656"/>
      <c r="CX42" s="656"/>
      <c r="CY42" s="657"/>
      <c r="CZ42" s="628">
        <v>10</v>
      </c>
      <c r="DA42" s="654"/>
      <c r="DB42" s="654"/>
      <c r="DC42" s="658"/>
      <c r="DD42" s="632">
        <v>184408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54658</v>
      </c>
      <c r="CS43" s="656"/>
      <c r="CT43" s="656"/>
      <c r="CU43" s="656"/>
      <c r="CV43" s="656"/>
      <c r="CW43" s="656"/>
      <c r="CX43" s="656"/>
      <c r="CY43" s="657"/>
      <c r="CZ43" s="628">
        <v>0.4</v>
      </c>
      <c r="DA43" s="654"/>
      <c r="DB43" s="654"/>
      <c r="DC43" s="658"/>
      <c r="DD43" s="632">
        <v>54658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1030065</v>
      </c>
      <c r="CS44" s="624"/>
      <c r="CT44" s="624"/>
      <c r="CU44" s="624"/>
      <c r="CV44" s="624"/>
      <c r="CW44" s="624"/>
      <c r="CX44" s="624"/>
      <c r="CY44" s="625"/>
      <c r="CZ44" s="628">
        <v>7.4</v>
      </c>
      <c r="DA44" s="629"/>
      <c r="DB44" s="629"/>
      <c r="DC44" s="635"/>
      <c r="DD44" s="632">
        <v>144715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678112</v>
      </c>
      <c r="CS45" s="656"/>
      <c r="CT45" s="656"/>
      <c r="CU45" s="656"/>
      <c r="CV45" s="656"/>
      <c r="CW45" s="656"/>
      <c r="CX45" s="656"/>
      <c r="CY45" s="657"/>
      <c r="CZ45" s="628">
        <v>4.9000000000000004</v>
      </c>
      <c r="DA45" s="654"/>
      <c r="DB45" s="654"/>
      <c r="DC45" s="658"/>
      <c r="DD45" s="632">
        <v>30294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303356</v>
      </c>
      <c r="CS46" s="624"/>
      <c r="CT46" s="624"/>
      <c r="CU46" s="624"/>
      <c r="CV46" s="624"/>
      <c r="CW46" s="624"/>
      <c r="CX46" s="624"/>
      <c r="CY46" s="625"/>
      <c r="CZ46" s="628">
        <v>2.2000000000000002</v>
      </c>
      <c r="DA46" s="629"/>
      <c r="DB46" s="629"/>
      <c r="DC46" s="635"/>
      <c r="DD46" s="632">
        <v>106780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362416</v>
      </c>
      <c r="CS47" s="656"/>
      <c r="CT47" s="656"/>
      <c r="CU47" s="656"/>
      <c r="CV47" s="656"/>
      <c r="CW47" s="656"/>
      <c r="CX47" s="656"/>
      <c r="CY47" s="657"/>
      <c r="CZ47" s="628">
        <v>2.6</v>
      </c>
      <c r="DA47" s="654"/>
      <c r="DB47" s="654"/>
      <c r="DC47" s="658"/>
      <c r="DD47" s="632">
        <v>39693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13900969</v>
      </c>
      <c r="CS49" s="682"/>
      <c r="CT49" s="682"/>
      <c r="CU49" s="682"/>
      <c r="CV49" s="682"/>
      <c r="CW49" s="682"/>
      <c r="CX49" s="682"/>
      <c r="CY49" s="711"/>
      <c r="CZ49" s="703">
        <v>100</v>
      </c>
      <c r="DA49" s="712"/>
      <c r="DB49" s="712"/>
      <c r="DC49" s="713"/>
      <c r="DD49" s="714">
        <v>4869974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mgpCUlAyEE2axbKL/VQFzW8ARfvgxcpR6eCXR/1/fv61abmcLeVU6fVgL9q1d9oFg3OSSTcIAtT/DWT7VxSdQ==" saltValue="p1L0ztUuL8/zfrkOCCZD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15782</v>
      </c>
      <c r="R7" s="753"/>
      <c r="S7" s="753"/>
      <c r="T7" s="753"/>
      <c r="U7" s="753"/>
      <c r="V7" s="753">
        <v>13901</v>
      </c>
      <c r="W7" s="753"/>
      <c r="X7" s="753"/>
      <c r="Y7" s="753"/>
      <c r="Z7" s="753"/>
      <c r="AA7" s="753">
        <v>1881</v>
      </c>
      <c r="AB7" s="753"/>
      <c r="AC7" s="753"/>
      <c r="AD7" s="753"/>
      <c r="AE7" s="754"/>
      <c r="AF7" s="755">
        <v>1764</v>
      </c>
      <c r="AG7" s="756"/>
      <c r="AH7" s="756"/>
      <c r="AI7" s="756"/>
      <c r="AJ7" s="757"/>
      <c r="AK7" s="758">
        <v>1092</v>
      </c>
      <c r="AL7" s="759"/>
      <c r="AM7" s="759"/>
      <c r="AN7" s="759"/>
      <c r="AO7" s="759"/>
      <c r="AP7" s="759">
        <v>9772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1764</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1435</v>
      </c>
      <c r="R28" s="823"/>
      <c r="S28" s="823"/>
      <c r="T28" s="823"/>
      <c r="U28" s="823"/>
      <c r="V28" s="823">
        <v>1398</v>
      </c>
      <c r="W28" s="823"/>
      <c r="X28" s="823"/>
      <c r="Y28" s="823"/>
      <c r="Z28" s="823"/>
      <c r="AA28" s="823">
        <v>37</v>
      </c>
      <c r="AB28" s="823"/>
      <c r="AC28" s="823"/>
      <c r="AD28" s="823"/>
      <c r="AE28" s="824"/>
      <c r="AF28" s="825">
        <v>37</v>
      </c>
      <c r="AG28" s="823"/>
      <c r="AH28" s="823"/>
      <c r="AI28" s="823"/>
      <c r="AJ28" s="826"/>
      <c r="AK28" s="827">
        <v>128</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1749</v>
      </c>
      <c r="R29" s="784"/>
      <c r="S29" s="784"/>
      <c r="T29" s="784"/>
      <c r="U29" s="784"/>
      <c r="V29" s="784">
        <v>1636</v>
      </c>
      <c r="W29" s="784"/>
      <c r="X29" s="784"/>
      <c r="Y29" s="784"/>
      <c r="Z29" s="784"/>
      <c r="AA29" s="784">
        <v>113</v>
      </c>
      <c r="AB29" s="784"/>
      <c r="AC29" s="784"/>
      <c r="AD29" s="784"/>
      <c r="AE29" s="785"/>
      <c r="AF29" s="786">
        <v>113</v>
      </c>
      <c r="AG29" s="787"/>
      <c r="AH29" s="787"/>
      <c r="AI29" s="787"/>
      <c r="AJ29" s="788"/>
      <c r="AK29" s="834">
        <v>264</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221</v>
      </c>
      <c r="R30" s="784"/>
      <c r="S30" s="784"/>
      <c r="T30" s="784"/>
      <c r="U30" s="784"/>
      <c r="V30" s="784">
        <v>208</v>
      </c>
      <c r="W30" s="784"/>
      <c r="X30" s="784"/>
      <c r="Y30" s="784"/>
      <c r="Z30" s="784"/>
      <c r="AA30" s="784">
        <v>13</v>
      </c>
      <c r="AB30" s="784"/>
      <c r="AC30" s="784"/>
      <c r="AD30" s="784"/>
      <c r="AE30" s="785"/>
      <c r="AF30" s="786">
        <v>13</v>
      </c>
      <c r="AG30" s="787"/>
      <c r="AH30" s="787"/>
      <c r="AI30" s="787"/>
      <c r="AJ30" s="788"/>
      <c r="AK30" s="834">
        <v>67</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160</v>
      </c>
      <c r="R31" s="784"/>
      <c r="S31" s="784"/>
      <c r="T31" s="784"/>
      <c r="U31" s="784"/>
      <c r="V31" s="784">
        <v>160</v>
      </c>
      <c r="W31" s="784"/>
      <c r="X31" s="784"/>
      <c r="Y31" s="784"/>
      <c r="Z31" s="784"/>
      <c r="AA31" s="784">
        <v>0</v>
      </c>
      <c r="AB31" s="784"/>
      <c r="AC31" s="784"/>
      <c r="AD31" s="784"/>
      <c r="AE31" s="785"/>
      <c r="AF31" s="786">
        <v>149</v>
      </c>
      <c r="AG31" s="787"/>
      <c r="AH31" s="787"/>
      <c r="AI31" s="787"/>
      <c r="AJ31" s="788"/>
      <c r="AK31" s="834">
        <v>23</v>
      </c>
      <c r="AL31" s="830"/>
      <c r="AM31" s="830"/>
      <c r="AN31" s="830"/>
      <c r="AO31" s="830"/>
      <c r="AP31" s="830">
        <v>1082</v>
      </c>
      <c r="AQ31" s="830"/>
      <c r="AR31" s="830"/>
      <c r="AS31" s="830"/>
      <c r="AT31" s="830"/>
      <c r="AU31" s="830">
        <v>22</v>
      </c>
      <c r="AV31" s="830"/>
      <c r="AW31" s="830"/>
      <c r="AX31" s="830"/>
      <c r="AY31" s="830"/>
      <c r="AZ31" s="831" t="s">
        <v>551</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312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543</v>
      </c>
      <c r="C68" s="870"/>
      <c r="D68" s="870"/>
      <c r="E68" s="870"/>
      <c r="F68" s="870"/>
      <c r="G68" s="870"/>
      <c r="H68" s="870"/>
      <c r="I68" s="870"/>
      <c r="J68" s="870"/>
      <c r="K68" s="870"/>
      <c r="L68" s="870"/>
      <c r="M68" s="870"/>
      <c r="N68" s="870"/>
      <c r="O68" s="870"/>
      <c r="P68" s="871"/>
      <c r="Q68" s="872">
        <v>199</v>
      </c>
      <c r="R68" s="866"/>
      <c r="S68" s="866"/>
      <c r="T68" s="866"/>
      <c r="U68" s="866"/>
      <c r="V68" s="866">
        <v>168</v>
      </c>
      <c r="W68" s="866"/>
      <c r="X68" s="866"/>
      <c r="Y68" s="866"/>
      <c r="Z68" s="866"/>
      <c r="AA68" s="866">
        <v>310</v>
      </c>
      <c r="AB68" s="866"/>
      <c r="AC68" s="866"/>
      <c r="AD68" s="866"/>
      <c r="AE68" s="866"/>
      <c r="AF68" s="866">
        <v>310</v>
      </c>
      <c r="AG68" s="866"/>
      <c r="AH68" s="866"/>
      <c r="AI68" s="866"/>
      <c r="AJ68" s="866"/>
      <c r="AK68" s="866">
        <v>5</v>
      </c>
      <c r="AL68" s="866"/>
      <c r="AM68" s="866"/>
      <c r="AN68" s="866"/>
      <c r="AO68" s="866"/>
      <c r="AP68" s="866" t="s">
        <v>552</v>
      </c>
      <c r="AQ68" s="866"/>
      <c r="AR68" s="866"/>
      <c r="AS68" s="866"/>
      <c r="AT68" s="866"/>
      <c r="AU68" s="866" t="s">
        <v>553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544</v>
      </c>
      <c r="C69" s="874"/>
      <c r="D69" s="874"/>
      <c r="E69" s="874"/>
      <c r="F69" s="874"/>
      <c r="G69" s="874"/>
      <c r="H69" s="874"/>
      <c r="I69" s="874"/>
      <c r="J69" s="874"/>
      <c r="K69" s="874"/>
      <c r="L69" s="874"/>
      <c r="M69" s="874"/>
      <c r="N69" s="874"/>
      <c r="O69" s="874"/>
      <c r="P69" s="875"/>
      <c r="Q69" s="876">
        <v>277</v>
      </c>
      <c r="R69" s="830"/>
      <c r="S69" s="830"/>
      <c r="T69" s="830"/>
      <c r="U69" s="830"/>
      <c r="V69" s="830">
        <v>246</v>
      </c>
      <c r="W69" s="830"/>
      <c r="X69" s="830"/>
      <c r="Y69" s="830"/>
      <c r="Z69" s="830"/>
      <c r="AA69" s="830">
        <v>31</v>
      </c>
      <c r="AB69" s="830"/>
      <c r="AC69" s="830"/>
      <c r="AD69" s="830"/>
      <c r="AE69" s="830"/>
      <c r="AF69" s="830">
        <v>31</v>
      </c>
      <c r="AG69" s="830"/>
      <c r="AH69" s="830"/>
      <c r="AI69" s="830"/>
      <c r="AJ69" s="830"/>
      <c r="AK69" s="830">
        <v>0</v>
      </c>
      <c r="AL69" s="830"/>
      <c r="AM69" s="830"/>
      <c r="AN69" s="830"/>
      <c r="AO69" s="830"/>
      <c r="AP69" s="830">
        <v>18</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545</v>
      </c>
      <c r="C70" s="874"/>
      <c r="D70" s="874"/>
      <c r="E70" s="874"/>
      <c r="F70" s="874"/>
      <c r="G70" s="874"/>
      <c r="H70" s="874"/>
      <c r="I70" s="874"/>
      <c r="J70" s="874"/>
      <c r="K70" s="874"/>
      <c r="L70" s="874"/>
      <c r="M70" s="874"/>
      <c r="N70" s="874"/>
      <c r="O70" s="874"/>
      <c r="P70" s="875"/>
      <c r="Q70" s="876">
        <v>1174</v>
      </c>
      <c r="R70" s="830"/>
      <c r="S70" s="830"/>
      <c r="T70" s="830"/>
      <c r="U70" s="830"/>
      <c r="V70" s="830">
        <v>1148</v>
      </c>
      <c r="W70" s="830"/>
      <c r="X70" s="830"/>
      <c r="Y70" s="830"/>
      <c r="Z70" s="830"/>
      <c r="AA70" s="830">
        <v>26</v>
      </c>
      <c r="AB70" s="830"/>
      <c r="AC70" s="830"/>
      <c r="AD70" s="830"/>
      <c r="AE70" s="830"/>
      <c r="AF70" s="830">
        <v>26</v>
      </c>
      <c r="AG70" s="830"/>
      <c r="AH70" s="830"/>
      <c r="AI70" s="830"/>
      <c r="AJ70" s="830"/>
      <c r="AK70" s="830">
        <v>65</v>
      </c>
      <c r="AL70" s="830"/>
      <c r="AM70" s="830"/>
      <c r="AN70" s="830"/>
      <c r="AO70" s="830"/>
      <c r="AP70" s="830">
        <v>625</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211</v>
      </c>
      <c r="R71" s="830"/>
      <c r="S71" s="830"/>
      <c r="T71" s="830"/>
      <c r="U71" s="830"/>
      <c r="V71" s="830">
        <v>132</v>
      </c>
      <c r="W71" s="830"/>
      <c r="X71" s="830"/>
      <c r="Y71" s="830"/>
      <c r="Z71" s="830"/>
      <c r="AA71" s="830">
        <v>78</v>
      </c>
      <c r="AB71" s="830"/>
      <c r="AC71" s="830"/>
      <c r="AD71" s="830"/>
      <c r="AE71" s="830"/>
      <c r="AF71" s="830">
        <v>20</v>
      </c>
      <c r="AG71" s="830"/>
      <c r="AH71" s="830"/>
      <c r="AI71" s="830"/>
      <c r="AJ71" s="830"/>
      <c r="AK71" s="830">
        <v>41</v>
      </c>
      <c r="AL71" s="830"/>
      <c r="AM71" s="830"/>
      <c r="AN71" s="830"/>
      <c r="AO71" s="830"/>
      <c r="AP71" s="830">
        <v>141</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546</v>
      </c>
      <c r="C72" s="874"/>
      <c r="D72" s="874"/>
      <c r="E72" s="874"/>
      <c r="F72" s="874"/>
      <c r="G72" s="874"/>
      <c r="H72" s="874"/>
      <c r="I72" s="874"/>
      <c r="J72" s="874"/>
      <c r="K72" s="874"/>
      <c r="L72" s="874"/>
      <c r="M72" s="874"/>
      <c r="N72" s="874"/>
      <c r="O72" s="874"/>
      <c r="P72" s="875"/>
      <c r="Q72" s="876">
        <v>312</v>
      </c>
      <c r="R72" s="830"/>
      <c r="S72" s="830"/>
      <c r="T72" s="830"/>
      <c r="U72" s="830"/>
      <c r="V72" s="830">
        <v>290</v>
      </c>
      <c r="W72" s="830"/>
      <c r="X72" s="830"/>
      <c r="Y72" s="830"/>
      <c r="Z72" s="830"/>
      <c r="AA72" s="830">
        <v>22</v>
      </c>
      <c r="AB72" s="830"/>
      <c r="AC72" s="830"/>
      <c r="AD72" s="830"/>
      <c r="AE72" s="830"/>
      <c r="AF72" s="830">
        <v>22</v>
      </c>
      <c r="AG72" s="830"/>
      <c r="AH72" s="830"/>
      <c r="AI72" s="830"/>
      <c r="AJ72" s="830"/>
      <c r="AK72" s="830"/>
      <c r="AL72" s="830"/>
      <c r="AM72" s="830"/>
      <c r="AN72" s="830"/>
      <c r="AO72" s="830"/>
      <c r="AP72" s="830"/>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547</v>
      </c>
      <c r="C73" s="874"/>
      <c r="D73" s="874"/>
      <c r="E73" s="874"/>
      <c r="F73" s="874"/>
      <c r="G73" s="874"/>
      <c r="H73" s="874"/>
      <c r="I73" s="874"/>
      <c r="J73" s="874"/>
      <c r="K73" s="874"/>
      <c r="L73" s="874"/>
      <c r="M73" s="874"/>
      <c r="N73" s="874"/>
      <c r="O73" s="874"/>
      <c r="P73" s="875"/>
      <c r="Q73" s="876">
        <v>322367</v>
      </c>
      <c r="R73" s="830"/>
      <c r="S73" s="830"/>
      <c r="T73" s="830"/>
      <c r="U73" s="830"/>
      <c r="V73" s="830">
        <v>314740</v>
      </c>
      <c r="W73" s="830"/>
      <c r="X73" s="830"/>
      <c r="Y73" s="830"/>
      <c r="Z73" s="830"/>
      <c r="AA73" s="830">
        <v>7627</v>
      </c>
      <c r="AB73" s="830"/>
      <c r="AC73" s="830"/>
      <c r="AD73" s="830"/>
      <c r="AE73" s="830"/>
      <c r="AF73" s="830">
        <v>5417</v>
      </c>
      <c r="AG73" s="830"/>
      <c r="AH73" s="830"/>
      <c r="AI73" s="830"/>
      <c r="AJ73" s="830"/>
      <c r="AK73" s="830"/>
      <c r="AL73" s="830"/>
      <c r="AM73" s="830"/>
      <c r="AN73" s="830"/>
      <c r="AO73" s="830"/>
      <c r="AP73" s="830"/>
      <c r="AQ73" s="830"/>
      <c r="AR73" s="830"/>
      <c r="AS73" s="830"/>
      <c r="AT73" s="830"/>
      <c r="AU73" s="830" t="s">
        <v>553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548</v>
      </c>
      <c r="C74" s="874"/>
      <c r="D74" s="874"/>
      <c r="E74" s="874"/>
      <c r="F74" s="874"/>
      <c r="G74" s="874"/>
      <c r="H74" s="874"/>
      <c r="I74" s="874"/>
      <c r="J74" s="874"/>
      <c r="K74" s="874"/>
      <c r="L74" s="874"/>
      <c r="M74" s="874"/>
      <c r="N74" s="874"/>
      <c r="O74" s="874"/>
      <c r="P74" s="875"/>
      <c r="Q74" s="876">
        <v>7064</v>
      </c>
      <c r="R74" s="830"/>
      <c r="S74" s="830"/>
      <c r="T74" s="830"/>
      <c r="U74" s="830"/>
      <c r="V74" s="830">
        <v>5999</v>
      </c>
      <c r="W74" s="830"/>
      <c r="X74" s="830"/>
      <c r="Y74" s="830"/>
      <c r="Z74" s="830"/>
      <c r="AA74" s="830">
        <v>1065</v>
      </c>
      <c r="AB74" s="830"/>
      <c r="AC74" s="830"/>
      <c r="AD74" s="830"/>
      <c r="AE74" s="830"/>
      <c r="AF74" s="830">
        <v>1065</v>
      </c>
      <c r="AG74" s="830"/>
      <c r="AH74" s="830"/>
      <c r="AI74" s="830"/>
      <c r="AJ74" s="830"/>
      <c r="AK74" s="830">
        <v>208</v>
      </c>
      <c r="AL74" s="830"/>
      <c r="AM74" s="830"/>
      <c r="AN74" s="830"/>
      <c r="AO74" s="830"/>
      <c r="AP74" s="830" t="s">
        <v>552</v>
      </c>
      <c r="AQ74" s="830"/>
      <c r="AR74" s="830"/>
      <c r="AS74" s="830"/>
      <c r="AT74" s="830"/>
      <c r="AU74" s="830" t="s">
        <v>553</v>
      </c>
      <c r="AV74" s="830"/>
      <c r="AW74" s="830"/>
      <c r="AX74" s="830"/>
      <c r="AY74" s="830"/>
      <c r="AZ74" s="832" t="s">
        <v>549</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1114689</v>
      </c>
      <c r="AB110" s="900"/>
      <c r="AC110" s="900"/>
      <c r="AD110" s="900"/>
      <c r="AE110" s="901"/>
      <c r="AF110" s="902">
        <v>1145668</v>
      </c>
      <c r="AG110" s="900"/>
      <c r="AH110" s="900"/>
      <c r="AI110" s="900"/>
      <c r="AJ110" s="901"/>
      <c r="AK110" s="902">
        <v>1112066</v>
      </c>
      <c r="AL110" s="900"/>
      <c r="AM110" s="900"/>
      <c r="AN110" s="900"/>
      <c r="AO110" s="901"/>
      <c r="AP110" s="903">
        <v>32.5</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10892719</v>
      </c>
      <c r="BR110" s="931"/>
      <c r="BS110" s="931"/>
      <c r="BT110" s="931"/>
      <c r="BU110" s="931"/>
      <c r="BV110" s="931">
        <v>10282595</v>
      </c>
      <c r="BW110" s="931"/>
      <c r="BX110" s="931"/>
      <c r="BY110" s="931"/>
      <c r="BZ110" s="931"/>
      <c r="CA110" s="931">
        <v>9772327</v>
      </c>
      <c r="CB110" s="931"/>
      <c r="CC110" s="931"/>
      <c r="CD110" s="931"/>
      <c r="CE110" s="931"/>
      <c r="CF110" s="944">
        <v>285.7</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15139</v>
      </c>
      <c r="BR112" s="926"/>
      <c r="BS112" s="926"/>
      <c r="BT112" s="926"/>
      <c r="BU112" s="926"/>
      <c r="BV112" s="926">
        <v>15931</v>
      </c>
      <c r="BW112" s="926"/>
      <c r="BX112" s="926"/>
      <c r="BY112" s="926"/>
      <c r="BZ112" s="926"/>
      <c r="CA112" s="926">
        <v>21631</v>
      </c>
      <c r="CB112" s="926"/>
      <c r="CC112" s="926"/>
      <c r="CD112" s="926"/>
      <c r="CE112" s="926"/>
      <c r="CF112" s="920">
        <v>0.6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942</v>
      </c>
      <c r="AB113" s="938"/>
      <c r="AC113" s="938"/>
      <c r="AD113" s="938"/>
      <c r="AE113" s="939"/>
      <c r="AF113" s="940">
        <v>946</v>
      </c>
      <c r="AG113" s="938"/>
      <c r="AH113" s="938"/>
      <c r="AI113" s="938"/>
      <c r="AJ113" s="939"/>
      <c r="AK113" s="940">
        <v>1944</v>
      </c>
      <c r="AL113" s="938"/>
      <c r="AM113" s="938"/>
      <c r="AN113" s="938"/>
      <c r="AO113" s="939"/>
      <c r="AP113" s="941">
        <v>0.1</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111513</v>
      </c>
      <c r="BR113" s="926"/>
      <c r="BS113" s="926"/>
      <c r="BT113" s="926"/>
      <c r="BU113" s="926"/>
      <c r="BV113" s="926">
        <v>84800</v>
      </c>
      <c r="BW113" s="926"/>
      <c r="BX113" s="926"/>
      <c r="BY113" s="926"/>
      <c r="BZ113" s="926"/>
      <c r="CA113" s="926">
        <v>65571</v>
      </c>
      <c r="CB113" s="926"/>
      <c r="CC113" s="926"/>
      <c r="CD113" s="926"/>
      <c r="CE113" s="926"/>
      <c r="CF113" s="920">
        <v>1.9</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29336</v>
      </c>
      <c r="AB114" s="959"/>
      <c r="AC114" s="959"/>
      <c r="AD114" s="959"/>
      <c r="AE114" s="960"/>
      <c r="AF114" s="961">
        <v>30846</v>
      </c>
      <c r="AG114" s="959"/>
      <c r="AH114" s="959"/>
      <c r="AI114" s="959"/>
      <c r="AJ114" s="960"/>
      <c r="AK114" s="961">
        <v>32024</v>
      </c>
      <c r="AL114" s="959"/>
      <c r="AM114" s="959"/>
      <c r="AN114" s="959"/>
      <c r="AO114" s="960"/>
      <c r="AP114" s="962">
        <v>0.9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663345</v>
      </c>
      <c r="BR114" s="926"/>
      <c r="BS114" s="926"/>
      <c r="BT114" s="926"/>
      <c r="BU114" s="926"/>
      <c r="BV114" s="926">
        <v>713536</v>
      </c>
      <c r="BW114" s="926"/>
      <c r="BX114" s="926"/>
      <c r="BY114" s="926"/>
      <c r="BZ114" s="926"/>
      <c r="CA114" s="926">
        <v>696366</v>
      </c>
      <c r="CB114" s="926"/>
      <c r="CC114" s="926"/>
      <c r="CD114" s="926"/>
      <c r="CE114" s="926"/>
      <c r="CF114" s="920">
        <v>20.399999999999999</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115</v>
      </c>
      <c r="AB115" s="938"/>
      <c r="AC115" s="938"/>
      <c r="AD115" s="938"/>
      <c r="AE115" s="939"/>
      <c r="AF115" s="940">
        <v>106</v>
      </c>
      <c r="AG115" s="938"/>
      <c r="AH115" s="938"/>
      <c r="AI115" s="938"/>
      <c r="AJ115" s="939"/>
      <c r="AK115" s="940">
        <v>90</v>
      </c>
      <c r="AL115" s="938"/>
      <c r="AM115" s="938"/>
      <c r="AN115" s="938"/>
      <c r="AO115" s="939"/>
      <c r="AP115" s="941">
        <v>0</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1145082</v>
      </c>
      <c r="AB117" s="979"/>
      <c r="AC117" s="979"/>
      <c r="AD117" s="979"/>
      <c r="AE117" s="980"/>
      <c r="AF117" s="981">
        <v>1177566</v>
      </c>
      <c r="AG117" s="979"/>
      <c r="AH117" s="979"/>
      <c r="AI117" s="979"/>
      <c r="AJ117" s="980"/>
      <c r="AK117" s="981">
        <v>1146124</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440</v>
      </c>
      <c r="BP119" s="1005"/>
      <c r="BQ119" s="999">
        <v>11682716</v>
      </c>
      <c r="BR119" s="1000"/>
      <c r="BS119" s="1000"/>
      <c r="BT119" s="1000"/>
      <c r="BU119" s="1000"/>
      <c r="BV119" s="1000">
        <v>11096862</v>
      </c>
      <c r="BW119" s="1000"/>
      <c r="BX119" s="1000"/>
      <c r="BY119" s="1000"/>
      <c r="BZ119" s="1000"/>
      <c r="CA119" s="1000">
        <v>10555895</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3983288</v>
      </c>
      <c r="BR120" s="931"/>
      <c r="BS120" s="931"/>
      <c r="BT120" s="931"/>
      <c r="BU120" s="931"/>
      <c r="BV120" s="931">
        <v>5540131</v>
      </c>
      <c r="BW120" s="931"/>
      <c r="BX120" s="931"/>
      <c r="BY120" s="931"/>
      <c r="BZ120" s="931"/>
      <c r="CA120" s="931">
        <v>8168174</v>
      </c>
      <c r="CB120" s="931"/>
      <c r="CC120" s="931"/>
      <c r="CD120" s="931"/>
      <c r="CE120" s="931"/>
      <c r="CF120" s="944">
        <v>238.8</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15139</v>
      </c>
      <c r="DH120" s="931"/>
      <c r="DI120" s="931"/>
      <c r="DJ120" s="931"/>
      <c r="DK120" s="931"/>
      <c r="DL120" s="931">
        <v>15931</v>
      </c>
      <c r="DM120" s="931"/>
      <c r="DN120" s="931"/>
      <c r="DO120" s="931"/>
      <c r="DP120" s="931"/>
      <c r="DQ120" s="931">
        <v>21631</v>
      </c>
      <c r="DR120" s="931"/>
      <c r="DS120" s="931"/>
      <c r="DT120" s="931"/>
      <c r="DU120" s="931"/>
      <c r="DV120" s="932">
        <v>0.6</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324979</v>
      </c>
      <c r="BR121" s="926"/>
      <c r="BS121" s="926"/>
      <c r="BT121" s="926"/>
      <c r="BU121" s="926"/>
      <c r="BV121" s="926">
        <v>325050</v>
      </c>
      <c r="BW121" s="926"/>
      <c r="BX121" s="926"/>
      <c r="BY121" s="926"/>
      <c r="BZ121" s="926"/>
      <c r="CA121" s="926">
        <v>282255</v>
      </c>
      <c r="CB121" s="926"/>
      <c r="CC121" s="926"/>
      <c r="CD121" s="926"/>
      <c r="CE121" s="926"/>
      <c r="CF121" s="920">
        <v>8.3000000000000007</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7611620</v>
      </c>
      <c r="BR122" s="1000"/>
      <c r="BS122" s="1000"/>
      <c r="BT122" s="1000"/>
      <c r="BU122" s="1000"/>
      <c r="BV122" s="1000">
        <v>7210742</v>
      </c>
      <c r="BW122" s="1000"/>
      <c r="BX122" s="1000"/>
      <c r="BY122" s="1000"/>
      <c r="BZ122" s="1000"/>
      <c r="CA122" s="1000">
        <v>7187812</v>
      </c>
      <c r="CB122" s="1000"/>
      <c r="CC122" s="1000"/>
      <c r="CD122" s="1000"/>
      <c r="CE122" s="1000"/>
      <c r="CF122" s="1017">
        <v>210.2</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448</v>
      </c>
      <c r="BP123" s="1005"/>
      <c r="BQ123" s="1063">
        <v>11919887</v>
      </c>
      <c r="BR123" s="1064"/>
      <c r="BS123" s="1064"/>
      <c r="BT123" s="1064"/>
      <c r="BU123" s="1064"/>
      <c r="BV123" s="1064">
        <v>13075923</v>
      </c>
      <c r="BW123" s="1064"/>
      <c r="BX123" s="1064"/>
      <c r="BY123" s="1064"/>
      <c r="BZ123" s="1064"/>
      <c r="CA123" s="1064">
        <v>15638241</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115</v>
      </c>
      <c r="AB127" s="959"/>
      <c r="AC127" s="959"/>
      <c r="AD127" s="959"/>
      <c r="AE127" s="960"/>
      <c r="AF127" s="961">
        <v>106</v>
      </c>
      <c r="AG127" s="959"/>
      <c r="AH127" s="959"/>
      <c r="AI127" s="959"/>
      <c r="AJ127" s="960"/>
      <c r="AK127" s="961">
        <v>90</v>
      </c>
      <c r="AL127" s="959"/>
      <c r="AM127" s="959"/>
      <c r="AN127" s="959"/>
      <c r="AO127" s="960"/>
      <c r="AP127" s="962">
        <v>0</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10858</v>
      </c>
      <c r="AB128" s="1046"/>
      <c r="AC128" s="1046"/>
      <c r="AD128" s="1046"/>
      <c r="AE128" s="1047"/>
      <c r="AF128" s="1048">
        <v>15446</v>
      </c>
      <c r="AG128" s="1046"/>
      <c r="AH128" s="1046"/>
      <c r="AI128" s="1046"/>
      <c r="AJ128" s="1047"/>
      <c r="AK128" s="1048">
        <v>18699</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4116900</v>
      </c>
      <c r="AB129" s="959"/>
      <c r="AC129" s="959"/>
      <c r="AD129" s="959"/>
      <c r="AE129" s="960"/>
      <c r="AF129" s="961">
        <v>4118376</v>
      </c>
      <c r="AG129" s="959"/>
      <c r="AH129" s="959"/>
      <c r="AI129" s="959"/>
      <c r="AJ129" s="960"/>
      <c r="AK129" s="961">
        <v>4258059</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885373</v>
      </c>
      <c r="AB130" s="959"/>
      <c r="AC130" s="959"/>
      <c r="AD130" s="959"/>
      <c r="AE130" s="960"/>
      <c r="AF130" s="961">
        <v>833506</v>
      </c>
      <c r="AG130" s="959"/>
      <c r="AH130" s="959"/>
      <c r="AI130" s="959"/>
      <c r="AJ130" s="960"/>
      <c r="AK130" s="961">
        <v>838010</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8.6999999999999993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3231527</v>
      </c>
      <c r="AB131" s="986"/>
      <c r="AC131" s="986"/>
      <c r="AD131" s="986"/>
      <c r="AE131" s="987"/>
      <c r="AF131" s="985">
        <v>3284870</v>
      </c>
      <c r="AG131" s="986"/>
      <c r="AH131" s="986"/>
      <c r="AI131" s="986"/>
      <c r="AJ131" s="987"/>
      <c r="AK131" s="985">
        <v>3420049</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7.7007247660000004</v>
      </c>
      <c r="AB132" s="1097"/>
      <c r="AC132" s="1097"/>
      <c r="AD132" s="1097"/>
      <c r="AE132" s="1098"/>
      <c r="AF132" s="1099">
        <v>10.00386621</v>
      </c>
      <c r="AG132" s="1097"/>
      <c r="AH132" s="1097"/>
      <c r="AI132" s="1097"/>
      <c r="AJ132" s="1098"/>
      <c r="AK132" s="1099">
        <v>8.4623056569999999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6.7</v>
      </c>
      <c r="AB133" s="1080"/>
      <c r="AC133" s="1080"/>
      <c r="AD133" s="1080"/>
      <c r="AE133" s="1081"/>
      <c r="AF133" s="1079">
        <v>7.9</v>
      </c>
      <c r="AG133" s="1080"/>
      <c r="AH133" s="1080"/>
      <c r="AI133" s="1080"/>
      <c r="AJ133" s="1081"/>
      <c r="AK133" s="1079">
        <v>8.6999999999999993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t1FiHvzQDGRGpxB5rlM5wIBueNzsF9Mv3gjxWXFW60UjRDD72RLiXATKp72SgqTofrXgCeYuZcSZ3YL2LEQ4Q==" saltValue="P4gyNv6I2QQ4O9PKUOB1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Vw6+6BsR+q8vM4YQYPnpr9CYl6VWb9BefQrqn4RtMZluNjbg/saVenHYB8CaU4ISw0sj3VfXpNBXdPV03qHVQ==" saltValue="5AX0nMcHPm+JrFDaUoWj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H55" sqref="H55:H57"/>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s/eRA75EAYq+6Od3iW+J18eEXnBMTZfH5doYZS1o7TYIB1FSmwQjfO9oaQPn7cmY0gssKJLsBaZKd3x6lh0cA==" saltValue="bxdJUQ+EsCygozzRsrvYu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H55" sqref="H55:H57"/>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1016664</v>
      </c>
      <c r="AP9" s="269">
        <v>102198</v>
      </c>
      <c r="AQ9" s="270">
        <v>120794</v>
      </c>
      <c r="AR9" s="271">
        <v>-15.4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174120</v>
      </c>
      <c r="AP10" s="272">
        <v>17503</v>
      </c>
      <c r="AQ10" s="273">
        <v>16294</v>
      </c>
      <c r="AR10" s="274">
        <v>7.4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1928</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20</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86696</v>
      </c>
      <c r="AP13" s="272">
        <v>8715</v>
      </c>
      <c r="AQ13" s="273">
        <v>4630</v>
      </c>
      <c r="AR13" s="274">
        <v>88.2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54658</v>
      </c>
      <c r="AP14" s="272">
        <v>5494</v>
      </c>
      <c r="AQ14" s="273">
        <v>2459</v>
      </c>
      <c r="AR14" s="274">
        <v>123.4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-81618</v>
      </c>
      <c r="AP15" s="272">
        <v>-8204</v>
      </c>
      <c r="AQ15" s="273">
        <v>-7108</v>
      </c>
      <c r="AR15" s="274">
        <v>15.4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1250520</v>
      </c>
      <c r="AP16" s="272">
        <v>125706</v>
      </c>
      <c r="AQ16" s="273">
        <v>139017</v>
      </c>
      <c r="AR16" s="274">
        <v>-9.6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11.56</v>
      </c>
      <c r="AP21" s="286">
        <v>11.1</v>
      </c>
      <c r="AQ21" s="287">
        <v>0.46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93.6</v>
      </c>
      <c r="AP22" s="291">
        <v>96.5</v>
      </c>
      <c r="AQ22" s="292">
        <v>-2.9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1112066</v>
      </c>
      <c r="AP32" s="300">
        <v>111788</v>
      </c>
      <c r="AQ32" s="301">
        <v>62408</v>
      </c>
      <c r="AR32" s="302">
        <v>79.099999999999994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v>4</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1944</v>
      </c>
      <c r="AP35" s="300">
        <v>195</v>
      </c>
      <c r="AQ35" s="301">
        <v>14219</v>
      </c>
      <c r="AR35" s="302">
        <v>-98.6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32024</v>
      </c>
      <c r="AP36" s="300">
        <v>3219</v>
      </c>
      <c r="AQ36" s="301">
        <v>4004</v>
      </c>
      <c r="AR36" s="302">
        <v>-19.600000000000001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90</v>
      </c>
      <c r="AP37" s="300">
        <v>9</v>
      </c>
      <c r="AQ37" s="301">
        <v>309</v>
      </c>
      <c r="AR37" s="302">
        <v>-97.1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4</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-18699</v>
      </c>
      <c r="AP39" s="300">
        <v>-1880</v>
      </c>
      <c r="AQ39" s="301">
        <v>-2554</v>
      </c>
      <c r="AR39" s="302">
        <v>-26.4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-838010</v>
      </c>
      <c r="AP40" s="300">
        <v>-84239</v>
      </c>
      <c r="AQ40" s="301">
        <v>-52280</v>
      </c>
      <c r="AR40" s="302">
        <v>61.1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289415</v>
      </c>
      <c r="AP41" s="300">
        <v>29093</v>
      </c>
      <c r="AQ41" s="301">
        <v>26115</v>
      </c>
      <c r="AR41" s="302">
        <v>11.4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1765934</v>
      </c>
      <c r="AN51" s="322">
        <v>169070</v>
      </c>
      <c r="AO51" s="323">
        <v>-25.2</v>
      </c>
      <c r="AP51" s="324">
        <v>117234</v>
      </c>
      <c r="AQ51" s="325">
        <v>13.4</v>
      </c>
      <c r="AR51" s="326">
        <v>-38.6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430397</v>
      </c>
      <c r="AN52" s="330">
        <v>41206</v>
      </c>
      <c r="AO52" s="331">
        <v>-26</v>
      </c>
      <c r="AP52" s="332">
        <v>59796</v>
      </c>
      <c r="AQ52" s="333">
        <v>16.600000000000001</v>
      </c>
      <c r="AR52" s="334">
        <v>-42.6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1967478</v>
      </c>
      <c r="AN53" s="322">
        <v>190536</v>
      </c>
      <c r="AO53" s="323">
        <v>12.7</v>
      </c>
      <c r="AP53" s="324">
        <v>97758</v>
      </c>
      <c r="AQ53" s="325">
        <v>-16.600000000000001</v>
      </c>
      <c r="AR53" s="326">
        <v>29.3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370374</v>
      </c>
      <c r="AN54" s="330">
        <v>35868</v>
      </c>
      <c r="AO54" s="331">
        <v>-13</v>
      </c>
      <c r="AP54" s="332">
        <v>45946</v>
      </c>
      <c r="AQ54" s="333">
        <v>-23.2</v>
      </c>
      <c r="AR54" s="334">
        <v>10.199999999999999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1222062</v>
      </c>
      <c r="AN55" s="322">
        <v>118959</v>
      </c>
      <c r="AO55" s="323">
        <v>-37.6</v>
      </c>
      <c r="AP55" s="324">
        <v>91338</v>
      </c>
      <c r="AQ55" s="325">
        <v>-6.6</v>
      </c>
      <c r="AR55" s="326">
        <v>-31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263454</v>
      </c>
      <c r="AN56" s="330">
        <v>25645</v>
      </c>
      <c r="AO56" s="331">
        <v>-28.5</v>
      </c>
      <c r="AP56" s="332">
        <v>43989</v>
      </c>
      <c r="AQ56" s="333">
        <v>-4.3</v>
      </c>
      <c r="AR56" s="334">
        <v>-24.2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807713</v>
      </c>
      <c r="AN57" s="322">
        <v>79609</v>
      </c>
      <c r="AO57" s="323">
        <v>-33.1</v>
      </c>
      <c r="AP57" s="324">
        <v>103975</v>
      </c>
      <c r="AQ57" s="325">
        <v>13.8</v>
      </c>
      <c r="AR57" s="326">
        <v>-46.9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216448</v>
      </c>
      <c r="AN58" s="330">
        <v>21333</v>
      </c>
      <c r="AO58" s="331">
        <v>-16.8</v>
      </c>
      <c r="AP58" s="332">
        <v>52698</v>
      </c>
      <c r="AQ58" s="333">
        <v>19.8</v>
      </c>
      <c r="AR58" s="334">
        <v>-36.6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1030065</v>
      </c>
      <c r="AN59" s="322">
        <v>103545</v>
      </c>
      <c r="AO59" s="323">
        <v>30.1</v>
      </c>
      <c r="AP59" s="324">
        <v>112678</v>
      </c>
      <c r="AQ59" s="325">
        <v>8.4</v>
      </c>
      <c r="AR59" s="326">
        <v>21.7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303356</v>
      </c>
      <c r="AN60" s="330">
        <v>30494</v>
      </c>
      <c r="AO60" s="331">
        <v>42.9</v>
      </c>
      <c r="AP60" s="332">
        <v>55165</v>
      </c>
      <c r="AQ60" s="333">
        <v>4.7</v>
      </c>
      <c r="AR60" s="334">
        <v>38.200000000000003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1358650</v>
      </c>
      <c r="AN61" s="337">
        <v>132344</v>
      </c>
      <c r="AO61" s="338">
        <v>-10.6</v>
      </c>
      <c r="AP61" s="339">
        <v>104597</v>
      </c>
      <c r="AQ61" s="340">
        <v>2.5</v>
      </c>
      <c r="AR61" s="326">
        <v>-13.1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316806</v>
      </c>
      <c r="AN62" s="330">
        <v>30909</v>
      </c>
      <c r="AO62" s="331">
        <v>-8.3000000000000007</v>
      </c>
      <c r="AP62" s="332">
        <v>51519</v>
      </c>
      <c r="AQ62" s="333">
        <v>2.7</v>
      </c>
      <c r="AR62" s="334">
        <v>-11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0+f6odTG2cbAXvlg28LTtWaI5OaYG6f8EFT9VmXt6jPxRPX4ntqJFPnPWU3hNr7fFUIQ0zEnTfhGLTos8Y6qfw==" saltValue="RKt/UJDjTGHSnlfONm1w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sVOfsvW7PLqt95xcgTnbpfmJO1CCHGPcutQeuJzDAWytnVruTqr5YIi26erP90CH65gY8WsMXZiaPuLpkUw1ng==" saltValue="8Ehy/0RWxFSaqajXUOgu9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1uD+Pv96+YZruv/5gf/gpdkEc2xKVTY97b9XeIEjnrzcaTOOa5wzMfWgzKgZDacpH2hJyVi182LQ91EyWltk7A==" saltValue="jxoFoJF6qe6rJQ6W13NmV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F49" sqref="F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34.06</v>
      </c>
      <c r="G47" s="12">
        <v>35.31</v>
      </c>
      <c r="H47" s="12">
        <v>38.65</v>
      </c>
      <c r="I47" s="12">
        <v>39.4</v>
      </c>
      <c r="J47" s="13">
        <v>41.32</v>
      </c>
    </row>
    <row r="48" spans="2:10" ht="57.75" customHeight="1" x14ac:dyDescent="0.15">
      <c r="B48" s="14"/>
      <c r="C48" s="1141" t="s">
        <v>4</v>
      </c>
      <c r="D48" s="1141"/>
      <c r="E48" s="1142"/>
      <c r="F48" s="15">
        <v>12.78</v>
      </c>
      <c r="G48" s="16">
        <v>17.39</v>
      </c>
      <c r="H48" s="16">
        <v>23.04</v>
      </c>
      <c r="I48" s="16">
        <v>20.72</v>
      </c>
      <c r="J48" s="17">
        <v>41.43</v>
      </c>
    </row>
    <row r="49" spans="2:10" ht="57.75" customHeight="1" thickBot="1" x14ac:dyDescent="0.2">
      <c r="B49" s="18"/>
      <c r="C49" s="1143" t="s">
        <v>5</v>
      </c>
      <c r="D49" s="1143"/>
      <c r="E49" s="1144"/>
      <c r="F49" s="19">
        <v>0.93</v>
      </c>
      <c r="G49" s="20">
        <v>2.41</v>
      </c>
      <c r="H49" s="20" t="s">
        <v>529</v>
      </c>
      <c r="I49" s="20" t="s">
        <v>530</v>
      </c>
      <c r="J49" s="21">
        <v>8.17</v>
      </c>
    </row>
    <row r="50" spans="2:10" x14ac:dyDescent="0.15"/>
  </sheetData>
  <sheetProtection algorithmName="SHA-512" hashValue="zkqQf0ASbRIHWfW/6NndWjg6lbUZBIp32iJBhNlyGRty3tyNs5gvuoOudoSPM4xGk3AvNRhXYJoMC0c7h7JtMw==" saltValue="XFmU0UFIp0j2zFcCBO+T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吉川 英徳</cp:lastModifiedBy>
  <cp:lastPrinted>2026-03-16T02:56:00Z</cp:lastPrinted>
  <dcterms:created xsi:type="dcterms:W3CDTF">2026-02-23T09:36:31Z</dcterms:created>
  <dcterms:modified xsi:type="dcterms:W3CDTF">2026-03-16T03:37:07Z</dcterms:modified>
  <cp:category/>
</cp:coreProperties>
</file>