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192.168.1.10\総務課\02_財政係\19_決算\Ｒ７\財政状況資料集\令和６年度財政状況資料集の作成について（1回目）\【財政状況資料集】_434256_産山村_2024\"/>
    </mc:Choice>
  </mc:AlternateContent>
  <xr:revisionPtr revIDLastSave="0" documentId="13_ncr:1_{DE704AF7-D801-41A3-B531-B2E935491707}" xr6:coauthVersionLast="47" xr6:coauthVersionMax="47" xr10:uidLastSave="{00000000-0000-0000-0000-000000000000}"/>
  <bookViews>
    <workbookView xWindow="-120" yWindow="-120" windowWidth="29040" windowHeight="15720" tabRatio="866" firstSheet="4"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BW34" i="10"/>
  <c r="BW35" i="10" s="1"/>
  <c r="AM34" i="10"/>
  <c r="C34" i="10"/>
  <c r="C35" i="10" s="1"/>
  <c r="BW36" i="10" l="1"/>
  <c r="BW37" i="10" s="1"/>
  <c r="BW38" i="10" s="1"/>
  <c r="CO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<sst xmlns="http://schemas.openxmlformats.org/spreadsheetml/2006/main" count="1075" uniqueCount="560">
  <si>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</si>
  <si>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</si>
  <si>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</si>
  <si>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</si>
  <si>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</si>
  <si>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</si>
  <si>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</si>
  <si>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</si>
  <si>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</si>
  <si>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</si>
  <si>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</si>
  <si>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</si>
  <si>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</si>
  <si>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</si>
  <si>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</si>
  <si>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</si>
  <si>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</si>
  <si>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</si>
  <si>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</si>
  <si>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</si>
  <si>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</si>
  <si>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</si>
  <si>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</si>
  <si>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</si>
  <si>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</si>
  <si>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</si>
  <si>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</si>
  <si>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</si>
  <si>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</si>
  <si>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</si>
  <si>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</si>
  <si>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</si>
  <si>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</si>
  <si>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</si>
  <si>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</si>
  <si>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</si>
  <si>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</si>
  <si>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</si>
  <si>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</si>
  <si>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</si>
  <si>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</si>
  <si>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</si>
  <si>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</si>
  <si>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</si>
  <si>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</si>
  <si>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</si>
  <si>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</si>
  <si>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</si>
  <si>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</si>
  <si>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</si>
  <si>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</si>
  <si>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</si>
  <si>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</si>
  <si>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</si>
  <si>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</si>
  <si>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</si>
  <si>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</si>
  <si>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</si>
  <si>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</si>
  <si>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</si>
  <si>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</si>
  <si>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</si>
  <si>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</si>
  <si>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</si>
  <si>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</si>
  <si>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</si>
  <si>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</si>
  <si>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</si>
  <si>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</si>
  <si>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</si>
  <si>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</si>
  <si>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</si>
  <si>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</si>
  <si>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</si>
  <si>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</si>
  <si>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</si>
  <si>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</si>
  <si>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</si>
  <si>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</si>
  <si>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</si>
  <si>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</si>
  <si>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</si>
  <si>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</si>
  <si>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</si>
  <si>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</si>
  <si>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</si>
  <si>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</si>
  <si>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</si>
  <si>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</si>
  <si>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</si>
  <si>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</si>
  <si>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</si>
  <si>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</si>
  <si>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</si>
  <si>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産山村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</si>
  <si>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</si>
  <si>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</si>
  <si>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</si>
  <si>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</si>
  <si>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</si>
  <si>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</si>
  <si>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</si>
  <si>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</si>
  <si>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</si>
  <si>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</si>
  <si>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</si>
  <si>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</si>
  <si>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</si>
  <si>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</si>
  <si>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</si>
  <si>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</si>
  <si>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</si>
  <si>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</si>
  <si>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</si>
  <si>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</si>
  <si>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</si>
  <si>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</si>
  <si>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</si>
  <si>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</si>
  <si>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</si>
  <si>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</si>
  <si>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</si>
  <si>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</si>
  <si>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</si>
  <si>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</si>
  <si>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</si>
  <si>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</si>
  <si>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</si>
  <si>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</si>
  <si>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</si>
  <si>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</si>
  <si>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</si>
  <si>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</si>
  <si>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</si>
  <si>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</si>
  <si>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</si>
  <si>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</si>
  <si>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</si>
  <si>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</si>
  <si>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</si>
  <si>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</si>
  <si>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</si>
  <si>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</si>
  <si>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</si>
  <si>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</si>
  <si>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</si>
  <si>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</si>
  <si>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</si>
  <si>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</si>
  <si>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</si>
  <si>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</si>
  <si>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</si>
  <si>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</si>
  <si>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</si>
  <si>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</si>
  <si>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</si>
  <si>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</si>
  <si>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</si>
  <si>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</si>
  <si>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</si>
  <si>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</si>
  <si>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</si>
  <si>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</si>
  <si>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</si>
  <si>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</si>
  <si>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</si>
  <si>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</si>
  <si>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</si>
  <si>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</si>
  <si>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</si>
  <si>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</si>
  <si>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</si>
  <si>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</si>
  <si>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</si>
  <si>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</si>
  <si>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</si>
  <si>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</si>
  <si>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</si>
  <si>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</si>
  <si>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</si>
  <si>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</si>
  <si>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</si>
  <si>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</si>
  <si>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</si>
  <si>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</si>
  <si>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</si>
  <si>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</si>
  <si>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</si>
  <si>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</si>
  <si>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</si>
  <si>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</si>
  <si>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</si>
  <si>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</si>
  <si>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</si>
  <si>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</si>
  <si>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</si>
  <si>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</si>
  <si>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</si>
  <si>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</si>
  <si>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</si>
  <si>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</si>
  <si>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</si>
  <si>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</si>
  <si>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</si>
  <si>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熊本県産山村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</si>
  <si>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</si>
  <si>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</si>
  <si>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</si>
  <si>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</si>
  <si>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</si>
  <si>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</si>
  <si>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</si>
  <si>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</si>
  <si>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</si>
  <si>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</si>
  <si>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</si>
  <si>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</si>
  <si>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</si>
  <si>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</si>
  <si>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</si>
  <si>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</si>
  <si>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</si>
  <si>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</si>
  <si>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</si>
  <si>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</si>
  <si>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</si>
  <si>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</si>
  <si>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</si>
  <si>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</si>
  <si>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</si>
  <si>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</si>
  <si>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</si>
  <si>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</si>
  <si>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</si>
  <si>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</si>
  <si>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</si>
  <si>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</si>
  <si>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</si>
  <si>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</si>
  <si>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</si>
  <si>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</si>
  <si>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</si>
  <si>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</si>
  <si>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</si>
  <si>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</si>
  <si>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</si>
  <si>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</si>
  <si>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</si>
  <si>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</si>
  <si>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</si>
  <si>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</si>
  <si>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</si>
  <si>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</si>
  <si>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</si>
  <si>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</si>
  <si>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</si>
  <si>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</si>
  <si>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</si>
  <si>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</si>
  <si>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</si>
  <si>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</si>
  <si>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</si>
  <si>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</si>
  <si>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</si>
  <si>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</si>
  <si>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</si>
  <si>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</si>
  <si>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</si>
  <si>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</si>
  <si>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</si>
  <si>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</si>
  <si>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</si>
  <si>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</si>
  <si>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</si>
  <si>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</si>
  <si>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</si>
  <si>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</si>
  <si>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</si>
  <si>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</si>
  <si>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</si>
  <si>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</si>
  <si>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</si>
  <si>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</si>
  <si>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</si>
  <si>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</si>
  <si>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</si>
  <si>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</si>
  <si>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</si>
  <si>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</si>
  <si>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</si>
  <si>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</si>
  <si>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</si>
  <si>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</si>
  <si>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</si>
  <si>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</si>
  <si>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</si>
  <si>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</si>
  <si>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</si>
  <si>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</si>
  <si>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</si>
  <si>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</si>
  <si>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</si>
  <si>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</si>
  <si>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</si>
  <si>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</si>
  <si>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</si>
  <si>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</si>
  <si>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</si>
  <si>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</si>
  <si>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</si>
  <si>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</si>
  <si>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</si>
  <si>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</si>
  <si>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</si>
  <si>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</si>
  <si>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</si>
  <si>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</si>
  <si>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</si>
  <si>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</si>
  <si>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</si>
  <si>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</si>
  <si>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</si>
  <si>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</si>
  <si>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</si>
  <si>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</si>
  <si>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</si>
  <si>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</si>
  <si>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</si>
  <si>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</si>
  <si>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</si>
  <si>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</si>
  <si>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</si>
  <si>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</si>
  <si>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</si>
  <si>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</si>
  <si>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</si>
  <si>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</si>
  <si>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</si>
  <si>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</si>
  <si>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</si>
  <si>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</si>
  <si>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</si>
  <si>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</si>
  <si>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</si>
  <si>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</si>
  <si>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</si>
  <si>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</si>
  <si>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</si>
  <si>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</si>
  <si>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</si>
  <si>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</si>
  <si>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</si>
  <si>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</si>
  <si>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</si>
  <si>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</si>
  <si>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熊本県産山村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</si>
  <si>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</si>
  <si>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</si>
  <si>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</si>
  <si>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</si>
  <si>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</si>
  <si>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</si>
  <si>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</si>
  <si>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</si>
  <si>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</si>
  <si>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</si>
  <si>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</si>
  <si>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</si>
  <si>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</si>
  <si>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</si>
  <si>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</si>
  <si>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</si>
  <si>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</si>
  <si>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</si>
  <si>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</si>
  <si>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</si>
  <si>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産山村診療所特別会計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</si>
  <si>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</si>
  <si>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</si>
  <si>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</si>
  <si>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</si>
  <si>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</si>
  <si>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</si>
  <si>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</si>
  <si>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</si>
  <si>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</si>
  <si>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</si>
  <si>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</si>
  <si>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</si>
  <si>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</si>
  <si>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産山村国民健康保険特別会計</t>
    <phoneticPr fontId="5"/>
  </si>
  <si>
    <t>産山村介護保険特別会計</t>
    <phoneticPr fontId="5"/>
  </si>
  <si>
    <t>産山村後期高齢者医療特別会計</t>
    <phoneticPr fontId="5"/>
  </si>
  <si>
    <t>産山村簡易水道事業特別会計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</si>
  <si>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</si>
  <si>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</si>
  <si>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</si>
  <si>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</si>
  <si>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</si>
  <si>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</si>
  <si>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</si>
  <si>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</si>
  <si>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</si>
  <si>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</si>
  <si>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</si>
  <si>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</si>
  <si>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</si>
  <si>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</si>
  <si>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</si>
  <si>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</si>
  <si>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</si>
  <si>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</si>
  <si>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</si>
  <si>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</si>
  <si>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</si>
  <si>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</si>
  <si>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</si>
  <si>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</si>
  <si>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</si>
  <si>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</si>
  <si>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</si>
  <si>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</si>
  <si>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</si>
  <si>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</si>
  <si>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</si>
  <si>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</si>
  <si>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</si>
  <si>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</si>
  <si>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</si>
  <si>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</si>
  <si>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</si>
  <si>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</si>
  <si>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</si>
  <si>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</si>
  <si>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</si>
  <si>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</si>
  <si>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</si>
  <si>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</si>
  <si>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</si>
  <si>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</si>
  <si>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</si>
  <si>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</si>
  <si>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</si>
  <si>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</si>
  <si>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</si>
  <si>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</si>
  <si>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</si>
  <si>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</si>
  <si>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</si>
  <si>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</si>
  <si>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</si>
  <si>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</si>
  <si>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</si>
  <si>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</si>
  <si>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</si>
  <si>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</si>
  <si>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</si>
  <si>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</si>
  <si>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</si>
  <si>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</si>
  <si>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</si>
  <si>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</si>
  <si>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</si>
  <si>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</si>
  <si>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</si>
  <si>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</si>
  <si>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</si>
  <si>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</si>
  <si>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</si>
  <si>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</si>
  <si>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</si>
  <si>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</si>
  <si>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</si>
  <si>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</si>
  <si>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</si>
  <si>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</si>
  <si>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</si>
  <si>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</si>
  <si>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</si>
  <si>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</si>
  <si>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</si>
  <si>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</si>
  <si>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</si>
  <si>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</si>
  <si>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</si>
  <si>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</si>
  <si>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</si>
  <si>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</si>
  <si>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</si>
  <si>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</si>
  <si>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</si>
  <si>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</si>
  <si>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</si>
  <si>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</si>
  <si>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</si>
  <si>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</si>
  <si>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</si>
  <si>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</si>
  <si>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</si>
  <si>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</si>
  <si>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</si>
  <si>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</si>
  <si>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</si>
  <si>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</si>
  <si>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</si>
  <si>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</si>
  <si>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</si>
  <si>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</si>
  <si>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</si>
  <si>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</si>
  <si>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</si>
  <si>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</si>
  <si>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</si>
  <si>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</si>
  <si>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</si>
  <si>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</si>
  <si>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</si>
  <si>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</si>
  <si>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</si>
  <si>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</si>
  <si>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</si>
  <si>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</si>
  <si>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</si>
  <si>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</si>
  <si>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</si>
  <si>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</si>
  <si>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</si>
  <si>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</si>
  <si>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</si>
  <si>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</si>
  <si>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1.33</t>
  </si>
  <si>
    <t>▲ 1.08</t>
  </si>
  <si>
    <t>一般会計</t>
  </si>
  <si>
    <t>産山村介護保険特別会計</t>
  </si>
  <si>
    <t>産山村簡易水道事業特別会計</t>
  </si>
  <si>
    <t>産山村国民健康保険特別会計</t>
  </si>
  <si>
    <t>産山村診療所特別会計</t>
  </si>
  <si>
    <t>▲ 1.61</t>
  </si>
  <si>
    <t>▲ 0.54</t>
  </si>
  <si>
    <t>産山村後期高齢者医療特別会計</t>
  </si>
  <si>
    <t>その他会計（赤字）</t>
  </si>
  <si>
    <t>その他会計（黒字）</t>
  </si>
  <si>
    <t>R02</t>
    <phoneticPr fontId="5"/>
  </si>
  <si>
    <t>R03</t>
    <phoneticPr fontId="5"/>
  </si>
  <si>
    <t>R04</t>
    <phoneticPr fontId="5"/>
  </si>
  <si>
    <t>R05</t>
    <phoneticPr fontId="5"/>
  </si>
  <si>
    <t>R06</t>
    <phoneticPr fontId="5"/>
  </si>
  <si>
    <t>株式会社うぶやま</t>
  </si>
  <si>
    <t>創生基金</t>
  </si>
  <si>
    <t>ふるさと寄附基金</t>
  </si>
  <si>
    <t>熊本地震復興基金</t>
  </si>
  <si>
    <t>森林環境譲与税交付金基金</t>
  </si>
  <si>
    <t>災害対策基金</t>
  </si>
  <si>
    <t>熊本県市町村総合事務組合</t>
  </si>
  <si>
    <t>阿蘇広域行政事務組合(一般会計)</t>
  </si>
  <si>
    <t>阿蘇広域行政事務組合
（特別養護老人ホーム阿蘇みやま荘特別会計）</t>
  </si>
  <si>
    <t>熊本県後期高齢者医療広域連合
（一般会計）</t>
  </si>
  <si>
    <t>熊本県後期高齢者医療広域連合
（後期高齢者医療特別会計）</t>
  </si>
  <si>
    <t>特別会計（交通災害共済事業）分を含む</t>
  </si>
  <si>
    <t>法非適用企業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</si>
</sst>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73A6-42B0-936B-A68EAAD9C2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348255</c:v>
                </c:pt>
                <c:pt idx="1">
                  <c:v>439156</c:v>
                </c:pt>
                <c:pt idx="2">
                  <c:v>402338</c:v>
                </c:pt>
                <c:pt idx="3">
                  <c:v>265490</c:v>
                </c:pt>
                <c:pt idx="4">
                  <c:v>434816</c:v>
                </c:pt>
              </c:numCache>
            </c:numRef>
          </c:val>
          <c:smooth val="0"/>
          <c:extLst>
            <c:ext xmlns:c16="http://schemas.microsoft.com/office/drawing/2014/chart" uri="{C3380CC4-5D6E-409C-BE32-E72D297353CC}">
              <c16:uniqueId val="{00000001-73A6-42B0-936B-A68EAAD9C2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c:v>
                </c:pt>
                <c:pt idx="1">
                  <c:v>10.4</c:v>
                </c:pt>
                <c:pt idx="2">
                  <c:v>9.2899999999999991</c:v>
                </c:pt>
                <c:pt idx="3">
                  <c:v>3.57</c:v>
                </c:pt>
                <c:pt idx="4">
                  <c:v>8.01</c:v>
                </c:pt>
              </c:numCache>
            </c:numRef>
          </c:val>
          <c:extLst>
            <c:ext xmlns:c16="http://schemas.microsoft.com/office/drawing/2014/chart" uri="{C3380CC4-5D6E-409C-BE32-E72D297353CC}">
              <c16:uniqueId val="{00000000-3BD6-47EF-AD10-8C8CDF08A4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65.900000000000006</c:v>
                </c:pt>
                <c:pt idx="1">
                  <c:v>63.87</c:v>
                </c:pt>
                <c:pt idx="2">
                  <c:v>79.81</c:v>
                </c:pt>
                <c:pt idx="3">
                  <c:v>82.99</c:v>
                </c:pt>
                <c:pt idx="4">
                  <c:v>81.430000000000007</c:v>
                </c:pt>
              </c:numCache>
            </c:numRef>
          </c:val>
          <c:extLst>
            <c:ext xmlns:c16="http://schemas.microsoft.com/office/drawing/2014/chart" uri="{C3380CC4-5D6E-409C-BE32-E72D297353CC}">
              <c16:uniqueId val="{00000001-3BD6-47EF-AD10-8C8CDF08A4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-1.33</c:v>
                </c:pt>
                <c:pt idx="1">
                  <c:v>12.11</c:v>
                </c:pt>
                <c:pt idx="2">
                  <c:v>13.16</c:v>
                </c:pt>
                <c:pt idx="3">
                  <c:v>-1.08</c:v>
                </c:pt>
                <c:pt idx="4">
                  <c:v>6.28</c:v>
                </c:pt>
              </c:numCache>
            </c:numRef>
          </c:val>
          <c:smooth val="0"/>
          <c:extLst>
            <c:ext xmlns:c16="http://schemas.microsoft.com/office/drawing/2014/chart" uri="{C3380CC4-5D6E-409C-BE32-E72D297353CC}">
              <c16:uniqueId val="{00000002-3BD6-47EF-AD10-8C8CDF08A4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0.66</c:v>
                </c:pt>
                <c:pt idx="2">
                  <c:v>#N/A</c:v>
                </c:pt>
                <c:pt idx="3">
                  <c:v>0.42</c:v>
                </c:pt>
                <c:pt idx="4">
                  <c:v>#N/A</c:v>
                </c:pt>
                <c:pt idx="5">
                  <c:v>0</c:v>
                </c:pt>
                <c:pt idx="6">
                  <c:v>#N/A</c:v>
                </c:pt>
                <c:pt idx="7">
                  <c:v>0</c:v>
                </c:pt>
                <c:pt idx="8">
                  <c:v>0</c:v>
                </c:pt>
                <c:pt idx="9">
                  <c:v>0</c:v>
                </c:pt>
              </c:numCache>
            </c:numRef>
          </c:val>
          <c:extLst>
            <c:ext xmlns:c16="http://schemas.microsoft.com/office/drawing/2014/chart" uri="{C3380CC4-5D6E-409C-BE32-E72D297353CC}">
              <c16:uniqueId val="{00000000-9015-4B7D-B7B4-AC79F8F98E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15-4B7D-B7B4-AC79F8F98E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15-4B7D-B7B4-AC79F8F98E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015-4B7D-B7B4-AC79F8F98E3D}"/>
            </c:ext>
          </c:extLst>
        </c:ser>
        <c:ser>
          <c:idx val="4"/>
          <c:order val="4"/>
          <c:tx>
            <c:strRef>
              <c:f>データシート!$A$31</c:f>
              <c:strCache>
                <c:ptCount val="1"/>
                <c:pt idx="0">
                  <c:v>産山村後期高齢者医療特別会計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0.11</c:v>
                </c:pt>
                <c:pt idx="4">
                  <c:v>#N/A</c:v>
                </c:pt>
                <c:pt idx="5">
                  <c:v>0.08</c:v>
                </c:pt>
                <c:pt idx="6">
                  <c:v>#N/A</c:v>
                </c:pt>
                <c:pt idx="7">
                  <c:v>7.0000000000000007E-2</c:v>
                </c:pt>
                <c:pt idx="8">
                  <c:v>#N/A</c:v>
                </c:pt>
                <c:pt idx="9">
                  <c:v>0.08</c:v>
                </c:pt>
              </c:numCache>
            </c:numRef>
          </c:val>
          <c:extLst>
            <c:ext xmlns:c16="http://schemas.microsoft.com/office/drawing/2014/chart" uri="{C3380CC4-5D6E-409C-BE32-E72D297353CC}">
              <c16:uniqueId val="{00000004-9015-4B7D-B7B4-AC79F8F98E3D}"/>
            </c:ext>
          </c:extLst>
        </c:ser>
        <c:ser>
          <c:idx val="5"/>
          <c:order val="5"/>
          <c:tx>
            <c:strRef>
              <c:f>データシート!$A$32</c:f>
              <c:strCache>
                <c:ptCount val="1"/>
                <c:pt idx="0">
                  <c:v>産山村診療所特別会計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1.61</c:v>
                </c:pt>
                <c:pt idx="1">
                  <c:v>#N/A</c:v>
                </c:pt>
                <c:pt idx="2">
                  <c:v>0.54</c:v>
                </c:pt>
                <c:pt idx="3">
                  <c:v>#N/A</c:v>
                </c:pt>
                <c:pt idx="4">
                  <c:v>#N/A</c:v>
                </c:pt>
                <c:pt idx="5">
                  <c:v>0.32</c:v>
                </c:pt>
                <c:pt idx="6">
                  <c:v>#N/A</c:v>
                </c:pt>
                <c:pt idx="7">
                  <c:v>0.22</c:v>
                </c:pt>
                <c:pt idx="8">
                  <c:v>#N/A</c:v>
                </c:pt>
                <c:pt idx="9">
                  <c:v>0.18</c:v>
                </c:pt>
              </c:numCache>
            </c:numRef>
          </c:val>
          <c:extLst>
            <c:ext xmlns:c16="http://schemas.microsoft.com/office/drawing/2014/chart" uri="{C3380CC4-5D6E-409C-BE32-E72D297353CC}">
              <c16:uniqueId val="{00000005-9015-4B7D-B7B4-AC79F8F98E3D}"/>
            </c:ext>
          </c:extLst>
        </c:ser>
        <c:ser>
          <c:idx val="6"/>
          <c:order val="6"/>
          <c:tx>
            <c:strRef>
              <c:f>データシート!$A$33</c:f>
              <c:strCache>
                <c:ptCount val="1"/>
                <c:pt idx="0">
                  <c:v>産山村国民健康保険特別会計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0.36</c:v>
                </c:pt>
                <c:pt idx="4">
                  <c:v>#N/A</c:v>
                </c:pt>
                <c:pt idx="5">
                  <c:v>0.05</c:v>
                </c:pt>
                <c:pt idx="6">
                  <c:v>#N/A</c:v>
                </c:pt>
                <c:pt idx="7">
                  <c:v>1.33</c:v>
                </c:pt>
                <c:pt idx="8">
                  <c:v>#N/A</c:v>
                </c:pt>
                <c:pt idx="9">
                  <c:v>0.48</c:v>
                </c:pt>
              </c:numCache>
            </c:numRef>
          </c:val>
          <c:extLst>
            <c:ext xmlns:c16="http://schemas.microsoft.com/office/drawing/2014/chart" uri="{C3380CC4-5D6E-409C-BE32-E72D297353CC}">
              <c16:uniqueId val="{00000006-9015-4B7D-B7B4-AC79F8F98E3D}"/>
            </c:ext>
          </c:extLst>
        </c:ser>
        <c:ser>
          <c:idx val="7"/>
          <c:order val="7"/>
          <c:tx>
            <c:strRef>
              <c:f>データシート!$A$34</c:f>
              <c:strCache>
                <c:ptCount val="1"/>
                <c:pt idx="0">
                  <c:v>産山村簡易水道事業特別会計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0.01</c:v>
                </c:pt>
                <c:pt idx="4">
                  <c:v>#N/A</c:v>
                </c:pt>
                <c:pt idx="5">
                  <c:v>0.1</c:v>
                </c:pt>
                <c:pt idx="6">
                  <c:v>#N/A</c:v>
                </c:pt>
                <c:pt idx="7">
                  <c:v>0.02</c:v>
                </c:pt>
                <c:pt idx="8">
                  <c:v>#N/A</c:v>
                </c:pt>
                <c:pt idx="9">
                  <c:v>0.53</c:v>
                </c:pt>
              </c:numCache>
            </c:numRef>
          </c:val>
          <c:extLst>
            <c:ext xmlns:c16="http://schemas.microsoft.com/office/drawing/2014/chart" uri="{C3380CC4-5D6E-409C-BE32-E72D297353CC}">
              <c16:uniqueId val="{00000007-9015-4B7D-B7B4-AC79F8F98E3D}"/>
            </c:ext>
          </c:extLst>
        </c:ser>
        <c:ser>
          <c:idx val="8"/>
          <c:order val="8"/>
          <c:tx>
            <c:strRef>
              <c:f>データシート!$A$35</c:f>
              <c:strCache>
                <c:ptCount val="1"/>
                <c:pt idx="0">
                  <c:v>産山村介護保険特別会計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0.87</c:v>
                </c:pt>
                <c:pt idx="2">
                  <c:v>#N/A</c:v>
                </c:pt>
                <c:pt idx="3">
                  <c:v>1.74</c:v>
                </c:pt>
                <c:pt idx="4">
                  <c:v>#N/A</c:v>
                </c:pt>
                <c:pt idx="5">
                  <c:v>3.67</c:v>
                </c:pt>
                <c:pt idx="6">
                  <c:v>#N/A</c:v>
                </c:pt>
                <c:pt idx="7">
                  <c:v>1.1100000000000001</c:v>
                </c:pt>
                <c:pt idx="8">
                  <c:v>#N/A</c:v>
                </c:pt>
                <c:pt idx="9">
                  <c:v>1.66</c:v>
                </c:pt>
              </c:numCache>
            </c:numRef>
          </c:val>
          <c:extLst>
            <c:ext xmlns:c16="http://schemas.microsoft.com/office/drawing/2014/chart" uri="{C3380CC4-5D6E-409C-BE32-E72D297353CC}">
              <c16:uniqueId val="{00000008-9015-4B7D-B7B4-AC79F8F98E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3.51</c:v>
                </c:pt>
                <c:pt idx="2">
                  <c:v>#N/A</c:v>
                </c:pt>
                <c:pt idx="3">
                  <c:v>10.94</c:v>
                </c:pt>
                <c:pt idx="4">
                  <c:v>#N/A</c:v>
                </c:pt>
                <c:pt idx="5">
                  <c:v>8.9600000000000009</c:v>
                </c:pt>
                <c:pt idx="6">
                  <c:v>#N/A</c:v>
                </c:pt>
                <c:pt idx="7">
                  <c:v>3.34</c:v>
                </c:pt>
                <c:pt idx="8">
                  <c:v>#N/A</c:v>
                </c:pt>
                <c:pt idx="9">
                  <c:v>7.82</c:v>
                </c:pt>
              </c:numCache>
            </c:numRef>
          </c:val>
          <c:extLst>
            <c:ext xmlns:c16="http://schemas.microsoft.com/office/drawing/2014/chart" uri="{C3380CC4-5D6E-409C-BE32-E72D297353CC}">
              <c16:uniqueId val="{00000009-9015-4B7D-B7B4-AC79F8F98E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169</c:v>
                </c:pt>
                <c:pt idx="5">
                  <c:v>165</c:v>
                </c:pt>
                <c:pt idx="8">
                  <c:v>165</c:v>
                </c:pt>
                <c:pt idx="11">
                  <c:v>166</c:v>
                </c:pt>
                <c:pt idx="14">
                  <c:v>172</c:v>
                </c:pt>
              </c:numCache>
            </c:numRef>
          </c:val>
          <c:extLst>
            <c:ext xmlns:c16="http://schemas.microsoft.com/office/drawing/2014/chart" uri="{C3380CC4-5D6E-409C-BE32-E72D297353CC}">
              <c16:uniqueId val="{00000000-1D1C-4288-9EC3-8D77914E11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1C-4288-9EC3-8D77914E11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13</c:v>
                </c:pt>
                <c:pt idx="6">
                  <c:v>19</c:v>
                </c:pt>
                <c:pt idx="9">
                  <c:v>29</c:v>
                </c:pt>
                <c:pt idx="12">
                  <c:v>11</c:v>
                </c:pt>
              </c:numCache>
            </c:numRef>
          </c:val>
          <c:extLst>
            <c:ext xmlns:c16="http://schemas.microsoft.com/office/drawing/2014/chart" uri="{C3380CC4-5D6E-409C-BE32-E72D297353CC}">
              <c16:uniqueId val="{00000002-1D1C-4288-9EC3-8D77914E11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7</c:v>
                </c:pt>
                <c:pt idx="6">
                  <c:v>6</c:v>
                </c:pt>
                <c:pt idx="9">
                  <c:v>6</c:v>
                </c:pt>
                <c:pt idx="12">
                  <c:v>7</c:v>
                </c:pt>
              </c:numCache>
            </c:numRef>
          </c:val>
          <c:extLst>
            <c:ext xmlns:c16="http://schemas.microsoft.com/office/drawing/2014/chart" uri="{C3380CC4-5D6E-409C-BE32-E72D297353CC}">
              <c16:uniqueId val="{00000003-1D1C-4288-9EC3-8D77914E11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c:v>
                </c:pt>
                <c:pt idx="3">
                  <c:v>5</c:v>
                </c:pt>
                <c:pt idx="6">
                  <c:v>5</c:v>
                </c:pt>
                <c:pt idx="9">
                  <c:v>5</c:v>
                </c:pt>
                <c:pt idx="12">
                  <c:v>6</c:v>
                </c:pt>
              </c:numCache>
            </c:numRef>
          </c:val>
          <c:extLst>
            <c:ext xmlns:c16="http://schemas.microsoft.com/office/drawing/2014/chart" uri="{C3380CC4-5D6E-409C-BE32-E72D297353CC}">
              <c16:uniqueId val="{00000004-1D1C-4288-9EC3-8D77914E11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1C-4288-9EC3-8D77914E11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1C-4288-9EC3-8D77914E11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215</c:v>
                </c:pt>
                <c:pt idx="3">
                  <c:v>217</c:v>
                </c:pt>
                <c:pt idx="6">
                  <c:v>228</c:v>
                </c:pt>
                <c:pt idx="9">
                  <c:v>230</c:v>
                </c:pt>
                <c:pt idx="12">
                  <c:v>231</c:v>
                </c:pt>
              </c:numCache>
            </c:numRef>
          </c:val>
          <c:extLst>
            <c:ext xmlns:c16="http://schemas.microsoft.com/office/drawing/2014/chart" uri="{C3380CC4-5D6E-409C-BE32-E72D297353CC}">
              <c16:uniqueId val="{00000007-1D1C-4288-9EC3-8D77914E11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c:v>
                </c:pt>
                <c:pt idx="2">
                  <c:v>#N/A</c:v>
                </c:pt>
                <c:pt idx="3">
                  <c:v>#N/A</c:v>
                </c:pt>
                <c:pt idx="4">
                  <c:v>77</c:v>
                </c:pt>
                <c:pt idx="5">
                  <c:v>#N/A</c:v>
                </c:pt>
                <c:pt idx="6">
                  <c:v>#N/A</c:v>
                </c:pt>
                <c:pt idx="7">
                  <c:v>93</c:v>
                </c:pt>
                <c:pt idx="8">
                  <c:v>#N/A</c:v>
                </c:pt>
                <c:pt idx="9">
                  <c:v>#N/A</c:v>
                </c:pt>
                <c:pt idx="10">
                  <c:v>104</c:v>
                </c:pt>
                <c:pt idx="11">
                  <c:v>#N/A</c:v>
                </c:pt>
                <c:pt idx="12">
                  <c:v>#N/A</c:v>
                </c:pt>
                <c:pt idx="13">
                  <c:v>83</c:v>
                </c:pt>
                <c:pt idx="14">
                  <c:v>#N/A</c:v>
                </c:pt>
              </c:numCache>
            </c:numRef>
          </c:val>
          <c:smooth val="0"/>
          <c:extLst>
            <c:ext xmlns:c16="http://schemas.microsoft.com/office/drawing/2014/chart" uri="{C3380CC4-5D6E-409C-BE32-E72D297353CC}">
              <c16:uniqueId val="{00000008-1D1C-4288-9EC3-8D77914E11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1623</c:v>
                </c:pt>
                <c:pt idx="5">
                  <c:v>1646</c:v>
                </c:pt>
                <c:pt idx="8">
                  <c:v>1659</c:v>
                </c:pt>
                <c:pt idx="11">
                  <c:v>1635</c:v>
                </c:pt>
                <c:pt idx="14">
                  <c:v>1660</c:v>
                </c:pt>
              </c:numCache>
            </c:numRef>
          </c:val>
          <c:extLst>
            <c:ext xmlns:c16="http://schemas.microsoft.com/office/drawing/2014/chart" uri="{C3380CC4-5D6E-409C-BE32-E72D297353CC}">
              <c16:uniqueId val="{00000000-06B8-4DBE-809A-CE5780E0B6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136</c:v>
                </c:pt>
                <c:pt idx="5">
                  <c:v>169</c:v>
                </c:pt>
                <c:pt idx="8">
                  <c:v>158</c:v>
                </c:pt>
                <c:pt idx="11">
                  <c:v>131</c:v>
                </c:pt>
                <c:pt idx="14">
                  <c:v>125</c:v>
                </c:pt>
              </c:numCache>
            </c:numRef>
          </c:val>
          <c:extLst>
            <c:ext xmlns:c16="http://schemas.microsoft.com/office/drawing/2014/chart" uri="{C3380CC4-5D6E-409C-BE32-E72D297353CC}">
              <c16:uniqueId val="{00000001-06B8-4DBE-809A-CE5780E0B6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1045</c:v>
                </c:pt>
                <c:pt idx="5">
                  <c:v>1118</c:v>
                </c:pt>
                <c:pt idx="8">
                  <c:v>1324</c:v>
                </c:pt>
                <c:pt idx="11">
                  <c:v>1395</c:v>
                </c:pt>
                <c:pt idx="14">
                  <c:v>1402</c:v>
                </c:pt>
              </c:numCache>
            </c:numRef>
          </c:val>
          <c:extLst>
            <c:ext xmlns:c16="http://schemas.microsoft.com/office/drawing/2014/chart" uri="{C3380CC4-5D6E-409C-BE32-E72D297353CC}">
              <c16:uniqueId val="{00000002-06B8-4DBE-809A-CE5780E0B6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B8-4DBE-809A-CE5780E0B6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B8-4DBE-809A-CE5780E0B6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B8-4DBE-809A-CE5780E0B6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153</c:v>
                </c:pt>
                <c:pt idx="3">
                  <c:v>262</c:v>
                </c:pt>
                <c:pt idx="6">
                  <c:v>0</c:v>
                </c:pt>
                <c:pt idx="9">
                  <c:v>301</c:v>
                </c:pt>
                <c:pt idx="12">
                  <c:v>313</c:v>
                </c:pt>
              </c:numCache>
            </c:numRef>
          </c:val>
          <c:extLst>
            <c:ext xmlns:c16="http://schemas.microsoft.com/office/drawing/2014/chart" uri="{C3380CC4-5D6E-409C-BE32-E72D297353CC}">
              <c16:uniqueId val="{00000006-06B8-4DBE-809A-CE5780E0B6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c:v>
                </c:pt>
                <c:pt idx="3">
                  <c:v>40</c:v>
                </c:pt>
                <c:pt idx="6">
                  <c:v>51</c:v>
                </c:pt>
                <c:pt idx="9">
                  <c:v>53</c:v>
                </c:pt>
                <c:pt idx="12">
                  <c:v>48</c:v>
                </c:pt>
              </c:numCache>
            </c:numRef>
          </c:val>
          <c:extLst>
            <c:ext xmlns:c16="http://schemas.microsoft.com/office/drawing/2014/chart" uri="{C3380CC4-5D6E-409C-BE32-E72D297353CC}">
              <c16:uniqueId val="{00000007-06B8-4DBE-809A-CE5780E0B6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c:v>
                </c:pt>
                <c:pt idx="3">
                  <c:v>75</c:v>
                </c:pt>
                <c:pt idx="6">
                  <c:v>63</c:v>
                </c:pt>
                <c:pt idx="9">
                  <c:v>57</c:v>
                </c:pt>
                <c:pt idx="12">
                  <c:v>57</c:v>
                </c:pt>
              </c:numCache>
            </c:numRef>
          </c:val>
          <c:extLst>
            <c:ext xmlns:c16="http://schemas.microsoft.com/office/drawing/2014/chart" uri="{C3380CC4-5D6E-409C-BE32-E72D297353CC}">
              <c16:uniqueId val="{00000008-06B8-4DBE-809A-CE5780E0B6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B8-4DBE-809A-CE5780E0B6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2189</c:v>
                </c:pt>
                <c:pt idx="3">
                  <c:v>2303</c:v>
                </c:pt>
                <c:pt idx="6">
                  <c:v>2302</c:v>
                </c:pt>
                <c:pt idx="9">
                  <c:v>2236</c:v>
                </c:pt>
                <c:pt idx="12">
                  <c:v>2307</c:v>
                </c:pt>
              </c:numCache>
            </c:numRef>
          </c:val>
          <c:extLst>
            <c:ext xmlns:c16="http://schemas.microsoft.com/office/drawing/2014/chart" uri="{C3380CC4-5D6E-409C-BE32-E72D297353CC}">
              <c16:uniqueId val="{0000000A-06B8-4DBE-809A-CE5780E0B6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6B8-4DBE-809A-CE5780E0B6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998</c:v>
                </c:pt>
                <c:pt idx="1">
                  <c:v>1056</c:v>
                </c:pt>
                <c:pt idx="2">
                  <c:v>1078</c:v>
                </c:pt>
              </c:numCache>
            </c:numRef>
          </c:val>
          <c:extLst>
            <c:ext xmlns:c16="http://schemas.microsoft.com/office/drawing/2014/chart" uri="{C3380CC4-5D6E-409C-BE32-E72D297353CC}">
              <c16:uniqueId val="{00000000-E772-4E5B-A1C3-AB31BE48B0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77</c:v>
                </c:pt>
                <c:pt idx="1">
                  <c:v>81</c:v>
                </c:pt>
                <c:pt idx="2">
                  <c:v>84</c:v>
                </c:pt>
              </c:numCache>
            </c:numRef>
          </c:val>
          <c:extLst>
            <c:ext xmlns:c16="http://schemas.microsoft.com/office/drawing/2014/chart" uri="{C3380CC4-5D6E-409C-BE32-E72D297353CC}">
              <c16:uniqueId val="{00000001-E772-4E5B-A1C3-AB31BE48B0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209</c:v>
                </c:pt>
                <c:pt idx="1">
                  <c:v>225</c:v>
                </c:pt>
                <c:pt idx="2">
                  <c:v>221</c:v>
                </c:pt>
              </c:numCache>
            </c:numRef>
          </c:val>
          <c:extLst>
            <c:ext xmlns:c16="http://schemas.microsoft.com/office/drawing/2014/chart" uri="{C3380CC4-5D6E-409C-BE32-E72D297353CC}">
              <c16:uniqueId val="{00000002-E772-4E5B-A1C3-AB31BE48B0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公共土木、公共施設の改修・整備に地方債を活用してきたが、近年は道路関係の改修が多く、借入額が増加傾向にある。このため、償還額と公債費比率が増加傾向にあり、しばらくは継続すると考えられる。</a:t>
          </a:r>
        </a:p>
        <a:p>
          <a:r>
            <a:rPr kumimoji="1" lang="ja-JP" altLang="en-US" sz="1400">
              <a:latin typeface="ＭＳ ゴシック" pitchFamily="49" charset="-128"/>
              <a:ea typeface="ＭＳ ゴシック" pitchFamily="49" charset="-128"/>
            </a:rPr>
            <a:t>　借入の抑制は当然したいが、高度経済成長期に整備した施設等の改修は待ったなしであり、必然的に地方債の活用が必須となる。</a:t>
          </a:r>
        </a:p>
        <a:p>
          <a:r>
            <a:rPr kumimoji="1" lang="ja-JP" altLang="en-US" sz="1400">
              <a:latin typeface="ＭＳ ゴシック" pitchFamily="49" charset="-128"/>
              <a:ea typeface="ＭＳ ゴシック" pitchFamily="49" charset="-128"/>
            </a:rPr>
            <a:t>　実質公債費比率の上昇を抑えるため、過疎債などの財政措置が有利な地方債の活用が必須となる。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償還額が借入額を下回ったため、地方債残高は増加し、分子は</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充当可能基金の増額などで、将来負担比率はマイナスを維持している。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熊本県産山村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森林環境譲与税及びふるさと寄附金は一度基金に積立、翌年度以降に事業へ充当するため増額となっている。しかし、観光施設の改修等の目的で基金の利用があるため全体として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財政調整基金は現状の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億円前後を維持することとする。また、特定目的基金を新たに設置し適正な管理に努める。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創生基金：人材育成、地方創生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ふるさと寄附基金：環境保全、教育振興等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熊本地震復興基金：熊本地からの復興、災害対策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森林環境譲与税交付金基金：森林保全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災害対策基金：災害対応</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創生基金：利子分の増加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ふるさと寄附基金：寄附額の増加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熊本地震復興基金：基金目的に応じた事業への充当のため減額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森林環境譲与税交付金基金：譲与額増加に伴うもの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災害対策基金：災害時に備え、積み増したため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熊本地震復興基金、環境譲与税交付金基金は毎年度活用しているため取崩しはあるが、寄附金と森林環境譲与税交付金の金額次第では増加することもある。各基金ともに事業目的に沿った運用を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決算余剰金の積立が主な要因。これにより、財政調整基金は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財政調整基金は現状の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億円前後を維持することとする。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普通交付税追加交付分のため、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普通交付税追加交付等の特殊事情がない限りは、償還分の取崩しにより減少する。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1,299
60.81
2,697,026
2,562,291
106,084
1,323,733
2,306,636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財政力指数が低いのは、人口減少や全国平均を上回る高齢化に加え、村内の主要産業である農林業を取り巻く情勢（後継者不足等）が影響し、財政基盤が弱いことが要因となっている。</a:t>
          </a:r>
          <a:endParaRPr lang="ja-JP" altLang="ja-JP" sz="1400">
            <a:effectLst/>
          </a:endParaRPr>
        </a:p>
        <a:p>
          <a:r>
            <a:rPr kumimoji="1" lang="ja-JP" altLang="ja-JP" sz="1100">
              <a:solidFill>
                <a:schemeClr val="dk1"/>
              </a:solidFill>
              <a:effectLst/>
              <a:latin typeface="+mn-lt"/>
              <a:ea typeface="+mn-ea"/>
              <a:cs typeface="+mn-cs"/>
            </a:rPr>
            <a:t>　このため、新規就農者受け入れ事業等に取り組みながら基幹産業である農業を活かした村づくりを展開している。</a:t>
          </a:r>
          <a:endParaRPr lang="ja-JP" altLang="ja-JP" sz="1400">
            <a:effectLst/>
          </a:endParaRPr>
        </a:p>
        <a:p>
          <a:r>
            <a:rPr kumimoji="1" lang="ja-JP" altLang="ja-JP" sz="1100">
              <a:solidFill>
                <a:schemeClr val="dk1"/>
              </a:solidFill>
              <a:effectLst/>
              <a:latin typeface="+mn-lt"/>
              <a:ea typeface="+mn-ea"/>
              <a:cs typeface="+mn-cs"/>
            </a:rPr>
            <a:t>　本村としては、類似団体平均に追いつくよう、行政の効率化に努めることにより今後も財政の健全化を図っていく。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主な要因は公債費が前年比</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ポイント減となったこと、道路等維持管理費が</a:t>
          </a:r>
          <a:r>
            <a:rPr kumimoji="1" lang="en-US" altLang="ja-JP" sz="1100">
              <a:solidFill>
                <a:schemeClr val="dk1"/>
              </a:solidFill>
              <a:effectLst/>
              <a:latin typeface="+mn-lt"/>
              <a:ea typeface="+mn-ea"/>
              <a:cs typeface="+mn-cs"/>
            </a:rPr>
            <a:t>1,249</a:t>
          </a:r>
          <a:r>
            <a:rPr kumimoji="1" lang="ja-JP" altLang="en-US" sz="1100">
              <a:solidFill>
                <a:schemeClr val="dk1"/>
              </a:solidFill>
              <a:effectLst/>
              <a:latin typeface="+mn-lt"/>
              <a:ea typeface="+mn-ea"/>
              <a:cs typeface="+mn-cs"/>
            </a:rPr>
            <a:t>千円減額となり維持管理費で</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ポイント減となったことで、全体として</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ポイント下がった。</a:t>
          </a:r>
          <a:endParaRPr lang="ja-JP" altLang="ja-JP" sz="1400">
            <a:effectLst/>
          </a:endParaRPr>
        </a:p>
        <a:p>
          <a:r>
            <a:rPr kumimoji="1" lang="ja-JP" altLang="ja-JP" sz="1100">
              <a:solidFill>
                <a:schemeClr val="dk1"/>
              </a:solidFill>
              <a:effectLst/>
              <a:latin typeface="+mn-lt"/>
              <a:ea typeface="+mn-ea"/>
              <a:cs typeface="+mn-cs"/>
            </a:rPr>
            <a:t>　しかし、経常経費が上昇傾向にあるため、今後も不要な支出は避け、経常収支比率の抑制を図りたい。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4380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5934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63</xdr:row>
      <xdr:rowOff>57996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9895"/>
          <a:ext cx="8890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131445</xdr:rowOff>
    </xdr:from>
    <xdr:to>
      <xdr:col>11</xdr:col>
      <xdr:colOff>31750</xdr:colOff>
      <xdr:row>64</xdr:row>
      <xdr:rowOff>139912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89895"/>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108179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20972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[709,334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類似団体と比較すると平均値を上回っている。</a:t>
          </a:r>
          <a:endParaRPr lang="ja-JP" altLang="ja-JP" sz="1400">
            <a:effectLst/>
          </a:endParaRPr>
        </a:p>
        <a:p>
          <a:r>
            <a:rPr kumimoji="1" lang="ja-JP" altLang="ja-JP" sz="1100">
              <a:solidFill>
                <a:schemeClr val="dk1"/>
              </a:solidFill>
              <a:effectLst/>
              <a:latin typeface="+mn-lt"/>
              <a:ea typeface="+mn-ea"/>
              <a:cs typeface="+mn-cs"/>
            </a:rPr>
            <a:t>　人件費は前年度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47,049</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増となった。給与改定等により今後も人件費は増額するものと考えられる。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物件費においても、物価高騰による需用費の増、業務委託費の増により</a:t>
          </a:r>
          <a:r>
            <a:rPr kumimoji="1" lang="en-US" altLang="ja-JP" sz="1100">
              <a:solidFill>
                <a:schemeClr val="dk1"/>
              </a:solidFill>
              <a:effectLst/>
              <a:latin typeface="+mn-lt"/>
              <a:ea typeface="+mn-ea"/>
              <a:cs typeface="+mn-cs"/>
            </a:rPr>
            <a:t>75,662</a:t>
          </a:r>
          <a:r>
            <a:rPr kumimoji="1" lang="ja-JP" altLang="en-US" sz="1100">
              <a:solidFill>
                <a:schemeClr val="dk1"/>
              </a:solidFill>
              <a:effectLst/>
              <a:latin typeface="+mn-lt"/>
              <a:ea typeface="+mn-ea"/>
              <a:cs typeface="+mn-cs"/>
            </a:rPr>
            <a:t>千円増加となった。</a:t>
          </a:r>
          <a:r>
            <a:rPr kumimoji="1" lang="ja-JP" altLang="ja-JP" sz="1100">
              <a:solidFill>
                <a:schemeClr val="dk1"/>
              </a:solidFill>
              <a:effectLst/>
              <a:latin typeface="+mn-lt"/>
              <a:ea typeface="+mn-ea"/>
              <a:cs typeface="+mn-cs"/>
            </a:rPr>
            <a:t>また、人口減少も続く中で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人当たり額が上昇した。</a:t>
          </a:r>
          <a:endParaRPr lang="ja-JP" altLang="ja-JP" sz="1400">
            <a:effectLst/>
          </a:endParaRPr>
        </a:p>
        <a:p>
          <a:r>
            <a:rPr kumimoji="1" lang="ja-JP" altLang="ja-JP" sz="1100">
              <a:solidFill>
                <a:schemeClr val="dk1"/>
              </a:solidFill>
              <a:effectLst/>
              <a:latin typeface="+mn-lt"/>
              <a:ea typeface="+mn-ea"/>
              <a:cs typeface="+mn-cs"/>
            </a:rPr>
            <a:t>　不用な支出の削減はもちろんのこと、業務改革等で効率的な執行ができるよう努めていく。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104842</xdr:rowOff>
    </xdr:from>
    <xdr:to>
      <xdr:col>23</xdr:col>
      <xdr:colOff>133350</xdr:colOff>
      <xdr:row>83</xdr:row>
      <xdr:rowOff>1899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3742"/>
          <a:ext cx="838200" cy="6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88278</xdr:rowOff>
    </xdr:from>
    <xdr:to>
      <xdr:col>19</xdr:col>
      <xdr:colOff>133350</xdr:colOff>
      <xdr:row>82</xdr:row>
      <xdr:rowOff>104842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47178"/>
          <a:ext cx="889000" cy="1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45985</xdr:rowOff>
    </xdr:from>
    <xdr:to>
      <xdr:col>15</xdr:col>
      <xdr:colOff>82550</xdr:colOff>
      <xdr:row>82</xdr:row>
      <xdr:rowOff>88278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4885"/>
          <a:ext cx="889000" cy="4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17599</xdr:rowOff>
    </xdr:from>
    <xdr:to>
      <xdr:col>11</xdr:col>
      <xdr:colOff>31750</xdr:colOff>
      <xdr:row>82</xdr:row>
      <xdr:rowOff>45985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76499"/>
          <a:ext cx="8890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122549</xdr:rowOff>
    </xdr:from>
    <xdr:to>
      <xdr:col>23</xdr:col>
      <xdr:colOff>184150</xdr:colOff>
      <xdr:row>83</xdr:row>
      <xdr:rowOff>52699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94626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5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54042</xdr:rowOff>
    </xdr:from>
    <xdr:to>
      <xdr:col>19</xdr:col>
      <xdr:colOff>184150</xdr:colOff>
      <xdr:row>82</xdr:row>
      <xdr:rowOff>155642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140419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9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37478</xdr:rowOff>
    </xdr:from>
    <xdr:to>
      <xdr:col>15</xdr:col>
      <xdr:colOff>133350</xdr:colOff>
      <xdr:row>82</xdr:row>
      <xdr:rowOff>139078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9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123855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82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166635</xdr:rowOff>
    </xdr:from>
    <xdr:to>
      <xdr:col>11</xdr:col>
      <xdr:colOff>82550</xdr:colOff>
      <xdr:row>82</xdr:row>
      <xdr:rowOff>96785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81562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138249</xdr:rowOff>
    </xdr:from>
    <xdr:to>
      <xdr:col>7</xdr:col>
      <xdr:colOff>31750</xdr:colOff>
      <xdr:row>82</xdr:row>
      <xdr:rowOff>68399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53176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1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類似団体比較で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本村が従来から人件費を抑えることで給与水準を低くし、その分で投資単独事業や単独補助事業を実施してきたこと</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背景に</a:t>
          </a:r>
          <a:r>
            <a:rPr kumimoji="1" lang="ja-JP" altLang="en-US" sz="1100">
              <a:solidFill>
                <a:schemeClr val="dk1"/>
              </a:solidFill>
              <a:effectLst/>
              <a:latin typeface="+mn-lt"/>
              <a:ea typeface="+mn-ea"/>
              <a:cs typeface="+mn-cs"/>
            </a:rPr>
            <a:t>、令和５年度以前はラスパレスが類似団体よりも低かったが、近年は若年層の待遇改善がなされ、均衡を図るため上位層の給与見直しもあったことから、ラスパレスは類似団体を上回る結果となった。</a:t>
          </a:r>
          <a:endParaRPr lang="ja-JP" altLang="ja-JP" sz="1400">
            <a:effectLst/>
          </a:endParaRPr>
        </a:p>
        <a:p>
          <a:r>
            <a:rPr kumimoji="1" lang="ja-JP" altLang="ja-JP" sz="1100">
              <a:solidFill>
                <a:schemeClr val="dk1"/>
              </a:solidFill>
              <a:effectLst/>
              <a:latin typeface="+mn-lt"/>
              <a:ea typeface="+mn-ea"/>
              <a:cs typeface="+mn-cs"/>
            </a:rPr>
            <a:t>　ラスパイレスの改善は以前からの課題ではあるものの、急激な変化は村財政に大きな影響があるため、慎重な対応が求められる。将来的には本数値も上昇するものと考えられる。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113537</xdr:rowOff>
    </xdr:from>
    <xdr:to>
      <xdr:col>81</xdr:col>
      <xdr:colOff>44450</xdr:colOff>
      <xdr:row>88</xdr:row>
      <xdr:rowOff>48261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29687"/>
          <a:ext cx="8382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113537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94561"/>
          <a:ext cx="889000" cy="13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86</xdr:row>
      <xdr:rowOff>169163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94561"/>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169163</xdr:rowOff>
    </xdr:from>
    <xdr:to>
      <xdr:col>68</xdr:col>
      <xdr:colOff>152400</xdr:colOff>
      <xdr:row>87</xdr:row>
      <xdr:rowOff>103887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13863"/>
          <a:ext cx="8890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62737</xdr:rowOff>
    </xdr:from>
    <xdr:to>
      <xdr:col>77</xdr:col>
      <xdr:colOff>95250</xdr:colOff>
      <xdr:row>87</xdr:row>
      <xdr:rowOff>164337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3064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47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118363</xdr:rowOff>
    </xdr:from>
    <xdr:to>
      <xdr:col>68</xdr:col>
      <xdr:colOff>203200</xdr:colOff>
      <xdr:row>87</xdr:row>
      <xdr:rowOff>48513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58690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53087</xdr:rowOff>
    </xdr:from>
    <xdr:to>
      <xdr:col>64</xdr:col>
      <xdr:colOff>152400</xdr:colOff>
      <xdr:row>87</xdr:row>
      <xdr:rowOff>154687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164864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平均値を上回っているが、定数条例上は定員数（５０人）を下回って退職者の人数分を補充する形で採用を検討している。少子高齢化等により毎年１％前後の範囲で人口が減少しており、今後も年々減少が続くと想定されるため指数は上昇傾向になると判断している。今後も、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108723</xdr:rowOff>
    </xdr:from>
    <xdr:to>
      <xdr:col>81</xdr:col>
      <xdr:colOff>44450</xdr:colOff>
      <xdr:row>61</xdr:row>
      <xdr:rowOff>123200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67173"/>
          <a:ext cx="8382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88011</xdr:rowOff>
    </xdr:from>
    <xdr:to>
      <xdr:col>77</xdr:col>
      <xdr:colOff>44450</xdr:colOff>
      <xdr:row>61</xdr:row>
      <xdr:rowOff>108723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46461"/>
          <a:ext cx="8890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88011</xdr:rowOff>
    </xdr:from>
    <xdr:to>
      <xdr:col>72</xdr:col>
      <xdr:colOff>203200</xdr:colOff>
      <xdr:row>61</xdr:row>
      <xdr:rowOff>114353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546461"/>
          <a:ext cx="889000" cy="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103897</xdr:rowOff>
    </xdr:from>
    <xdr:to>
      <xdr:col>68</xdr:col>
      <xdr:colOff>152400</xdr:colOff>
      <xdr:row>61</xdr:row>
      <xdr:rowOff>114353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62347"/>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72400</xdr:rowOff>
    </xdr:from>
    <xdr:to>
      <xdr:col>81</xdr:col>
      <xdr:colOff>95250</xdr:colOff>
      <xdr:row>62</xdr:row>
      <xdr:rowOff>2550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44477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57923</xdr:rowOff>
    </xdr:from>
    <xdr:to>
      <xdr:col>77</xdr:col>
      <xdr:colOff>95250</xdr:colOff>
      <xdr:row>61</xdr:row>
      <xdr:rowOff>159523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144300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0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37211</xdr:rowOff>
    </xdr:from>
    <xdr:to>
      <xdr:col>73</xdr:col>
      <xdr:colOff>44450</xdr:colOff>
      <xdr:row>61</xdr:row>
      <xdr:rowOff>138811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123588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63553</xdr:rowOff>
    </xdr:from>
    <xdr:to>
      <xdr:col>68</xdr:col>
      <xdr:colOff>203200</xdr:colOff>
      <xdr:row>61</xdr:row>
      <xdr:rowOff>165153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149930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0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53097</xdr:rowOff>
    </xdr:from>
    <xdr:to>
      <xdr:col>64</xdr:col>
      <xdr:colOff>152400</xdr:colOff>
      <xdr:row>61</xdr:row>
      <xdr:rowOff>154697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139474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9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平成２０年度に起債償還のピークを迎え、以後起債の借入を抑制しているので下降傾向で推移していたが、令和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％であった。単独事業等での借入を、引き続き抑制し、水準を抑えていく。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114808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394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109982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008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56896</xdr:rowOff>
    </xdr:from>
    <xdr:to>
      <xdr:col>72</xdr:col>
      <xdr:colOff>203200</xdr:colOff>
      <xdr:row>41</xdr:row>
      <xdr:rowOff>71374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863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56896</xdr:rowOff>
    </xdr:from>
    <xdr:to>
      <xdr:col>68</xdr:col>
      <xdr:colOff>152400</xdr:colOff>
      <xdr:row>41</xdr:row>
      <xdr:rowOff>76200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8634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36085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6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6096</xdr:rowOff>
    </xdr:from>
    <xdr:to>
      <xdr:col>68</xdr:col>
      <xdr:colOff>203200</xdr:colOff>
      <xdr:row>41</xdr:row>
      <xdr:rowOff>107696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将来負担比率は平成２３年度からマイナスを維持しており、持続可能な財政運営であると判断できる。</a:t>
          </a:r>
          <a:endParaRPr lang="ja-JP" altLang="ja-JP" sz="1400">
            <a:effectLst/>
          </a:endParaRPr>
        </a:p>
        <a:p>
          <a:r>
            <a:rPr kumimoji="1" lang="ja-JP" altLang="ja-JP" sz="1100">
              <a:solidFill>
                <a:schemeClr val="dk1"/>
              </a:solidFill>
              <a:effectLst/>
              <a:latin typeface="+mn-lt"/>
              <a:ea typeface="+mn-ea"/>
              <a:cs typeface="+mn-cs"/>
            </a:rPr>
            <a:t>　地方債の元利償還金や借入抑制による支出予定額の減少等と併せて、地方税、基金充当などの財源が増加したことなどが主な改善要因となっており、今後も引き続き取組みを継続していく。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1,299
60.81
2,697,026
2,562,291
106,084
1,323,733
2,306,636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ポイント増加したが、給与ベースアップ等が要因。</a:t>
          </a:r>
        </a:p>
        <a:p>
          <a:r>
            <a:rPr kumimoji="1" lang="ja-JP" altLang="en-US" sz="1300">
              <a:latin typeface="ＭＳ Ｐゴシック" panose="020B0600070205080204" pitchFamily="50" charset="-128"/>
              <a:ea typeface="ＭＳ Ｐゴシック" panose="020B0600070205080204" pitchFamily="50" charset="-128"/>
            </a:rPr>
            <a:t>　今後も給与改定は進むと考えられるため、経常収支比率が上昇すると考えられる。</a:t>
          </a:r>
        </a:p>
        <a:p>
          <a:r>
            <a:rPr kumimoji="1" lang="ja-JP" altLang="en-US" sz="1300">
              <a:latin typeface="ＭＳ Ｐゴシック" panose="020B0600070205080204" pitchFamily="50" charset="-128"/>
              <a:ea typeface="ＭＳ Ｐゴシック" panose="020B0600070205080204" pitchFamily="50" charset="-128"/>
            </a:rPr>
            <a:t>　今後も給与制度についての是正や定員管理に基づく適正な職員採用を行っていく。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2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111760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251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106680</xdr:rowOff>
    </xdr:from>
    <xdr:to>
      <xdr:col>15</xdr:col>
      <xdr:colOff>149225</xdr:colOff>
      <xdr:row>36</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60960</xdr:rowOff>
    </xdr:from>
    <xdr:to>
      <xdr:col>11</xdr:col>
      <xdr:colOff>60325</xdr:colOff>
      <xdr:row>35</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類似団体平均比較で、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物価高の影響等うけ、前年度からは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今後も物件費の内容を見直すとともに不要な支出は避け、経費削減に向けた取組みを行っていく。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165862</xdr:rowOff>
    </xdr:from>
    <xdr:to>
      <xdr:col>82</xdr:col>
      <xdr:colOff>107950</xdr:colOff>
      <xdr:row>18</xdr:row>
      <xdr:rowOff>3556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805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75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662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120142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662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115062</xdr:rowOff>
    </xdr:from>
    <xdr:to>
      <xdr:col>82</xdr:col>
      <xdr:colOff>158750</xdr:colOff>
      <xdr:row>18</xdr:row>
      <xdr:rowOff>45212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87139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124206</xdr:rowOff>
    </xdr:from>
    <xdr:to>
      <xdr:col>78</xdr:col>
      <xdr:colOff>120650</xdr:colOff>
      <xdr:row>18</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39133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87139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69342</xdr:rowOff>
    </xdr:from>
    <xdr:to>
      <xdr:col>65</xdr:col>
      <xdr:colOff>53975</xdr:colOff>
      <xdr:row>17</xdr:row>
      <xdr:rowOff>170942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155719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類似団体平均比較で、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ポイント下回っており、前年度から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今後は、支出額は減少しても、経常収支比率は概ね</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％前後で推移するものと考えられる。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179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全国平均、県平均及び類似団体平均を下回っており、前年度と比較して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この主な要因は、道路等の維持費が</a:t>
          </a:r>
          <a:r>
            <a:rPr kumimoji="1" lang="en-US" altLang="ja-JP" sz="1300">
              <a:latin typeface="ＭＳ Ｐゴシック" panose="020B0600070205080204" pitchFamily="50" charset="-128"/>
              <a:ea typeface="ＭＳ Ｐゴシック" panose="020B0600070205080204" pitchFamily="50" charset="-128"/>
            </a:rPr>
            <a:t>1,249</a:t>
          </a:r>
          <a:r>
            <a:rPr kumimoji="1" lang="ja-JP" altLang="en-US" sz="1300">
              <a:latin typeface="ＭＳ Ｐゴシック" panose="020B0600070205080204" pitchFamily="50" charset="-128"/>
              <a:ea typeface="ＭＳ Ｐゴシック" panose="020B0600070205080204" pitchFamily="50" charset="-128"/>
            </a:rPr>
            <a:t>千円減少したことが要因。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今後は施設の老朽化に伴う維持管理などは増加することが予想されるため、増加傾向になると考えられる。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18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891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5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0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類似団体平均比較で、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今後もその必要性や優先度を厳しく点検し、見直しも含めて経常経費の削減に努める。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24130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67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809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809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類似団体平均比較で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ポイント下回っている。また、前年度から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今後は、公共施設の老朽化等に伴い発生する事業のため、地方債の発行額も増え、公債費も増加するものと考えられる。中長期的な財政計画を立て、適正な財政運営を行う必要がある。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130811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152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130811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53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962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962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ポイント減少し、全国平均及び県平均は下回ったものの、類似団体平均は上回っている。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人件費などの義務的経費の削減は難しく、定年延長などが控えていることから、補助費や物件費の見直しは必須と考えられる。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6169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6293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60052</xdr:rowOff>
    </xdr:from>
    <xdr:to>
      <xdr:col>78</xdr:col>
      <xdr:colOff>69850</xdr:colOff>
      <xdr:row>78</xdr:row>
      <xdr:rowOff>6169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61702"/>
          <a:ext cx="889000" cy="1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61686</xdr:rowOff>
    </xdr:from>
    <xdr:to>
      <xdr:col>73</xdr:col>
      <xdr:colOff>180975</xdr:colOff>
      <xdr:row>77</xdr:row>
      <xdr:rowOff>60052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91886"/>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61686</xdr:rowOff>
    </xdr:from>
    <xdr:to>
      <xdr:col>69</xdr:col>
      <xdr:colOff>92075</xdr:colOff>
      <xdr:row>78</xdr:row>
      <xdr:rowOff>81280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91886"/>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126819</xdr:rowOff>
    </xdr:from>
    <xdr:to>
      <xdr:col>78</xdr:col>
      <xdr:colOff>120650</xdr:colOff>
      <xdr:row>78</xdr:row>
      <xdr:rowOff>56969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41746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14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9252</xdr:rowOff>
    </xdr:from>
    <xdr:to>
      <xdr:col>74</xdr:col>
      <xdr:colOff>31750</xdr:colOff>
      <xdr:row>77</xdr:row>
      <xdr:rowOff>110852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121029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10886</xdr:rowOff>
    </xdr:from>
    <xdr:to>
      <xdr:col>69</xdr:col>
      <xdr:colOff>142875</xdr:colOff>
      <xdr:row>76</xdr:row>
      <xdr:rowOff>112486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122662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65084</xdr:rowOff>
    </xdr:from>
    <xdr:to>
      <xdr:col>29</xdr:col>
      <xdr:colOff>127000</xdr:colOff>
      <xdr:row>18</xdr:row>
      <xdr:rowOff>143494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8809"/>
          <a:ext cx="647700" cy="7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143494</xdr:rowOff>
    </xdr:from>
    <xdr:to>
      <xdr:col>26</xdr:col>
      <xdr:colOff>50800</xdr:colOff>
      <xdr:row>18</xdr:row>
      <xdr:rowOff>167769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7219"/>
          <a:ext cx="698500" cy="2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167769</xdr:rowOff>
    </xdr:from>
    <xdr:to>
      <xdr:col>22</xdr:col>
      <xdr:colOff>114300</xdr:colOff>
      <xdr:row>19</xdr:row>
      <xdr:rowOff>4809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1494"/>
          <a:ext cx="69850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4809</xdr:rowOff>
    </xdr:from>
    <xdr:to>
      <xdr:col>18</xdr:col>
      <xdr:colOff>177800</xdr:colOff>
      <xdr:row>19</xdr:row>
      <xdr:rowOff>51785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9984"/>
          <a:ext cx="698500" cy="46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14284</xdr:rowOff>
    </xdr:from>
    <xdr:to>
      <xdr:col>29</xdr:col>
      <xdr:colOff>177800</xdr:colOff>
      <xdr:row>18</xdr:row>
      <xdr:rowOff>115884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30811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92694</xdr:rowOff>
    </xdr:from>
    <xdr:to>
      <xdr:col>26</xdr:col>
      <xdr:colOff>101600</xdr:colOff>
      <xdr:row>19</xdr:row>
      <xdr:rowOff>22844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6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33021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116969</xdr:rowOff>
    </xdr:from>
    <xdr:to>
      <xdr:col>22</xdr:col>
      <xdr:colOff>165100</xdr:colOff>
      <xdr:row>19</xdr:row>
      <xdr:rowOff>47119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0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57296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125459</xdr:rowOff>
    </xdr:from>
    <xdr:to>
      <xdr:col>19</xdr:col>
      <xdr:colOff>38100</xdr:colOff>
      <xdr:row>19</xdr:row>
      <xdr:rowOff>55609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65786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985</xdr:rowOff>
    </xdr:from>
    <xdr:to>
      <xdr:col>15</xdr:col>
      <xdr:colOff>101600</xdr:colOff>
      <xdr:row>19</xdr:row>
      <xdr:rowOff>102585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6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112762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72081</xdr:rowOff>
    </xdr:from>
    <xdr:to>
      <xdr:col>29</xdr:col>
      <xdr:colOff>127000</xdr:colOff>
      <xdr:row>35</xdr:row>
      <xdr:rowOff>136816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82431"/>
          <a:ext cx="647700" cy="64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121593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1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72081</xdr:rowOff>
    </xdr:from>
    <xdr:to>
      <xdr:col>26</xdr:col>
      <xdr:colOff>50800</xdr:colOff>
      <xdr:row>35</xdr:row>
      <xdr:rowOff>107866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82431"/>
          <a:ext cx="698500" cy="3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107866</xdr:rowOff>
    </xdr:from>
    <xdr:to>
      <xdr:col>22</xdr:col>
      <xdr:colOff>114300</xdr:colOff>
      <xdr:row>35</xdr:row>
      <xdr:rowOff>164092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18216"/>
          <a:ext cx="698500" cy="56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164092</xdr:rowOff>
    </xdr:from>
    <xdr:to>
      <xdr:col>18</xdr:col>
      <xdr:colOff>177800</xdr:colOff>
      <xdr:row>35</xdr:row>
      <xdr:rowOff>184685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74442"/>
          <a:ext cx="698500" cy="2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86016</xdr:rowOff>
    </xdr:from>
    <xdr:to>
      <xdr:col>29</xdr:col>
      <xdr:colOff>177800</xdr:colOff>
      <xdr:row>35</xdr:row>
      <xdr:rowOff>187616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6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273993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4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21281</xdr:rowOff>
    </xdr:from>
    <xdr:to>
      <xdr:col>26</xdr:col>
      <xdr:colOff>101600</xdr:colOff>
      <xdr:row>35</xdr:row>
      <xdr:rowOff>122881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31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133058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00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57066</xdr:rowOff>
    </xdr:from>
    <xdr:to>
      <xdr:col>22</xdr:col>
      <xdr:colOff>165100</xdr:colOff>
      <xdr:row>35</xdr:row>
      <xdr:rowOff>158666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6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168843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3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113292</xdr:rowOff>
    </xdr:from>
    <xdr:to>
      <xdr:col>19</xdr:col>
      <xdr:colOff>38100</xdr:colOff>
      <xdr:row>35</xdr:row>
      <xdr:rowOff>214892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3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225069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9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133885</xdr:rowOff>
    </xdr:from>
    <xdr:to>
      <xdr:col>15</xdr:col>
      <xdr:colOff>101600</xdr:colOff>
      <xdr:row>35</xdr:row>
      <xdr:rowOff>235485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245662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1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1,299
60.81
2,697,026
2,562,291
106,084
1,323,733
2,306,636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74009</xdr:rowOff>
    </xdr:from>
    <xdr:to>
      <xdr:col>24</xdr:col>
      <xdr:colOff>63500</xdr:colOff>
      <xdr:row>36</xdr:row>
      <xdr:rowOff>142221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46209"/>
          <a:ext cx="838200" cy="6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141477</xdr:rowOff>
    </xdr:from>
    <xdr:to>
      <xdr:col>19</xdr:col>
      <xdr:colOff>177800</xdr:colOff>
      <xdr:row>36</xdr:row>
      <xdr:rowOff>142221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13677"/>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141477</xdr:rowOff>
    </xdr:from>
    <xdr:to>
      <xdr:col>15</xdr:col>
      <xdr:colOff>50800</xdr:colOff>
      <xdr:row>36</xdr:row>
      <xdr:rowOff>145198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13677"/>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145198</xdr:rowOff>
    </xdr:from>
    <xdr:to>
      <xdr:col>10</xdr:col>
      <xdr:colOff>114300</xdr:colOff>
      <xdr:row>37</xdr:row>
      <xdr:rowOff>10587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17398"/>
          <a:ext cx="889000" cy="3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23209</xdr:rowOff>
    </xdr:from>
    <xdr:to>
      <xdr:col>24</xdr:col>
      <xdr:colOff>114300</xdr:colOff>
      <xdr:row>36</xdr:row>
      <xdr:rowOff>124809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46086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91421</xdr:rowOff>
    </xdr:from>
    <xdr:to>
      <xdr:col>20</xdr:col>
      <xdr:colOff>38100</xdr:colOff>
      <xdr:row>37</xdr:row>
      <xdr:rowOff>21571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38098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3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90677</xdr:rowOff>
    </xdr:from>
    <xdr:to>
      <xdr:col>15</xdr:col>
      <xdr:colOff>101600</xdr:colOff>
      <xdr:row>37</xdr:row>
      <xdr:rowOff>20827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37354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3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94398</xdr:rowOff>
    </xdr:from>
    <xdr:to>
      <xdr:col>10</xdr:col>
      <xdr:colOff>165100</xdr:colOff>
      <xdr:row>37</xdr:row>
      <xdr:rowOff>24548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41075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4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131237</xdr:rowOff>
    </xdr:from>
    <xdr:to>
      <xdr:col>6</xdr:col>
      <xdr:colOff>38100</xdr:colOff>
      <xdr:row>37</xdr:row>
      <xdr:rowOff>61387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0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77914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7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123520</xdr:rowOff>
    </xdr:from>
    <xdr:to>
      <xdr:col>24</xdr:col>
      <xdr:colOff>63500</xdr:colOff>
      <xdr:row>57</xdr:row>
      <xdr:rowOff>31562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4720"/>
          <a:ext cx="838200" cy="7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16100</xdr:rowOff>
    </xdr:from>
    <xdr:to>
      <xdr:col>19</xdr:col>
      <xdr:colOff>177800</xdr:colOff>
      <xdr:row>57</xdr:row>
      <xdr:rowOff>31562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88750"/>
          <a:ext cx="889000" cy="1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16100</xdr:rowOff>
    </xdr:from>
    <xdr:to>
      <xdr:col>15</xdr:col>
      <xdr:colOff>50800</xdr:colOff>
      <xdr:row>57</xdr:row>
      <xdr:rowOff>91421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8750"/>
          <a:ext cx="889000" cy="7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91421</xdr:rowOff>
    </xdr:from>
    <xdr:to>
      <xdr:col>10</xdr:col>
      <xdr:colOff>114300</xdr:colOff>
      <xdr:row>57</xdr:row>
      <xdr:rowOff>117278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4071"/>
          <a:ext cx="889000" cy="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72720</xdr:rowOff>
    </xdr:from>
    <xdr:to>
      <xdr:col>24</xdr:col>
      <xdr:colOff>114300</xdr:colOff>
      <xdr:row>57</xdr:row>
      <xdr:rowOff>2870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95597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152212</xdr:rowOff>
    </xdr:from>
    <xdr:to>
      <xdr:col>20</xdr:col>
      <xdr:colOff>38100</xdr:colOff>
      <xdr:row>57</xdr:row>
      <xdr:rowOff>82362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98889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136750</xdr:rowOff>
    </xdr:from>
    <xdr:to>
      <xdr:col>15</xdr:col>
      <xdr:colOff>101600</xdr:colOff>
      <xdr:row>57</xdr:row>
      <xdr:rowOff>66900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83427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1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40621</xdr:rowOff>
    </xdr:from>
    <xdr:to>
      <xdr:col>10</xdr:col>
      <xdr:colOff>165100</xdr:colOff>
      <xdr:row>57</xdr:row>
      <xdr:rowOff>142221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133348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0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66478</xdr:rowOff>
    </xdr:from>
    <xdr:to>
      <xdr:col>6</xdr:col>
      <xdr:colOff>38100</xdr:colOff>
      <xdr:row>57</xdr:row>
      <xdr:rowOff>168078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159205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3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4364</xdr:rowOff>
    </xdr:from>
    <xdr:to>
      <xdr:col>24</xdr:col>
      <xdr:colOff>63500</xdr:colOff>
      <xdr:row>78</xdr:row>
      <xdr:rowOff>4908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77464"/>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4908</xdr:rowOff>
    </xdr:from>
    <xdr:to>
      <xdr:col>19</xdr:col>
      <xdr:colOff>177800</xdr:colOff>
      <xdr:row>78</xdr:row>
      <xdr:rowOff>97921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78008"/>
          <a:ext cx="889000" cy="9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97921</xdr:rowOff>
    </xdr:from>
    <xdr:to>
      <xdr:col>15</xdr:col>
      <xdr:colOff>50800</xdr:colOff>
      <xdr:row>78</xdr:row>
      <xdr:rowOff>101798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71021"/>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94999</xdr:rowOff>
    </xdr:from>
    <xdr:to>
      <xdr:col>10</xdr:col>
      <xdr:colOff>114300</xdr:colOff>
      <xdr:row>78</xdr:row>
      <xdr:rowOff>101798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8099"/>
          <a:ext cx="8890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125014</xdr:rowOff>
    </xdr:from>
    <xdr:to>
      <xdr:col>24</xdr:col>
      <xdr:colOff>114300</xdr:colOff>
      <xdr:row>78</xdr:row>
      <xdr:rowOff>55164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103441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125558</xdr:rowOff>
    </xdr:from>
    <xdr:to>
      <xdr:col>20</xdr:col>
      <xdr:colOff>38100</xdr:colOff>
      <xdr:row>78</xdr:row>
      <xdr:rowOff>55708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46835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1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47121</xdr:rowOff>
    </xdr:from>
    <xdr:to>
      <xdr:col>15</xdr:col>
      <xdr:colOff>101600</xdr:colOff>
      <xdr:row>78</xdr:row>
      <xdr:rowOff>148721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139848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1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50998</xdr:rowOff>
    </xdr:from>
    <xdr:to>
      <xdr:col>10</xdr:col>
      <xdr:colOff>165100</xdr:colOff>
      <xdr:row>78</xdr:row>
      <xdr:rowOff>152598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143725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44199</xdr:rowOff>
    </xdr:from>
    <xdr:to>
      <xdr:col>6</xdr:col>
      <xdr:colOff>38100</xdr:colOff>
      <xdr:row>78</xdr:row>
      <xdr:rowOff>145799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136926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1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63103</xdr:rowOff>
    </xdr:from>
    <xdr:to>
      <xdr:col>24</xdr:col>
      <xdr:colOff>63500</xdr:colOff>
      <xdr:row>95</xdr:row>
      <xdr:rowOff>20585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179403"/>
          <a:ext cx="838200" cy="12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63103</xdr:rowOff>
    </xdr:from>
    <xdr:to>
      <xdr:col>19</xdr:col>
      <xdr:colOff>177800</xdr:colOff>
      <xdr:row>96</xdr:row>
      <xdr:rowOff>14458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79403"/>
          <a:ext cx="889000" cy="29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79646</xdr:rowOff>
    </xdr:from>
    <xdr:to>
      <xdr:col>15</xdr:col>
      <xdr:colOff>50800</xdr:colOff>
      <xdr:row>96</xdr:row>
      <xdr:rowOff>14458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67396"/>
          <a:ext cx="889000" cy="10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79646</xdr:rowOff>
    </xdr:from>
    <xdr:to>
      <xdr:col>10</xdr:col>
      <xdr:colOff>114300</xdr:colOff>
      <xdr:row>96</xdr:row>
      <xdr:rowOff>25369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67396"/>
          <a:ext cx="889000" cy="1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141235</xdr:rowOff>
    </xdr:from>
    <xdr:to>
      <xdr:col>24</xdr:col>
      <xdr:colOff>114300</xdr:colOff>
      <xdr:row>95</xdr:row>
      <xdr:rowOff>71385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119662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3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12303</xdr:rowOff>
    </xdr:from>
    <xdr:to>
      <xdr:col>20</xdr:col>
      <xdr:colOff>38100</xdr:colOff>
      <xdr:row>94</xdr:row>
      <xdr:rowOff>113903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130430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0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135108</xdr:rowOff>
    </xdr:from>
    <xdr:to>
      <xdr:col>15</xdr:col>
      <xdr:colOff>101600</xdr:colOff>
      <xdr:row>96</xdr:row>
      <xdr:rowOff>65258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56385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28846</xdr:rowOff>
    </xdr:from>
    <xdr:to>
      <xdr:col>10</xdr:col>
      <xdr:colOff>165100</xdr:colOff>
      <xdr:row>95</xdr:row>
      <xdr:rowOff>130446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1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121573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0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146019</xdr:rowOff>
    </xdr:from>
    <xdr:to>
      <xdr:col>6</xdr:col>
      <xdr:colOff>38100</xdr:colOff>
      <xdr:row>96</xdr:row>
      <xdr:rowOff>76169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67296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149104</xdr:rowOff>
    </xdr:from>
    <xdr:to>
      <xdr:col>55</xdr:col>
      <xdr:colOff>0</xdr:colOff>
      <xdr:row>36</xdr:row>
      <xdr:rowOff>168373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21304"/>
          <a:ext cx="838200" cy="1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149342</xdr:rowOff>
    </xdr:from>
    <xdr:to>
      <xdr:col>50</xdr:col>
      <xdr:colOff>114300</xdr:colOff>
      <xdr:row>36</xdr:row>
      <xdr:rowOff>168373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21542"/>
          <a:ext cx="8890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149342</xdr:rowOff>
    </xdr:from>
    <xdr:to>
      <xdr:col>45</xdr:col>
      <xdr:colOff>177800</xdr:colOff>
      <xdr:row>37</xdr:row>
      <xdr:rowOff>28488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21542"/>
          <a:ext cx="889000" cy="5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2561</xdr:rowOff>
    </xdr:from>
    <xdr:to>
      <xdr:col>41</xdr:col>
      <xdr:colOff>50800</xdr:colOff>
      <xdr:row>37</xdr:row>
      <xdr:rowOff>28488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74761"/>
          <a:ext cx="889000" cy="19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98304</xdr:rowOff>
    </xdr:from>
    <xdr:to>
      <xdr:col>55</xdr:col>
      <xdr:colOff>50800</xdr:colOff>
      <xdr:row>37</xdr:row>
      <xdr:rowOff>28454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76731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117573</xdr:rowOff>
    </xdr:from>
    <xdr:to>
      <xdr:col>50</xdr:col>
      <xdr:colOff>165100</xdr:colOff>
      <xdr:row>37</xdr:row>
      <xdr:rowOff>47723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38850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8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98542</xdr:rowOff>
    </xdr:from>
    <xdr:to>
      <xdr:col>46</xdr:col>
      <xdr:colOff>38100</xdr:colOff>
      <xdr:row>37</xdr:row>
      <xdr:rowOff>28692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7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45219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149138</xdr:rowOff>
    </xdr:from>
    <xdr:to>
      <xdr:col>41</xdr:col>
      <xdr:colOff>101600</xdr:colOff>
      <xdr:row>37</xdr:row>
      <xdr:rowOff>79288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2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95815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9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123211</xdr:rowOff>
    </xdr:from>
    <xdr:to>
      <xdr:col>36</xdr:col>
      <xdr:colOff>165100</xdr:colOff>
      <xdr:row>36</xdr:row>
      <xdr:rowOff>53361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69888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9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56020</xdr:rowOff>
    </xdr:from>
    <xdr:to>
      <xdr:col>55</xdr:col>
      <xdr:colOff>0</xdr:colOff>
      <xdr:row>58</xdr:row>
      <xdr:rowOff>13597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28670"/>
          <a:ext cx="838200" cy="12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80769</xdr:rowOff>
    </xdr:from>
    <xdr:to>
      <xdr:col>50</xdr:col>
      <xdr:colOff>114300</xdr:colOff>
      <xdr:row>58</xdr:row>
      <xdr:rowOff>13597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53419"/>
          <a:ext cx="889000" cy="10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52713</xdr:rowOff>
    </xdr:from>
    <xdr:to>
      <xdr:col>45</xdr:col>
      <xdr:colOff>177800</xdr:colOff>
      <xdr:row>57</xdr:row>
      <xdr:rowOff>80769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25363"/>
          <a:ext cx="889000" cy="2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52713</xdr:rowOff>
    </xdr:from>
    <xdr:to>
      <xdr:col>41</xdr:col>
      <xdr:colOff>50800</xdr:colOff>
      <xdr:row>57</xdr:row>
      <xdr:rowOff>121979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25363"/>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5220</xdr:rowOff>
    </xdr:from>
    <xdr:to>
      <xdr:col>55</xdr:col>
      <xdr:colOff>50800</xdr:colOff>
      <xdr:row>57</xdr:row>
      <xdr:rowOff>106820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28097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2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134247</xdr:rowOff>
    </xdr:from>
    <xdr:to>
      <xdr:col>50</xdr:col>
      <xdr:colOff>165100</xdr:colOff>
      <xdr:row>58</xdr:row>
      <xdr:rowOff>64397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55524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9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29969</xdr:rowOff>
    </xdr:from>
    <xdr:to>
      <xdr:col>46</xdr:col>
      <xdr:colOff>38100</xdr:colOff>
      <xdr:row>57</xdr:row>
      <xdr:rowOff>131569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148096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1913</xdr:rowOff>
    </xdr:from>
    <xdr:to>
      <xdr:col>41</xdr:col>
      <xdr:colOff>101600</xdr:colOff>
      <xdr:row>57</xdr:row>
      <xdr:rowOff>103513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120040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4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71179</xdr:rowOff>
    </xdr:from>
    <xdr:to>
      <xdr:col>36</xdr:col>
      <xdr:colOff>165100</xdr:colOff>
      <xdr:row>58</xdr:row>
      <xdr:rowOff>1329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17856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1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xdr:rowOff>
    </xdr:from>
    <xdr:to>
      <xdr:col>55</xdr:col>
      <xdr:colOff>0</xdr:colOff>
      <xdr:row>79</xdr:row>
      <xdr:rowOff>6691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4570"/>
          <a:ext cx="838200" cy="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95326</xdr:rowOff>
    </xdr:from>
    <xdr:to>
      <xdr:col>50</xdr:col>
      <xdr:colOff>114300</xdr:colOff>
      <xdr:row>79</xdr:row>
      <xdr:rowOff>6691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68426"/>
          <a:ext cx="889000" cy="8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1746</xdr:rowOff>
    </xdr:from>
    <xdr:to>
      <xdr:col>45</xdr:col>
      <xdr:colOff>177800</xdr:colOff>
      <xdr:row>78</xdr:row>
      <xdr:rowOff>95326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74846"/>
          <a:ext cx="889000" cy="9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1746</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74846"/>
          <a:ext cx="889000" cy="2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120670</xdr:rowOff>
    </xdr:from>
    <xdr:to>
      <xdr:col>55</xdr:col>
      <xdr:colOff>50800</xdr:colOff>
      <xdr:row>79</xdr:row>
      <xdr:rowOff>50820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127341</xdr:rowOff>
    </xdr:from>
    <xdr:to>
      <xdr:col>50</xdr:col>
      <xdr:colOff>165100</xdr:colOff>
      <xdr:row>79</xdr:row>
      <xdr:rowOff>57491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48618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44526</xdr:rowOff>
    </xdr:from>
    <xdr:to>
      <xdr:col>46</xdr:col>
      <xdr:colOff>38100</xdr:colOff>
      <xdr:row>78</xdr:row>
      <xdr:rowOff>146126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162653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122396</xdr:rowOff>
    </xdr:from>
    <xdr:to>
      <xdr:col>41</xdr:col>
      <xdr:colOff>101600</xdr:colOff>
      <xdr:row>78</xdr:row>
      <xdr:rowOff>52546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69073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9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51846</xdr:rowOff>
    </xdr:from>
    <xdr:to>
      <xdr:col>55</xdr:col>
      <xdr:colOff>0</xdr:colOff>
      <xdr:row>97</xdr:row>
      <xdr:rowOff>104434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11046"/>
          <a:ext cx="838200" cy="22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4239</xdr:rowOff>
    </xdr:from>
    <xdr:to>
      <xdr:col>50</xdr:col>
      <xdr:colOff>114300</xdr:colOff>
      <xdr:row>97</xdr:row>
      <xdr:rowOff>104434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34889"/>
          <a:ext cx="889000" cy="10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4239</xdr:rowOff>
    </xdr:from>
    <xdr:to>
      <xdr:col>45</xdr:col>
      <xdr:colOff>177800</xdr:colOff>
      <xdr:row>97</xdr:row>
      <xdr:rowOff>59054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34889"/>
          <a:ext cx="8890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135102</xdr:rowOff>
    </xdr:from>
    <xdr:to>
      <xdr:col>41</xdr:col>
      <xdr:colOff>50800</xdr:colOff>
      <xdr:row>97</xdr:row>
      <xdr:rowOff>59054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94302"/>
          <a:ext cx="889000" cy="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1046</xdr:rowOff>
    </xdr:from>
    <xdr:to>
      <xdr:col>55</xdr:col>
      <xdr:colOff>50800</xdr:colOff>
      <xdr:row>96</xdr:row>
      <xdr:rowOff>102646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6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23923</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1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53634</xdr:rowOff>
    </xdr:from>
    <xdr:to>
      <xdr:col>50</xdr:col>
      <xdr:colOff>165100</xdr:colOff>
      <xdr:row>97</xdr:row>
      <xdr:rowOff>155234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311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5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124889</xdr:rowOff>
    </xdr:from>
    <xdr:to>
      <xdr:col>46</xdr:col>
      <xdr:colOff>38100</xdr:colOff>
      <xdr:row>97</xdr:row>
      <xdr:rowOff>55039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8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71566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5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8254</xdr:rowOff>
    </xdr:from>
    <xdr:to>
      <xdr:col>41</xdr:col>
      <xdr:colOff>101600</xdr:colOff>
      <xdr:row>97</xdr:row>
      <xdr:rowOff>109854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126381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1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84302</xdr:rowOff>
    </xdr:from>
    <xdr:to>
      <xdr:col>36</xdr:col>
      <xdr:colOff>165100</xdr:colOff>
      <xdr:row>97</xdr:row>
      <xdr:rowOff>14452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30979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1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139343</xdr:rowOff>
    </xdr:from>
    <xdr:to>
      <xdr:col>85</xdr:col>
      <xdr:colOff>127000</xdr:colOff>
      <xdr:row>38</xdr:row>
      <xdr:rowOff>166542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443"/>
          <a:ext cx="838200" cy="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133581</xdr:rowOff>
    </xdr:from>
    <xdr:to>
      <xdr:col>81</xdr:col>
      <xdr:colOff>50800</xdr:colOff>
      <xdr:row>38</xdr:row>
      <xdr:rowOff>139343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8681"/>
          <a:ext cx="889000" cy="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30451</xdr:rowOff>
    </xdr:from>
    <xdr:to>
      <xdr:col>76</xdr:col>
      <xdr:colOff>114300</xdr:colOff>
      <xdr:row>38</xdr:row>
      <xdr:rowOff>133581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45551"/>
          <a:ext cx="889000" cy="10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30451</xdr:rowOff>
    </xdr:from>
    <xdr:to>
      <xdr:col>71</xdr:col>
      <xdr:colOff>177800</xdr:colOff>
      <xdr:row>38</xdr:row>
      <xdr:rowOff>82707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45551"/>
          <a:ext cx="889000" cy="5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115742</xdr:rowOff>
    </xdr:from>
    <xdr:to>
      <xdr:col>85</xdr:col>
      <xdr:colOff>177800</xdr:colOff>
      <xdr:row>39</xdr:row>
      <xdr:rowOff>45892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75118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88543</xdr:rowOff>
    </xdr:from>
    <xdr:to>
      <xdr:col>81</xdr:col>
      <xdr:colOff>101600</xdr:colOff>
      <xdr:row>39</xdr:row>
      <xdr:rowOff>18693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35220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7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82781</xdr:rowOff>
    </xdr:from>
    <xdr:to>
      <xdr:col>76</xdr:col>
      <xdr:colOff>165100</xdr:colOff>
      <xdr:row>39</xdr:row>
      <xdr:rowOff>12931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29458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7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151101</xdr:rowOff>
    </xdr:from>
    <xdr:to>
      <xdr:col>72</xdr:col>
      <xdr:colOff>38100</xdr:colOff>
      <xdr:row>38</xdr:row>
      <xdr:rowOff>81251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97778</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26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31907</xdr:rowOff>
    </xdr:from>
    <xdr:to>
      <xdr:col>67</xdr:col>
      <xdr:colOff>101600</xdr:colOff>
      <xdr:row>38</xdr:row>
      <xdr:rowOff>133507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150034</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32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63574</xdr:rowOff>
    </xdr:from>
    <xdr:to>
      <xdr:col>85</xdr:col>
      <xdr:colOff>127000</xdr:colOff>
      <xdr:row>77</xdr:row>
      <xdr:rowOff>73244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65224"/>
          <a:ext cx="8382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73244</xdr:rowOff>
    </xdr:from>
    <xdr:to>
      <xdr:col>81</xdr:col>
      <xdr:colOff>50800</xdr:colOff>
      <xdr:row>77</xdr:row>
      <xdr:rowOff>78938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74894"/>
          <a:ext cx="8890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78938</xdr:rowOff>
    </xdr:from>
    <xdr:to>
      <xdr:col>76</xdr:col>
      <xdr:colOff>114300</xdr:colOff>
      <xdr:row>77</xdr:row>
      <xdr:rowOff>94814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80588"/>
          <a:ext cx="889000" cy="1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94814</xdr:rowOff>
    </xdr:from>
    <xdr:to>
      <xdr:col>71</xdr:col>
      <xdr:colOff>177800</xdr:colOff>
      <xdr:row>77</xdr:row>
      <xdr:rowOff>103766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96464"/>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12774</xdr:rowOff>
    </xdr:from>
    <xdr:to>
      <xdr:col>85</xdr:col>
      <xdr:colOff>177800</xdr:colOff>
      <xdr:row>77</xdr:row>
      <xdr:rowOff>114374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162651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22444</xdr:rowOff>
    </xdr:from>
    <xdr:to>
      <xdr:col>81</xdr:col>
      <xdr:colOff>101600</xdr:colOff>
      <xdr:row>77</xdr:row>
      <xdr:rowOff>124044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115171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28138</xdr:rowOff>
    </xdr:from>
    <xdr:to>
      <xdr:col>76</xdr:col>
      <xdr:colOff>165100</xdr:colOff>
      <xdr:row>77</xdr:row>
      <xdr:rowOff>129738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120865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2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44014</xdr:rowOff>
    </xdr:from>
    <xdr:to>
      <xdr:col>72</xdr:col>
      <xdr:colOff>38100</xdr:colOff>
      <xdr:row>77</xdr:row>
      <xdr:rowOff>145614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136741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3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52966</xdr:rowOff>
    </xdr:from>
    <xdr:to>
      <xdr:col>67</xdr:col>
      <xdr:colOff>101600</xdr:colOff>
      <xdr:row>77</xdr:row>
      <xdr:rowOff>154566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145693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4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67444</xdr:rowOff>
    </xdr:from>
    <xdr:to>
      <xdr:col>85</xdr:col>
      <xdr:colOff>127000</xdr:colOff>
      <xdr:row>98</xdr:row>
      <xdr:rowOff>90742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69544"/>
          <a:ext cx="8382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167380</xdr:rowOff>
    </xdr:from>
    <xdr:to>
      <xdr:col>81</xdr:col>
      <xdr:colOff>50800</xdr:colOff>
      <xdr:row>98</xdr:row>
      <xdr:rowOff>67444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98030"/>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167380</xdr:rowOff>
    </xdr:from>
    <xdr:to>
      <xdr:col>76</xdr:col>
      <xdr:colOff>114300</xdr:colOff>
      <xdr:row>98</xdr:row>
      <xdr:rowOff>6100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98030"/>
          <a:ext cx="889000" cy="1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6100</xdr:rowOff>
    </xdr:from>
    <xdr:to>
      <xdr:col>71</xdr:col>
      <xdr:colOff>177800</xdr:colOff>
      <xdr:row>98</xdr:row>
      <xdr:rowOff>101045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8200"/>
          <a:ext cx="889000" cy="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39942</xdr:rowOff>
    </xdr:from>
    <xdr:to>
      <xdr:col>85</xdr:col>
      <xdr:colOff>177800</xdr:colOff>
      <xdr:row>98</xdr:row>
      <xdr:rowOff>141542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16644</xdr:rowOff>
    </xdr:from>
    <xdr:to>
      <xdr:col>81</xdr:col>
      <xdr:colOff>101600</xdr:colOff>
      <xdr:row>98</xdr:row>
      <xdr:rowOff>118244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109371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116580</xdr:rowOff>
    </xdr:from>
    <xdr:to>
      <xdr:col>76</xdr:col>
      <xdr:colOff>165100</xdr:colOff>
      <xdr:row>98</xdr:row>
      <xdr:rowOff>46730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63257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126750</xdr:rowOff>
    </xdr:from>
    <xdr:to>
      <xdr:col>72</xdr:col>
      <xdr:colOff>38100</xdr:colOff>
      <xdr:row>98</xdr:row>
      <xdr:rowOff>56900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73427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3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50245</xdr:rowOff>
    </xdr:from>
    <xdr:to>
      <xdr:col>67</xdr:col>
      <xdr:colOff>101600</xdr:colOff>
      <xdr:row>98</xdr:row>
      <xdr:rowOff>151845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142972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39751</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83851"/>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160401</xdr:rowOff>
    </xdr:from>
    <xdr:to>
      <xdr:col>98</xdr:col>
      <xdr:colOff>38100</xdr:colOff>
      <xdr:row>58</xdr:row>
      <xdr:rowOff>90551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107078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151496</xdr:rowOff>
    </xdr:from>
    <xdr:to>
      <xdr:col>116</xdr:col>
      <xdr:colOff>63500</xdr:colOff>
      <xdr:row>76</xdr:row>
      <xdr:rowOff>144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10246"/>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151496</xdr:rowOff>
    </xdr:from>
    <xdr:to>
      <xdr:col>111</xdr:col>
      <xdr:colOff>177800</xdr:colOff>
      <xdr:row>76</xdr:row>
      <xdr:rowOff>37919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10246"/>
          <a:ext cx="889000" cy="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37919</xdr:rowOff>
    </xdr:from>
    <xdr:to>
      <xdr:col>107</xdr:col>
      <xdr:colOff>50800</xdr:colOff>
      <xdr:row>76</xdr:row>
      <xdr:rowOff>50980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68119"/>
          <a:ext cx="889000" cy="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50980</xdr:rowOff>
    </xdr:from>
    <xdr:to>
      <xdr:col>102</xdr:col>
      <xdr:colOff>114300</xdr:colOff>
      <xdr:row>76</xdr:row>
      <xdr:rowOff>126994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81180"/>
          <a:ext cx="889000" cy="7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120794</xdr:rowOff>
    </xdr:from>
    <xdr:to>
      <xdr:col>116</xdr:col>
      <xdr:colOff>114300</xdr:colOff>
      <xdr:row>76</xdr:row>
      <xdr:rowOff>50944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143671</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3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100695</xdr:rowOff>
    </xdr:from>
    <xdr:to>
      <xdr:col>112</xdr:col>
      <xdr:colOff>38100</xdr:colOff>
      <xdr:row>76</xdr:row>
      <xdr:rowOff>30845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5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21973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158569</xdr:rowOff>
    </xdr:from>
    <xdr:to>
      <xdr:col>107</xdr:col>
      <xdr:colOff>101600</xdr:colOff>
      <xdr:row>76</xdr:row>
      <xdr:rowOff>88719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1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79846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1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180</xdr:rowOff>
    </xdr:from>
    <xdr:to>
      <xdr:col>102</xdr:col>
      <xdr:colOff>165100</xdr:colOff>
      <xdr:row>76</xdr:row>
      <xdr:rowOff>101780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92907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76194</xdr:rowOff>
    </xdr:from>
    <xdr:to>
      <xdr:col>98</xdr:col>
      <xdr:colOff>38100</xdr:colOff>
      <xdr:row>77</xdr:row>
      <xdr:rowOff>6344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168921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近年の賃上げにより、類似団体においても住民一人当たりのコストは増加傾向にあり、本村においても同様の傾向（前年度比</a:t>
          </a:r>
          <a:r>
            <a:rPr kumimoji="1" lang="en-US" altLang="ja-JP" sz="1300">
              <a:latin typeface="ＭＳ Ｐゴシック" panose="020B0600070205080204" pitchFamily="50" charset="-128"/>
              <a:ea typeface="ＭＳ Ｐゴシック" panose="020B0600070205080204" pitchFamily="50" charset="-128"/>
            </a:rPr>
            <a:t>41,775</a:t>
          </a:r>
          <a:r>
            <a:rPr kumimoji="1" lang="ja-JP" altLang="en-US" sz="1300">
              <a:latin typeface="ＭＳ Ｐゴシック" panose="020B0600070205080204" pitchFamily="50" charset="-128"/>
              <a:ea typeface="ＭＳ Ｐゴシック" panose="020B0600070205080204" pitchFamily="50" charset="-128"/>
            </a:rPr>
            <a:t>円増）が続いている。給与体系は国県に準拠しているものの、人口減少によりコストが類似団体以上（差</a:t>
          </a:r>
          <a:r>
            <a:rPr kumimoji="1" lang="en-US" altLang="ja-JP" sz="1300">
              <a:latin typeface="ＭＳ Ｐゴシック" panose="020B0600070205080204" pitchFamily="50" charset="-128"/>
              <a:ea typeface="ＭＳ Ｐゴシック" panose="020B0600070205080204" pitchFamily="50" charset="-128"/>
            </a:rPr>
            <a:t>66,443</a:t>
          </a:r>
          <a:r>
            <a:rPr kumimoji="1" lang="ja-JP" altLang="en-US" sz="1300">
              <a:latin typeface="ＭＳ Ｐゴシック" panose="020B0600070205080204" pitchFamily="50" charset="-128"/>
              <a:ea typeface="ＭＳ Ｐゴシック" panose="020B0600070205080204" pitchFamily="50" charset="-128"/>
            </a:rPr>
            <a:t>円）になっている。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高度経済成長期に整備した道路及び公共施設の多くは老朽化が進み、今後も維持補修費（前年度比</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円増）、普通建設費（更新）（前年度比</a:t>
          </a:r>
          <a:r>
            <a:rPr kumimoji="1" lang="en-US" altLang="ja-JP" sz="1300">
              <a:latin typeface="ＭＳ Ｐゴシック" panose="020B0600070205080204" pitchFamily="50" charset="-128"/>
              <a:ea typeface="ＭＳ Ｐゴシック" panose="020B0600070205080204" pitchFamily="50" charset="-128"/>
            </a:rPr>
            <a:t>176,408</a:t>
          </a:r>
          <a:r>
            <a:rPr kumimoji="1" lang="ja-JP" altLang="en-US" sz="1300">
              <a:latin typeface="ＭＳ Ｐゴシック" panose="020B0600070205080204" pitchFamily="50" charset="-128"/>
              <a:ea typeface="ＭＳ Ｐゴシック" panose="020B0600070205080204" pitchFamily="50" charset="-128"/>
            </a:rPr>
            <a:t>円増）は増加すると予想され、一人当たりコストも増加すると考えられる。今後は施設の廃止・統合・縮小は計画に基づき着実に実施していくこととなる。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1,299
60.81
2,697,026
2,562,291
106,084
1,323,733
2,306,636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97504</xdr:rowOff>
    </xdr:from>
    <xdr:to>
      <xdr:col>24</xdr:col>
      <xdr:colOff>63500</xdr:colOff>
      <xdr:row>35</xdr:row>
      <xdr:rowOff>124289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098254"/>
          <a:ext cx="8382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119488</xdr:rowOff>
    </xdr:from>
    <xdr:to>
      <xdr:col>19</xdr:col>
      <xdr:colOff>177800</xdr:colOff>
      <xdr:row>35</xdr:row>
      <xdr:rowOff>124289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2023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119488</xdr:rowOff>
    </xdr:from>
    <xdr:to>
      <xdr:col>15</xdr:col>
      <xdr:colOff>50800</xdr:colOff>
      <xdr:row>35</xdr:row>
      <xdr:rowOff>134861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20238"/>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131051</xdr:rowOff>
    </xdr:from>
    <xdr:to>
      <xdr:col>10</xdr:col>
      <xdr:colOff>114300</xdr:colOff>
      <xdr:row>35</xdr:row>
      <xdr:rowOff>134861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3180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46704</xdr:rowOff>
    </xdr:from>
    <xdr:to>
      <xdr:col>24</xdr:col>
      <xdr:colOff>114300</xdr:colOff>
      <xdr:row>35</xdr:row>
      <xdr:rowOff>148304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4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69581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73489</xdr:rowOff>
    </xdr:from>
    <xdr:to>
      <xdr:col>20</xdr:col>
      <xdr:colOff>38100</xdr:colOff>
      <xdr:row>36</xdr:row>
      <xdr:rowOff>3639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20166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4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68688</xdr:rowOff>
    </xdr:from>
    <xdr:to>
      <xdr:col>15</xdr:col>
      <xdr:colOff>101600</xdr:colOff>
      <xdr:row>35</xdr:row>
      <xdr:rowOff>170288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15365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84061</xdr:rowOff>
    </xdr:from>
    <xdr:to>
      <xdr:col>10</xdr:col>
      <xdr:colOff>165100</xdr:colOff>
      <xdr:row>36</xdr:row>
      <xdr:rowOff>14211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30738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80251</xdr:rowOff>
    </xdr:from>
    <xdr:to>
      <xdr:col>6</xdr:col>
      <xdr:colOff>38100</xdr:colOff>
      <xdr:row>36</xdr:row>
      <xdr:rowOff>10401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8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26928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5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119595</xdr:rowOff>
    </xdr:from>
    <xdr:to>
      <xdr:col>24</xdr:col>
      <xdr:colOff>63500</xdr:colOff>
      <xdr:row>57</xdr:row>
      <xdr:rowOff>138080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92245"/>
          <a:ext cx="838200" cy="1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53707</xdr:rowOff>
    </xdr:from>
    <xdr:to>
      <xdr:col>19</xdr:col>
      <xdr:colOff>177800</xdr:colOff>
      <xdr:row>57</xdr:row>
      <xdr:rowOff>138080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26357"/>
          <a:ext cx="889000" cy="8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53707</xdr:rowOff>
    </xdr:from>
    <xdr:to>
      <xdr:col>15</xdr:col>
      <xdr:colOff>50800</xdr:colOff>
      <xdr:row>57</xdr:row>
      <xdr:rowOff>108568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26357"/>
          <a:ext cx="889000" cy="5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107867</xdr:rowOff>
    </xdr:from>
    <xdr:to>
      <xdr:col>10</xdr:col>
      <xdr:colOff>114300</xdr:colOff>
      <xdr:row>57</xdr:row>
      <xdr:rowOff>108568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80517"/>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68795</xdr:rowOff>
    </xdr:from>
    <xdr:to>
      <xdr:col>24</xdr:col>
      <xdr:colOff>114300</xdr:colOff>
      <xdr:row>57</xdr:row>
      <xdr:rowOff>170395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28172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87280</xdr:rowOff>
    </xdr:from>
    <xdr:to>
      <xdr:col>20</xdr:col>
      <xdr:colOff>38100</xdr:colOff>
      <xdr:row>58</xdr:row>
      <xdr:rowOff>17430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33957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2907</xdr:rowOff>
    </xdr:from>
    <xdr:to>
      <xdr:col>15</xdr:col>
      <xdr:colOff>101600</xdr:colOff>
      <xdr:row>57</xdr:row>
      <xdr:rowOff>104507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7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121034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5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57768</xdr:rowOff>
    </xdr:from>
    <xdr:to>
      <xdr:col>10</xdr:col>
      <xdr:colOff>165100</xdr:colOff>
      <xdr:row>57</xdr:row>
      <xdr:rowOff>159368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4445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57067</xdr:rowOff>
    </xdr:from>
    <xdr:to>
      <xdr:col>6</xdr:col>
      <xdr:colOff>38100</xdr:colOff>
      <xdr:row>57</xdr:row>
      <xdr:rowOff>158667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2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0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115583</xdr:rowOff>
    </xdr:from>
    <xdr:to>
      <xdr:col>24</xdr:col>
      <xdr:colOff>63500</xdr:colOff>
      <xdr:row>75</xdr:row>
      <xdr:rowOff>139749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74333"/>
          <a:ext cx="8382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139749</xdr:rowOff>
    </xdr:from>
    <xdr:to>
      <xdr:col>19</xdr:col>
      <xdr:colOff>177800</xdr:colOff>
      <xdr:row>76</xdr:row>
      <xdr:rowOff>90132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98499"/>
          <a:ext cx="889000" cy="1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80773</xdr:rowOff>
    </xdr:from>
    <xdr:to>
      <xdr:col>15</xdr:col>
      <xdr:colOff>50800</xdr:colOff>
      <xdr:row>76</xdr:row>
      <xdr:rowOff>90132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10973"/>
          <a:ext cx="8890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80773</xdr:rowOff>
    </xdr:from>
    <xdr:to>
      <xdr:col>10</xdr:col>
      <xdr:colOff>114300</xdr:colOff>
      <xdr:row>77</xdr:row>
      <xdr:rowOff>1619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10973"/>
          <a:ext cx="889000" cy="9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64783</xdr:rowOff>
    </xdr:from>
    <xdr:to>
      <xdr:col>24</xdr:col>
      <xdr:colOff>114300</xdr:colOff>
      <xdr:row>75</xdr:row>
      <xdr:rowOff>166384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23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87660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7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88949</xdr:rowOff>
    </xdr:from>
    <xdr:to>
      <xdr:col>20</xdr:col>
      <xdr:colOff>38100</xdr:colOff>
      <xdr:row>76</xdr:row>
      <xdr:rowOff>19100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76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35626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2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39332</xdr:rowOff>
    </xdr:from>
    <xdr:to>
      <xdr:col>15</xdr:col>
      <xdr:colOff>101600</xdr:colOff>
      <xdr:row>76</xdr:row>
      <xdr:rowOff>140932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157460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4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29973</xdr:rowOff>
    </xdr:from>
    <xdr:to>
      <xdr:col>10</xdr:col>
      <xdr:colOff>165100</xdr:colOff>
      <xdr:row>76</xdr:row>
      <xdr:rowOff>131573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122269</xdr:rowOff>
    </xdr:from>
    <xdr:to>
      <xdr:col>6</xdr:col>
      <xdr:colOff>38100</xdr:colOff>
      <xdr:row>77</xdr:row>
      <xdr:rowOff>52419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43546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4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153240</xdr:rowOff>
    </xdr:from>
    <xdr:to>
      <xdr:col>24</xdr:col>
      <xdr:colOff>63500</xdr:colOff>
      <xdr:row>97</xdr:row>
      <xdr:rowOff>160400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83890"/>
          <a:ext cx="838200" cy="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153240</xdr:rowOff>
    </xdr:from>
    <xdr:to>
      <xdr:col>19</xdr:col>
      <xdr:colOff>177800</xdr:colOff>
      <xdr:row>97</xdr:row>
      <xdr:rowOff>169946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83890"/>
          <a:ext cx="8890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139235</xdr:rowOff>
    </xdr:from>
    <xdr:to>
      <xdr:col>15</xdr:col>
      <xdr:colOff>50800</xdr:colOff>
      <xdr:row>97</xdr:row>
      <xdr:rowOff>169946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69885"/>
          <a:ext cx="889000" cy="3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139235</xdr:rowOff>
    </xdr:from>
    <xdr:to>
      <xdr:col>10</xdr:col>
      <xdr:colOff>114300</xdr:colOff>
      <xdr:row>98</xdr:row>
      <xdr:rowOff>11588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9885"/>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109600</xdr:rowOff>
    </xdr:from>
    <xdr:to>
      <xdr:col>24</xdr:col>
      <xdr:colOff>114300</xdr:colOff>
      <xdr:row>98</xdr:row>
      <xdr:rowOff>39750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88027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102440</xdr:rowOff>
    </xdr:from>
    <xdr:to>
      <xdr:col>20</xdr:col>
      <xdr:colOff>38100</xdr:colOff>
      <xdr:row>98</xdr:row>
      <xdr:rowOff>32590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23717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2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119146</xdr:rowOff>
    </xdr:from>
    <xdr:to>
      <xdr:col>15</xdr:col>
      <xdr:colOff>101600</xdr:colOff>
      <xdr:row>98</xdr:row>
      <xdr:rowOff>49296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40423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4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88435</xdr:rowOff>
    </xdr:from>
    <xdr:to>
      <xdr:col>10</xdr:col>
      <xdr:colOff>165100</xdr:colOff>
      <xdr:row>98</xdr:row>
      <xdr:rowOff>18585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9712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132238</xdr:rowOff>
    </xdr:from>
    <xdr:to>
      <xdr:col>6</xdr:col>
      <xdr:colOff>38100</xdr:colOff>
      <xdr:row>98</xdr:row>
      <xdr:rowOff>62388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53515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47959</xdr:rowOff>
    </xdr:from>
    <xdr:to>
      <xdr:col>55</xdr:col>
      <xdr:colOff>0</xdr:colOff>
      <xdr:row>57</xdr:row>
      <xdr:rowOff>96231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20609"/>
          <a:ext cx="838200" cy="4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96231</xdr:rowOff>
    </xdr:from>
    <xdr:to>
      <xdr:col>50</xdr:col>
      <xdr:colOff>114300</xdr:colOff>
      <xdr:row>57</xdr:row>
      <xdr:rowOff>149016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68881"/>
          <a:ext cx="889000" cy="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149016</xdr:rowOff>
    </xdr:from>
    <xdr:to>
      <xdr:col>45</xdr:col>
      <xdr:colOff>177800</xdr:colOff>
      <xdr:row>58</xdr:row>
      <xdr:rowOff>1512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21666"/>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139522</xdr:rowOff>
    </xdr:from>
    <xdr:to>
      <xdr:col>41</xdr:col>
      <xdr:colOff>50800</xdr:colOff>
      <xdr:row>58</xdr:row>
      <xdr:rowOff>1512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12172"/>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168609</xdr:rowOff>
    </xdr:from>
    <xdr:to>
      <xdr:col>55</xdr:col>
      <xdr:colOff>50800</xdr:colOff>
      <xdr:row>57</xdr:row>
      <xdr:rowOff>98759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6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20036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2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45431</xdr:rowOff>
    </xdr:from>
    <xdr:to>
      <xdr:col>50</xdr:col>
      <xdr:colOff>165100</xdr:colOff>
      <xdr:row>57</xdr:row>
      <xdr:rowOff>147031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1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163558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9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98216</xdr:rowOff>
    </xdr:from>
    <xdr:to>
      <xdr:col>46</xdr:col>
      <xdr:colOff>38100</xdr:colOff>
      <xdr:row>58</xdr:row>
      <xdr:rowOff>28366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19493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96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122162</xdr:rowOff>
    </xdr:from>
    <xdr:to>
      <xdr:col>41</xdr:col>
      <xdr:colOff>101600</xdr:colOff>
      <xdr:row>58</xdr:row>
      <xdr:rowOff>52312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43439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9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88722</xdr:rowOff>
    </xdr:from>
    <xdr:to>
      <xdr:col>36</xdr:col>
      <xdr:colOff>165100</xdr:colOff>
      <xdr:row>58</xdr:row>
      <xdr:rowOff>18872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35399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3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21090</xdr:rowOff>
    </xdr:from>
    <xdr:to>
      <xdr:col>55</xdr:col>
      <xdr:colOff>0</xdr:colOff>
      <xdr:row>77</xdr:row>
      <xdr:rowOff>163692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22740"/>
          <a:ext cx="838200" cy="1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163692</xdr:rowOff>
    </xdr:from>
    <xdr:to>
      <xdr:col>50</xdr:col>
      <xdr:colOff>114300</xdr:colOff>
      <xdr:row>78</xdr:row>
      <xdr:rowOff>26798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65342"/>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164007</xdr:rowOff>
    </xdr:from>
    <xdr:to>
      <xdr:col>45</xdr:col>
      <xdr:colOff>177800</xdr:colOff>
      <xdr:row>78</xdr:row>
      <xdr:rowOff>26798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65657"/>
          <a:ext cx="8890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164007</xdr:rowOff>
    </xdr:from>
    <xdr:to>
      <xdr:col>41</xdr:col>
      <xdr:colOff>50800</xdr:colOff>
      <xdr:row>78</xdr:row>
      <xdr:rowOff>540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65657"/>
          <a:ext cx="88900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141740</xdr:rowOff>
    </xdr:from>
    <xdr:to>
      <xdr:col>55</xdr:col>
      <xdr:colOff>50800</xdr:colOff>
      <xdr:row>77</xdr:row>
      <xdr:rowOff>71890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7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164617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2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112892</xdr:rowOff>
    </xdr:from>
    <xdr:to>
      <xdr:col>50</xdr:col>
      <xdr:colOff>165100</xdr:colOff>
      <xdr:row>78</xdr:row>
      <xdr:rowOff>43042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34169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147448</xdr:rowOff>
    </xdr:from>
    <xdr:to>
      <xdr:col>46</xdr:col>
      <xdr:colOff>38100</xdr:colOff>
      <xdr:row>78</xdr:row>
      <xdr:rowOff>77598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68725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4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113207</xdr:rowOff>
    </xdr:from>
    <xdr:to>
      <xdr:col>41</xdr:col>
      <xdr:colOff>101600</xdr:colOff>
      <xdr:row>78</xdr:row>
      <xdr:rowOff>43357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34484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121190</xdr:rowOff>
    </xdr:from>
    <xdr:to>
      <xdr:col>36</xdr:col>
      <xdr:colOff>165100</xdr:colOff>
      <xdr:row>78</xdr:row>
      <xdr:rowOff>51340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42467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57054</xdr:rowOff>
    </xdr:from>
    <xdr:to>
      <xdr:col>55</xdr:col>
      <xdr:colOff>0</xdr:colOff>
      <xdr:row>98</xdr:row>
      <xdr:rowOff>59471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87704"/>
          <a:ext cx="838200" cy="17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59778</xdr:rowOff>
    </xdr:from>
    <xdr:to>
      <xdr:col>50</xdr:col>
      <xdr:colOff>114300</xdr:colOff>
      <xdr:row>98</xdr:row>
      <xdr:rowOff>59471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90428"/>
          <a:ext cx="889000" cy="17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137271</xdr:rowOff>
    </xdr:from>
    <xdr:to>
      <xdr:col>45</xdr:col>
      <xdr:colOff>177800</xdr:colOff>
      <xdr:row>97</xdr:row>
      <xdr:rowOff>59778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96471"/>
          <a:ext cx="889000" cy="9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137271</xdr:rowOff>
    </xdr:from>
    <xdr:to>
      <xdr:col>41</xdr:col>
      <xdr:colOff>50800</xdr:colOff>
      <xdr:row>97</xdr:row>
      <xdr:rowOff>149295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96471"/>
          <a:ext cx="889000" cy="18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6254</xdr:rowOff>
    </xdr:from>
    <xdr:to>
      <xdr:col>55</xdr:col>
      <xdr:colOff>50800</xdr:colOff>
      <xdr:row>97</xdr:row>
      <xdr:rowOff>107854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29131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8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8671</xdr:rowOff>
    </xdr:from>
    <xdr:to>
      <xdr:col>50</xdr:col>
      <xdr:colOff>165100</xdr:colOff>
      <xdr:row>98</xdr:row>
      <xdr:rowOff>110271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101398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0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8978</xdr:rowOff>
    </xdr:from>
    <xdr:to>
      <xdr:col>46</xdr:col>
      <xdr:colOff>38100</xdr:colOff>
      <xdr:row>97</xdr:row>
      <xdr:rowOff>110578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127105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86471</xdr:rowOff>
    </xdr:from>
    <xdr:to>
      <xdr:col>41</xdr:col>
      <xdr:colOff>101600</xdr:colOff>
      <xdr:row>97</xdr:row>
      <xdr:rowOff>16621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33148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98495</xdr:rowOff>
    </xdr:from>
    <xdr:to>
      <xdr:col>36</xdr:col>
      <xdr:colOff>165100</xdr:colOff>
      <xdr:row>98</xdr:row>
      <xdr:rowOff>28645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45172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140027</xdr:rowOff>
    </xdr:from>
    <xdr:to>
      <xdr:col>85</xdr:col>
      <xdr:colOff>127000</xdr:colOff>
      <xdr:row>37</xdr:row>
      <xdr:rowOff>147274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83677"/>
          <a:ext cx="8382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147274</xdr:rowOff>
    </xdr:from>
    <xdr:to>
      <xdr:col>81</xdr:col>
      <xdr:colOff>50800</xdr:colOff>
      <xdr:row>38</xdr:row>
      <xdr:rowOff>47460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90924"/>
          <a:ext cx="889000" cy="7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15604</xdr:rowOff>
    </xdr:from>
    <xdr:to>
      <xdr:col>76</xdr:col>
      <xdr:colOff>114300</xdr:colOff>
      <xdr:row>38</xdr:row>
      <xdr:rowOff>47460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30704"/>
          <a:ext cx="889000" cy="3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15604</xdr:rowOff>
    </xdr:from>
    <xdr:to>
      <xdr:col>71</xdr:col>
      <xdr:colOff>177800</xdr:colOff>
      <xdr:row>38</xdr:row>
      <xdr:rowOff>71310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30704"/>
          <a:ext cx="889000" cy="5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89227</xdr:rowOff>
    </xdr:from>
    <xdr:to>
      <xdr:col>85</xdr:col>
      <xdr:colOff>177800</xdr:colOff>
      <xdr:row>38</xdr:row>
      <xdr:rowOff>19377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3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67654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96474</xdr:rowOff>
    </xdr:from>
    <xdr:to>
      <xdr:col>81</xdr:col>
      <xdr:colOff>101600</xdr:colOff>
      <xdr:row>38</xdr:row>
      <xdr:rowOff>26625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01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43151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168110</xdr:rowOff>
    </xdr:from>
    <xdr:to>
      <xdr:col>76</xdr:col>
      <xdr:colOff>165100</xdr:colOff>
      <xdr:row>38</xdr:row>
      <xdr:rowOff>98260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89387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136254</xdr:rowOff>
    </xdr:from>
    <xdr:to>
      <xdr:col>72</xdr:col>
      <xdr:colOff>38100</xdr:colOff>
      <xdr:row>38</xdr:row>
      <xdr:rowOff>66404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57531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20510</xdr:rowOff>
    </xdr:from>
    <xdr:to>
      <xdr:col>67</xdr:col>
      <xdr:colOff>101600</xdr:colOff>
      <xdr:row>38</xdr:row>
      <xdr:rowOff>122110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113237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51977</xdr:rowOff>
    </xdr:from>
    <xdr:to>
      <xdr:col>85</xdr:col>
      <xdr:colOff>127000</xdr:colOff>
      <xdr:row>58</xdr:row>
      <xdr:rowOff>67521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96077"/>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67521</xdr:rowOff>
    </xdr:from>
    <xdr:to>
      <xdr:col>81</xdr:col>
      <xdr:colOff>50800</xdr:colOff>
      <xdr:row>58</xdr:row>
      <xdr:rowOff>79082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11621"/>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79082</xdr:rowOff>
    </xdr:from>
    <xdr:to>
      <xdr:col>76</xdr:col>
      <xdr:colOff>114300</xdr:colOff>
      <xdr:row>58</xdr:row>
      <xdr:rowOff>95657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23182"/>
          <a:ext cx="8890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64881</xdr:rowOff>
    </xdr:from>
    <xdr:to>
      <xdr:col>71</xdr:col>
      <xdr:colOff>177800</xdr:colOff>
      <xdr:row>58</xdr:row>
      <xdr:rowOff>95657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08981"/>
          <a:ext cx="889000" cy="3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1177</xdr:rowOff>
    </xdr:from>
    <xdr:to>
      <xdr:col>85</xdr:col>
      <xdr:colOff>177800</xdr:colOff>
      <xdr:row>58</xdr:row>
      <xdr:rowOff>102777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87554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6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16721</xdr:rowOff>
    </xdr:from>
    <xdr:to>
      <xdr:col>81</xdr:col>
      <xdr:colOff>101600</xdr:colOff>
      <xdr:row>58</xdr:row>
      <xdr:rowOff>118321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6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109448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5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28282</xdr:rowOff>
    </xdr:from>
    <xdr:to>
      <xdr:col>76</xdr:col>
      <xdr:colOff>165100</xdr:colOff>
      <xdr:row>58</xdr:row>
      <xdr:rowOff>129882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121009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6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44857</xdr:rowOff>
    </xdr:from>
    <xdr:to>
      <xdr:col>72</xdr:col>
      <xdr:colOff>38100</xdr:colOff>
      <xdr:row>58</xdr:row>
      <xdr:rowOff>146457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137584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8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14081</xdr:rowOff>
    </xdr:from>
    <xdr:to>
      <xdr:col>67</xdr:col>
      <xdr:colOff>101600</xdr:colOff>
      <xdr:row>58</xdr:row>
      <xdr:rowOff>115681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5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106808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5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139343</xdr:rowOff>
    </xdr:from>
    <xdr:to>
      <xdr:col>85</xdr:col>
      <xdr:colOff>127000</xdr:colOff>
      <xdr:row>78</xdr:row>
      <xdr:rowOff>166542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443"/>
          <a:ext cx="838200" cy="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133581</xdr:rowOff>
    </xdr:from>
    <xdr:to>
      <xdr:col>81</xdr:col>
      <xdr:colOff>50800</xdr:colOff>
      <xdr:row>78</xdr:row>
      <xdr:rowOff>139343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6681"/>
          <a:ext cx="889000" cy="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30451</xdr:rowOff>
    </xdr:from>
    <xdr:to>
      <xdr:col>76</xdr:col>
      <xdr:colOff>114300</xdr:colOff>
      <xdr:row>78</xdr:row>
      <xdr:rowOff>133581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03551"/>
          <a:ext cx="889000" cy="10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30451</xdr:rowOff>
    </xdr:from>
    <xdr:to>
      <xdr:col>71</xdr:col>
      <xdr:colOff>177800</xdr:colOff>
      <xdr:row>78</xdr:row>
      <xdr:rowOff>82708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03551"/>
          <a:ext cx="889000" cy="5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115742</xdr:rowOff>
    </xdr:from>
    <xdr:to>
      <xdr:col>85</xdr:col>
      <xdr:colOff>177800</xdr:colOff>
      <xdr:row>79</xdr:row>
      <xdr:rowOff>45892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75119</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88543</xdr:rowOff>
    </xdr:from>
    <xdr:to>
      <xdr:col>81</xdr:col>
      <xdr:colOff>101600</xdr:colOff>
      <xdr:row>79</xdr:row>
      <xdr:rowOff>18693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35220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3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82781</xdr:rowOff>
    </xdr:from>
    <xdr:to>
      <xdr:col>76</xdr:col>
      <xdr:colOff>165100</xdr:colOff>
      <xdr:row>79</xdr:row>
      <xdr:rowOff>12931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29458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3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151101</xdr:rowOff>
    </xdr:from>
    <xdr:to>
      <xdr:col>72</xdr:col>
      <xdr:colOff>38100</xdr:colOff>
      <xdr:row>78</xdr:row>
      <xdr:rowOff>81251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97778</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312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31908</xdr:rowOff>
    </xdr:from>
    <xdr:to>
      <xdr:col>67</xdr:col>
      <xdr:colOff>101600</xdr:colOff>
      <xdr:row>78</xdr:row>
      <xdr:rowOff>133508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0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150035</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318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63574</xdr:rowOff>
    </xdr:from>
    <xdr:to>
      <xdr:col>85</xdr:col>
      <xdr:colOff>127000</xdr:colOff>
      <xdr:row>97</xdr:row>
      <xdr:rowOff>73244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94224"/>
          <a:ext cx="8382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73244</xdr:rowOff>
    </xdr:from>
    <xdr:to>
      <xdr:col>81</xdr:col>
      <xdr:colOff>50800</xdr:colOff>
      <xdr:row>97</xdr:row>
      <xdr:rowOff>78938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03894"/>
          <a:ext cx="8890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78938</xdr:rowOff>
    </xdr:from>
    <xdr:to>
      <xdr:col>76</xdr:col>
      <xdr:colOff>114300</xdr:colOff>
      <xdr:row>97</xdr:row>
      <xdr:rowOff>94814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09588"/>
          <a:ext cx="889000" cy="1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94814</xdr:rowOff>
    </xdr:from>
    <xdr:to>
      <xdr:col>71</xdr:col>
      <xdr:colOff>177800</xdr:colOff>
      <xdr:row>97</xdr:row>
      <xdr:rowOff>103766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25464"/>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12774</xdr:rowOff>
    </xdr:from>
    <xdr:to>
      <xdr:col>85</xdr:col>
      <xdr:colOff>177800</xdr:colOff>
      <xdr:row>97</xdr:row>
      <xdr:rowOff>114374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162651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2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22444</xdr:rowOff>
    </xdr:from>
    <xdr:to>
      <xdr:col>81</xdr:col>
      <xdr:colOff>101600</xdr:colOff>
      <xdr:row>97</xdr:row>
      <xdr:rowOff>124044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5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115171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4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28138</xdr:rowOff>
    </xdr:from>
    <xdr:to>
      <xdr:col>76</xdr:col>
      <xdr:colOff>165100</xdr:colOff>
      <xdr:row>97</xdr:row>
      <xdr:rowOff>129738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120865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5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44014</xdr:rowOff>
    </xdr:from>
    <xdr:to>
      <xdr:col>72</xdr:col>
      <xdr:colOff>38100</xdr:colOff>
      <xdr:row>97</xdr:row>
      <xdr:rowOff>145614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136741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52966</xdr:rowOff>
    </xdr:from>
    <xdr:to>
      <xdr:col>67</xdr:col>
      <xdr:colOff>101600</xdr:colOff>
      <xdr:row>97</xdr:row>
      <xdr:rowOff>154566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145693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75888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62438"/>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75888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9545300" y="6762438"/>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25088</xdr:rowOff>
    </xdr:from>
    <xdr:to>
      <xdr:col>107</xdr:col>
      <xdr:colOff>101600</xdr:colOff>
      <xdr:row>39</xdr:row>
      <xdr:rowOff>126688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117815</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5017" y="6804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歳出が増加する中、人口減少に伴い全体的に住民一人当たりコストは増加傾向にある。特に人件費の伸びが各目的の増加要因の一つとなっている。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商工費（前年度比</a:t>
          </a:r>
          <a:r>
            <a:rPr kumimoji="1" lang="en-US" altLang="ja-JP" sz="1300">
              <a:latin typeface="ＭＳ Ｐゴシック" panose="020B0600070205080204" pitchFamily="50" charset="-128"/>
              <a:ea typeface="ＭＳ Ｐゴシック" panose="020B0600070205080204" pitchFamily="50" charset="-128"/>
            </a:rPr>
            <a:t>37,428</a:t>
          </a:r>
          <a:r>
            <a:rPr kumimoji="1" lang="ja-JP" altLang="en-US" sz="1300">
              <a:latin typeface="ＭＳ Ｐゴシック" panose="020B0600070205080204" pitchFamily="50" charset="-128"/>
              <a:ea typeface="ＭＳ Ｐゴシック" panose="020B0600070205080204" pitchFamily="50" charset="-128"/>
            </a:rPr>
            <a:t>円増）においては平成初期頃に整備した観光施設（牧場交流館、ファームビレッジ等）の修繕、更新費に多くを費やしている。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公債費は概ね類似団体水準で推移しているものの、徐々に増加傾向にある。適正な財政計画を立て、健全的な運営をしていかなければ、公債費の増加はさらに進むものと考えられる。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標準財政規模から見た、基金残高が</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％を超えており、今後は適正な金額となるよう努める。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固定資産税滞納分の徴収により、地方税は前年度比</a:t>
          </a:r>
          <a:r>
            <a:rPr kumimoji="1" lang="en-US" altLang="ja-JP" sz="1400">
              <a:latin typeface="ＭＳ ゴシック" pitchFamily="49" charset="-128"/>
              <a:ea typeface="ＭＳ ゴシック" pitchFamily="49" charset="-128"/>
            </a:rPr>
            <a:t>21,953</a:t>
          </a:r>
          <a:r>
            <a:rPr kumimoji="1" lang="ja-JP" altLang="en-US" sz="1400">
              <a:latin typeface="ＭＳ ゴシック" pitchFamily="49" charset="-128"/>
              <a:ea typeface="ＭＳ ゴシック" pitchFamily="49" charset="-128"/>
            </a:rPr>
            <a:t>千円の収入増となったことなどが影響し、実質収支額が前年度比</a:t>
          </a:r>
          <a:r>
            <a:rPr kumimoji="1" lang="en-US" altLang="ja-JP" sz="1400">
              <a:latin typeface="ＭＳ ゴシック" pitchFamily="49" charset="-128"/>
              <a:ea typeface="ＭＳ ゴシック" pitchFamily="49" charset="-128"/>
            </a:rPr>
            <a:t>60,684</a:t>
          </a:r>
          <a:r>
            <a:rPr kumimoji="1" lang="ja-JP" altLang="en-US" sz="1400">
              <a:latin typeface="ＭＳ ゴシック" pitchFamily="49" charset="-128"/>
              <a:ea typeface="ＭＳ ゴシック" pitchFamily="49" charset="-128"/>
            </a:rPr>
            <a:t>千円増加した。実質収支額が改善したことで実質単年度収支も増加することとなった。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実質単年度収支は黒字であるものの、各年度で安定的な財政運営ができるよう努めていく。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固定資産税滞納分の徴収により、地方税は前年度比</a:t>
          </a:r>
          <a:r>
            <a:rPr kumimoji="1" lang="en-US" altLang="ja-JP" sz="1400">
              <a:latin typeface="ＭＳ ゴシック" pitchFamily="49" charset="-128"/>
              <a:ea typeface="ＭＳ ゴシック" pitchFamily="49" charset="-128"/>
            </a:rPr>
            <a:t>21,953</a:t>
          </a:r>
          <a:r>
            <a:rPr kumimoji="1" lang="ja-JP" altLang="en-US" sz="1400">
              <a:latin typeface="ＭＳ ゴシック" pitchFamily="49" charset="-128"/>
              <a:ea typeface="ＭＳ ゴシック" pitchFamily="49" charset="-128"/>
            </a:rPr>
            <a:t>千円の収入増となったことなどが影響し、実質収支額が前年度比</a:t>
          </a:r>
          <a:r>
            <a:rPr kumimoji="1" lang="en-US" altLang="ja-JP" sz="1400">
              <a:latin typeface="ＭＳ ゴシック" pitchFamily="49" charset="-128"/>
              <a:ea typeface="ＭＳ ゴシック" pitchFamily="49" charset="-128"/>
            </a:rPr>
            <a:t>60,684</a:t>
          </a:r>
          <a:r>
            <a:rPr kumimoji="1" lang="ja-JP" altLang="en-US" sz="1400">
              <a:latin typeface="ＭＳ ゴシック" pitchFamily="49" charset="-128"/>
              <a:ea typeface="ＭＳ ゴシック" pitchFamily="49" charset="-128"/>
            </a:rPr>
            <a:t>千円増加したことにより、標準財政規模比で一般会計が大きく黒字となっている。前年度よりも黒字比率も上昇しているため、今後は中長期的な財政計画を立て、健全財政運営を実施していく。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8"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2697026</v>
      </c>
      <c r="BO4" s="358"/>
      <c r="BP4" s="358"/>
      <c r="BQ4" s="358"/>
      <c r="BR4" s="358"/>
      <c r="BS4" s="358"/>
      <c r="BT4" s="358"/>
      <c r="BU4" s="359"/>
      <c r="BV4" s="357">
        <v>2396993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v>
      </c>
      <c r="CU4" s="364"/>
      <c r="CV4" s="364"/>
      <c r="CW4" s="364"/>
      <c r="CX4" s="364"/>
      <c r="CY4" s="364"/>
      <c r="CZ4" s="364"/>
      <c r="DA4" s="365"/>
      <c r="DB4" s="363">
        <v>3.6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2562291</v>
      </c>
      <c r="BO5" s="395"/>
      <c r="BP5" s="395"/>
      <c r="BQ5" s="395"/>
      <c r="BR5" s="395"/>
      <c r="BS5" s="395"/>
      <c r="BT5" s="395"/>
      <c r="BU5" s="396"/>
      <c r="BV5" s="394">
        <v>2315943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83.7</v>
      </c>
      <c r="CU5" s="392"/>
      <c r="CV5" s="392"/>
      <c r="CW5" s="392"/>
      <c r="CX5" s="392"/>
      <c r="CY5" s="392"/>
      <c r="CZ5" s="392"/>
      <c r="DA5" s="393"/>
      <c r="DB5" s="391">
        <v>85.4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134735</v>
      </c>
      <c r="BO6" s="395"/>
      <c r="BP6" s="395"/>
      <c r="BQ6" s="395"/>
      <c r="BR6" s="395"/>
      <c r="BS6" s="395"/>
      <c r="BT6" s="395"/>
      <c r="BU6" s="396"/>
      <c r="BV6" s="394">
        <v>81050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83.8</v>
      </c>
      <c r="CU6" s="432"/>
      <c r="CV6" s="432"/>
      <c r="CW6" s="432"/>
      <c r="CX6" s="432"/>
      <c r="CY6" s="432"/>
      <c r="CZ6" s="432"/>
      <c r="DA6" s="433"/>
      <c r="DB6" s="431">
        <v>85.7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28651</v>
      </c>
      <c r="BO7" s="395"/>
      <c r="BP7" s="395"/>
      <c r="BQ7" s="395"/>
      <c r="BR7" s="395"/>
      <c r="BS7" s="395"/>
      <c r="BT7" s="395"/>
      <c r="BU7" s="396"/>
      <c r="BV7" s="394">
        <v>35650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1323733</v>
      </c>
      <c r="CU7" s="395"/>
      <c r="CV7" s="395"/>
      <c r="CW7" s="395"/>
      <c r="CX7" s="395"/>
      <c r="CY7" s="395"/>
      <c r="CZ7" s="395"/>
      <c r="DA7" s="396"/>
      <c r="DB7" s="394">
        <v>1271881</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106084</v>
      </c>
      <c r="BO8" s="395"/>
      <c r="BP8" s="395"/>
      <c r="BQ8" s="395"/>
      <c r="BR8" s="395"/>
      <c r="BS8" s="395"/>
      <c r="BT8" s="395"/>
      <c r="BU8" s="396"/>
      <c r="BV8" s="394">
        <v>45400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0.15</v>
      </c>
      <c r="CU8" s="435"/>
      <c r="CV8" s="435"/>
      <c r="CW8" s="435"/>
      <c r="CX8" s="435"/>
      <c r="CY8" s="435"/>
      <c r="CZ8" s="435"/>
      <c r="DA8" s="436"/>
      <c r="DB8" s="434">
        <v>0.15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1382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60684</v>
      </c>
      <c r="BO9" s="395"/>
      <c r="BP9" s="395"/>
      <c r="BQ9" s="395"/>
      <c r="BR9" s="395"/>
      <c r="BS9" s="395"/>
      <c r="BT9" s="395"/>
      <c r="BU9" s="396"/>
      <c r="BV9" s="394">
        <v>-70842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13.1</v>
      </c>
      <c r="CU9" s="392"/>
      <c r="CV9" s="392"/>
      <c r="CW9" s="392"/>
      <c r="CX9" s="392"/>
      <c r="CY9" s="392"/>
      <c r="CZ9" s="392"/>
      <c r="DA9" s="393"/>
      <c r="DB9" s="391">
        <v>14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1510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22411</v>
      </c>
      <c r="BO10" s="395"/>
      <c r="BP10" s="395"/>
      <c r="BQ10" s="395"/>
      <c r="BR10" s="395"/>
      <c r="BS10" s="395"/>
      <c r="BT10" s="395"/>
      <c r="BU10" s="396"/>
      <c r="BV10" s="394">
        <v>57097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1361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1299</v>
      </c>
      <c r="S13" s="479"/>
      <c r="T13" s="479"/>
      <c r="U13" s="479"/>
      <c r="V13" s="480"/>
      <c r="W13" s="410" t="s">
        <v>131</v>
      </c>
      <c r="X13" s="411"/>
      <c r="Y13" s="411"/>
      <c r="Z13" s="411"/>
      <c r="AA13" s="411"/>
      <c r="AB13" s="401"/>
      <c r="AC13" s="445">
        <v>336</v>
      </c>
      <c r="AD13" s="446"/>
      <c r="AE13" s="446"/>
      <c r="AF13" s="446"/>
      <c r="AG13" s="488"/>
      <c r="AH13" s="445">
        <v>319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83095</v>
      </c>
      <c r="BO13" s="395"/>
      <c r="BP13" s="395"/>
      <c r="BQ13" s="395"/>
      <c r="BR13" s="395"/>
      <c r="BS13" s="395"/>
      <c r="BT13" s="395"/>
      <c r="BU13" s="396"/>
      <c r="BV13" s="394">
        <v>-13745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8.3000000000000007</v>
      </c>
      <c r="CU13" s="392"/>
      <c r="CV13" s="392"/>
      <c r="CW13" s="392"/>
      <c r="CX13" s="392"/>
      <c r="CY13" s="392"/>
      <c r="CZ13" s="392"/>
      <c r="DA13" s="393"/>
      <c r="DB13" s="391">
        <v>8.1999999999999993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1395</v>
      </c>
      <c r="S14" s="479"/>
      <c r="T14" s="479"/>
      <c r="U14" s="479"/>
      <c r="V14" s="480"/>
      <c r="W14" s="384"/>
      <c r="X14" s="385"/>
      <c r="Y14" s="385"/>
      <c r="Z14" s="385"/>
      <c r="AA14" s="385"/>
      <c r="AB14" s="374"/>
      <c r="AC14" s="481">
        <v>41.5</v>
      </c>
      <c r="AD14" s="482"/>
      <c r="AE14" s="482"/>
      <c r="AF14" s="482"/>
      <c r="AG14" s="483"/>
      <c r="AH14" s="481">
        <v>38.799999999999997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1336</v>
      </c>
      <c r="S15" s="479"/>
      <c r="T15" s="479"/>
      <c r="U15" s="479"/>
      <c r="V15" s="480"/>
      <c r="W15" s="410" t="s">
        <v>137</v>
      </c>
      <c r="X15" s="411"/>
      <c r="Y15" s="411"/>
      <c r="Z15" s="411"/>
      <c r="AA15" s="411"/>
      <c r="AB15" s="401"/>
      <c r="AC15" s="445">
        <v>112</v>
      </c>
      <c r="AD15" s="446"/>
      <c r="AE15" s="446"/>
      <c r="AF15" s="446"/>
      <c r="AG15" s="488"/>
      <c r="AH15" s="445">
        <v>114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197848</v>
      </c>
      <c r="BO15" s="358"/>
      <c r="BP15" s="358"/>
      <c r="BQ15" s="358"/>
      <c r="BR15" s="358"/>
      <c r="BS15" s="358"/>
      <c r="BT15" s="358"/>
      <c r="BU15" s="359"/>
      <c r="BV15" s="357">
        <v>188153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13.8</v>
      </c>
      <c r="AD16" s="482"/>
      <c r="AE16" s="482"/>
      <c r="AF16" s="482"/>
      <c r="AG16" s="483"/>
      <c r="AH16" s="481">
        <v>13.9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1283843</v>
      </c>
      <c r="BO16" s="395"/>
      <c r="BP16" s="395"/>
      <c r="BQ16" s="395"/>
      <c r="BR16" s="395"/>
      <c r="BS16" s="395"/>
      <c r="BT16" s="395"/>
      <c r="BU16" s="396"/>
      <c r="BV16" s="394">
        <v>1230745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361</v>
      </c>
      <c r="AD17" s="446"/>
      <c r="AE17" s="446"/>
      <c r="AF17" s="446"/>
      <c r="AG17" s="488"/>
      <c r="AH17" s="445">
        <v>389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235415</v>
      </c>
      <c r="BO17" s="395"/>
      <c r="BP17" s="395"/>
      <c r="BQ17" s="395"/>
      <c r="BR17" s="395"/>
      <c r="BS17" s="395"/>
      <c r="BT17" s="395"/>
      <c r="BU17" s="396"/>
      <c r="BV17" s="394">
        <v>224457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60.81</v>
      </c>
      <c r="M18" s="518"/>
      <c r="N18" s="518"/>
      <c r="O18" s="518"/>
      <c r="P18" s="518"/>
      <c r="Q18" s="518"/>
      <c r="R18" s="519"/>
      <c r="S18" s="519"/>
      <c r="T18" s="519"/>
      <c r="U18" s="519"/>
      <c r="V18" s="520"/>
      <c r="W18" s="412"/>
      <c r="X18" s="413"/>
      <c r="Y18" s="413"/>
      <c r="Z18" s="413"/>
      <c r="AA18" s="413"/>
      <c r="AB18" s="404"/>
      <c r="AC18" s="521">
        <v>44.6</v>
      </c>
      <c r="AD18" s="522"/>
      <c r="AE18" s="522"/>
      <c r="AF18" s="522"/>
      <c r="AG18" s="523"/>
      <c r="AH18" s="521">
        <v>47.3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1134369</v>
      </c>
      <c r="BO18" s="395"/>
      <c r="BP18" s="395"/>
      <c r="BQ18" s="395"/>
      <c r="BR18" s="395"/>
      <c r="BS18" s="395"/>
      <c r="BT18" s="395"/>
      <c r="BU18" s="396"/>
      <c r="BV18" s="394">
        <v>1094143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1641073</v>
      </c>
      <c r="BO19" s="395"/>
      <c r="BP19" s="395"/>
      <c r="BQ19" s="395"/>
      <c r="BR19" s="395"/>
      <c r="BS19" s="395"/>
      <c r="BT19" s="395"/>
      <c r="BU19" s="396"/>
      <c r="BV19" s="394">
        <v>1571079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520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2306636</v>
      </c>
      <c r="BO22" s="358"/>
      <c r="BP22" s="358"/>
      <c r="BQ22" s="358"/>
      <c r="BR22" s="358"/>
      <c r="BS22" s="358"/>
      <c r="BT22" s="358"/>
      <c r="BU22" s="359"/>
      <c r="BV22" s="357">
        <v>2235586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2127174</v>
      </c>
      <c r="BO23" s="395"/>
      <c r="BP23" s="395"/>
      <c r="BQ23" s="395"/>
      <c r="BR23" s="395"/>
      <c r="BS23" s="395"/>
      <c r="BT23" s="395"/>
      <c r="BU23" s="396"/>
      <c r="BV23" s="394">
        <v>2047185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6500</v>
      </c>
      <c r="R24" s="446"/>
      <c r="S24" s="446"/>
      <c r="T24" s="446"/>
      <c r="U24" s="446"/>
      <c r="V24" s="488"/>
      <c r="W24" s="540"/>
      <c r="X24" s="541"/>
      <c r="Y24" s="542"/>
      <c r="Z24" s="444" t="s">
        <v>162</v>
      </c>
      <c r="AA24" s="424"/>
      <c r="AB24" s="424"/>
      <c r="AC24" s="424"/>
      <c r="AD24" s="424"/>
      <c r="AE24" s="424"/>
      <c r="AF24" s="424"/>
      <c r="AG24" s="425"/>
      <c r="AH24" s="445">
        <v>40</v>
      </c>
      <c r="AI24" s="446"/>
      <c r="AJ24" s="446"/>
      <c r="AK24" s="446"/>
      <c r="AL24" s="488"/>
      <c r="AM24" s="445">
        <v>122720</v>
      </c>
      <c r="AN24" s="446"/>
      <c r="AO24" s="446"/>
      <c r="AP24" s="446"/>
      <c r="AQ24" s="446"/>
      <c r="AR24" s="488"/>
      <c r="AS24" s="445">
        <v>3068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1845798</v>
      </c>
      <c r="BO24" s="395"/>
      <c r="BP24" s="395"/>
      <c r="BQ24" s="395"/>
      <c r="BR24" s="395"/>
      <c r="BS24" s="395"/>
      <c r="BT24" s="395"/>
      <c r="BU24" s="396"/>
      <c r="BV24" s="394">
        <v>1717435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5140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122639</v>
      </c>
      <c r="BO25" s="358"/>
      <c r="BP25" s="358"/>
      <c r="BQ25" s="358"/>
      <c r="BR25" s="358"/>
      <c r="BS25" s="358"/>
      <c r="BT25" s="358"/>
      <c r="BU25" s="359"/>
      <c r="BV25" s="357">
        <v>174152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4900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2600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33923</v>
      </c>
      <c r="BO27" s="514"/>
      <c r="BP27" s="514"/>
      <c r="BQ27" s="514"/>
      <c r="BR27" s="514"/>
      <c r="BS27" s="514"/>
      <c r="BT27" s="514"/>
      <c r="BU27" s="515"/>
      <c r="BV27" s="513">
        <v>33916</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2130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1077961</v>
      </c>
      <c r="BO28" s="358"/>
      <c r="BP28" s="358"/>
      <c r="BQ28" s="358"/>
      <c r="BR28" s="358"/>
      <c r="BS28" s="358"/>
      <c r="BT28" s="358"/>
      <c r="BU28" s="359"/>
      <c r="BV28" s="357">
        <v>1055550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6</v>
      </c>
      <c r="M29" s="446"/>
      <c r="N29" s="446"/>
      <c r="O29" s="446"/>
      <c r="P29" s="488"/>
      <c r="Q29" s="445">
        <v>1940</v>
      </c>
      <c r="R29" s="446"/>
      <c r="S29" s="446"/>
      <c r="T29" s="446"/>
      <c r="U29" s="446"/>
      <c r="V29" s="488"/>
      <c r="W29" s="543"/>
      <c r="X29" s="544"/>
      <c r="Y29" s="545"/>
      <c r="Z29" s="444" t="s">
        <v>178</v>
      </c>
      <c r="AA29" s="424"/>
      <c r="AB29" s="424"/>
      <c r="AC29" s="424"/>
      <c r="AD29" s="424"/>
      <c r="AE29" s="424"/>
      <c r="AF29" s="424"/>
      <c r="AG29" s="425"/>
      <c r="AH29" s="445">
        <v>40</v>
      </c>
      <c r="AI29" s="446"/>
      <c r="AJ29" s="446"/>
      <c r="AK29" s="446"/>
      <c r="AL29" s="488"/>
      <c r="AM29" s="445">
        <v>122720</v>
      </c>
      <c r="AN29" s="446"/>
      <c r="AO29" s="446"/>
      <c r="AP29" s="446"/>
      <c r="AQ29" s="446"/>
      <c r="AR29" s="488"/>
      <c r="AS29" s="445">
        <v>3068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83869</v>
      </c>
      <c r="BO29" s="395"/>
      <c r="BP29" s="395"/>
      <c r="BQ29" s="395"/>
      <c r="BR29" s="395"/>
      <c r="BS29" s="395"/>
      <c r="BT29" s="395"/>
      <c r="BU29" s="396"/>
      <c r="BV29" s="394">
        <v>80971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220590</v>
      </c>
      <c r="BO30" s="514"/>
      <c r="BP30" s="514"/>
      <c r="BQ30" s="514"/>
      <c r="BR30" s="514"/>
      <c r="BS30" s="514"/>
      <c r="BT30" s="514"/>
      <c r="BU30" s="515"/>
      <c r="BV30" s="513">
        <v>224610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産山村国民健康保険特別会計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f>IF(BG34="","",MAX(C34:D43,U34:V43,AM34:AN43)+1)</f>
        <v>6</v>
      </c>
      <c r="BF34" s="584"/>
      <c r="BG34" s="585" t="str">
        <f>IF('各会計、関係団体の財政状況及び健全化判断比率'!B31="","",'各会計、関係団体の財政状況及び健全化判断比率'!B31)</f>
        <v>産山村簡易水道事業特別会計</v>
      </c>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株式会社うぶやま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産山村診療所特別会計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産山村介護保険特別会計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阿蘇広域行政事務組合(一般会計)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産山村後期高齢者医療特別会計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阿蘇広域行政事務組合
（特別養護老人ホーム阿蘇みやま荘特別会計）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熊本県後期高齢者医療広域連合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熊本県後期高齢者医療広域連合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9uC0WjwpsNk+AMF0IM7QO93AGzeIVK0SxdVOtCkJHCZbotOXQTWDMe5b9ifxZ8nkdRZ778GAKupo/IWzZpzkwA==" saltValue="+pbrTr0KutlrxWa2twjp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0" zoomScaleSheetLayoutView="100" workbookViewId="0">
      <selection activeCell="J34" sqref="J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3.51</v>
      </c>
      <c r="G34" s="33">
        <v>10.94</v>
      </c>
      <c r="H34" s="33">
        <v>8.9600000000000009</v>
      </c>
      <c r="I34" s="33">
        <v>3.34</v>
      </c>
      <c r="J34" s="34">
        <v>7.82</v>
      </c>
      <c r="K34" s="22"/>
      <c r="L34" s="22"/>
      <c r="M34" s="22"/>
      <c r="N34" s="22"/>
      <c r="O34" s="22"/>
      <c r="P34" s="22"/>
    </row>
    <row r="35" spans="1:16" ht="39" customHeight="1" x14ac:dyDescent="0.15">
      <c r="A35" s="22"/>
      <c r="B35" s="35"/>
      <c r="C35" s="1132" t="s">
        <v>533</v>
      </c>
      <c r="D35" s="1132"/>
      <c r="E35" s="1133"/>
      <c r="F35" s="36">
        <v>0.87</v>
      </c>
      <c r="G35" s="37">
        <v>1.74</v>
      </c>
      <c r="H35" s="37">
        <v>3.67</v>
      </c>
      <c r="I35" s="37">
        <v>1.1100000000000001</v>
      </c>
      <c r="J35" s="38">
        <v>1.66</v>
      </c>
      <c r="K35" s="22"/>
      <c r="L35" s="22"/>
      <c r="M35" s="22"/>
      <c r="N35" s="22"/>
      <c r="O35" s="22"/>
      <c r="P35" s="22"/>
    </row>
    <row r="36" spans="1:16" ht="39" customHeight="1" x14ac:dyDescent="0.15">
      <c r="A36" s="22"/>
      <c r="B36" s="35"/>
      <c r="C36" s="1132" t="s">
        <v>534</v>
      </c>
      <c r="D36" s="1132"/>
      <c r="E36" s="1133"/>
      <c r="F36" s="36">
        <v>0</v>
      </c>
      <c r="G36" s="37">
        <v>0.01</v>
      </c>
      <c r="H36" s="37">
        <v>0.1</v>
      </c>
      <c r="I36" s="37">
        <v>0.02</v>
      </c>
      <c r="J36" s="38">
        <v>0.53</v>
      </c>
      <c r="K36" s="22"/>
      <c r="L36" s="22"/>
      <c r="M36" s="22"/>
      <c r="N36" s="22"/>
      <c r="O36" s="22"/>
      <c r="P36" s="22"/>
    </row>
    <row r="37" spans="1:16" ht="39" customHeight="1" x14ac:dyDescent="0.15">
      <c r="A37" s="22"/>
      <c r="B37" s="35"/>
      <c r="C37" s="1132" t="s">
        <v>535</v>
      </c>
      <c r="D37" s="1132"/>
      <c r="E37" s="1133"/>
      <c r="F37" s="36">
        <v>0.56000000000000005</v>
      </c>
      <c r="G37" s="37">
        <v>0.36</v>
      </c>
      <c r="H37" s="37">
        <v>0.05</v>
      </c>
      <c r="I37" s="37">
        <v>1.33</v>
      </c>
      <c r="J37" s="38">
        <v>0.48</v>
      </c>
      <c r="K37" s="22"/>
      <c r="L37" s="22"/>
      <c r="M37" s="22"/>
      <c r="N37" s="22"/>
      <c r="O37" s="22"/>
      <c r="P37" s="22"/>
    </row>
    <row r="38" spans="1:16" ht="39" customHeight="1" x14ac:dyDescent="0.15">
      <c r="A38" s="22"/>
      <c r="B38" s="35"/>
      <c r="C38" s="1132" t="s">
        <v>536</v>
      </c>
      <c r="D38" s="1132"/>
      <c r="E38" s="1133"/>
      <c r="F38" s="36" t="s">
        <v>537</v>
      </c>
      <c r="G38" s="37" t="s">
        <v>538</v>
      </c>
      <c r="H38" s="37">
        <v>0.32</v>
      </c>
      <c r="I38" s="37">
        <v>0.22</v>
      </c>
      <c r="J38" s="38">
        <v>0.18</v>
      </c>
      <c r="K38" s="22"/>
      <c r="L38" s="22"/>
      <c r="M38" s="22"/>
      <c r="N38" s="22"/>
      <c r="O38" s="22"/>
      <c r="P38" s="22"/>
    </row>
    <row r="39" spans="1:16" ht="39" customHeight="1" x14ac:dyDescent="0.15">
      <c r="A39" s="22"/>
      <c r="B39" s="35"/>
      <c r="C39" s="1132" t="s">
        <v>539</v>
      </c>
      <c r="D39" s="1132"/>
      <c r="E39" s="1133"/>
      <c r="F39" s="36">
        <v>0.1</v>
      </c>
      <c r="G39" s="37">
        <v>0.11</v>
      </c>
      <c r="H39" s="37">
        <v>0.08</v>
      </c>
      <c r="I39" s="37">
        <v>7.0000000000000007E-2</v>
      </c>
      <c r="J39" s="38">
        <v>0.08</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541</v>
      </c>
      <c r="D43" s="1134"/>
      <c r="E43" s="1135"/>
      <c r="F43" s="41">
        <v>0.66</v>
      </c>
      <c r="G43" s="42">
        <v>0.42</v>
      </c>
      <c r="H43" s="42">
        <v>0</v>
      </c>
      <c r="I43" s="42">
        <v>0</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1KRQ3xnx0Pfx5XnIR/TWpZWIMiNCja/4DneZX401aZVvalqN4SnnTYJ1GUsXwyhmKOu1ON5KkfF8lAOiRnq1w==" saltValue="6N8+m+Ju1qkERIXBOwgE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215</v>
      </c>
      <c r="L45" s="58">
        <v>217</v>
      </c>
      <c r="M45" s="58">
        <v>228</v>
      </c>
      <c r="N45" s="58">
        <v>230</v>
      </c>
      <c r="O45" s="59">
        <v>231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6</v>
      </c>
      <c r="L48" s="62">
        <v>5</v>
      </c>
      <c r="M48" s="62">
        <v>5</v>
      </c>
      <c r="N48" s="62">
        <v>5</v>
      </c>
      <c r="O48" s="63">
        <v>6</v>
      </c>
      <c r="P48" s="46"/>
      <c r="Q48" s="46"/>
      <c r="R48" s="46"/>
      <c r="S48" s="46"/>
      <c r="T48" s="46"/>
      <c r="U48" s="46"/>
    </row>
    <row r="49" spans="1:21" ht="30.75" customHeight="1" x14ac:dyDescent="0.15">
      <c r="A49" s="46"/>
      <c r="B49" s="1140"/>
      <c r="C49" s="1141"/>
      <c r="D49" s="60"/>
      <c r="E49" s="1146" t="s">
        <v>14</v>
      </c>
      <c r="F49" s="1146"/>
      <c r="G49" s="1146"/>
      <c r="H49" s="1146"/>
      <c r="I49" s="1146"/>
      <c r="J49" s="1147"/>
      <c r="K49" s="61">
        <v>8</v>
      </c>
      <c r="L49" s="62">
        <v>7</v>
      </c>
      <c r="M49" s="62">
        <v>6</v>
      </c>
      <c r="N49" s="62">
        <v>6</v>
      </c>
      <c r="O49" s="63">
        <v>7</v>
      </c>
      <c r="P49" s="46"/>
      <c r="Q49" s="46"/>
      <c r="R49" s="46"/>
      <c r="S49" s="46"/>
      <c r="T49" s="46"/>
      <c r="U49" s="46"/>
    </row>
    <row r="50" spans="1:21" ht="30.75" customHeight="1" x14ac:dyDescent="0.15">
      <c r="A50" s="46"/>
      <c r="B50" s="1140"/>
      <c r="C50" s="1141"/>
      <c r="D50" s="60"/>
      <c r="E50" s="1146" t="s">
        <v>15</v>
      </c>
      <c r="F50" s="1146"/>
      <c r="G50" s="1146"/>
      <c r="H50" s="1146"/>
      <c r="I50" s="1146"/>
      <c r="J50" s="1147"/>
      <c r="K50" s="61">
        <v>13</v>
      </c>
      <c r="L50" s="62">
        <v>13</v>
      </c>
      <c r="M50" s="62">
        <v>19</v>
      </c>
      <c r="N50" s="62">
        <v>29</v>
      </c>
      <c r="O50" s="63">
        <v>11</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169</v>
      </c>
      <c r="L52" s="62">
        <v>165</v>
      </c>
      <c r="M52" s="62">
        <v>165</v>
      </c>
      <c r="N52" s="62">
        <v>166</v>
      </c>
      <c r="O52" s="63">
        <v>172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73</v>
      </c>
      <c r="L53" s="67">
        <v>77</v>
      </c>
      <c r="M53" s="67">
        <v>93</v>
      </c>
      <c r="N53" s="67">
        <v>104</v>
      </c>
      <c r="O53" s="68">
        <v>83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hsEj+v/VF5mBJCC1/IDgm5dvSgFlh9vsvHXvrnUKlS8knlO0jDA9aaMQzW5PZBIX1RF3mEhTUa8vFfoRFbq7A==" saltValue="g/aWnLdTaOA9INq+dBNr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7"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2189</v>
      </c>
      <c r="J41" s="331">
        <v>2303</v>
      </c>
      <c r="K41" s="331">
        <v>2302</v>
      </c>
      <c r="L41" s="331">
        <v>2236</v>
      </c>
      <c r="M41" s="332">
        <v>2307</v>
      </c>
    </row>
    <row r="42" spans="2:13" ht="27.75" customHeight="1" x14ac:dyDescent="0.15">
      <c r="B42" s="1171"/>
      <c r="C42" s="1172"/>
      <c r="D42" s="104"/>
      <c r="E42" s="1177" t="s">
        <v>32</v>
      </c>
      <c r="F42" s="1177"/>
      <c r="G42" s="1177"/>
      <c r="H42" s="1178"/>
      <c r="I42" s="333" t="s">
        <v>486</v>
      </c>
      <c r="J42" s="334" t="s">
        <v>486</v>
      </c>
      <c r="K42" s="334" t="s">
        <v>486</v>
      </c>
      <c r="L42" s="334" t="s">
        <v>486</v>
      </c>
      <c r="M42" s="335" t="s">
        <v>486</v>
      </c>
    </row>
    <row r="43" spans="2:13" ht="27.75" customHeight="1" x14ac:dyDescent="0.15">
      <c r="B43" s="1171"/>
      <c r="C43" s="1172"/>
      <c r="D43" s="104"/>
      <c r="E43" s="1177" t="s">
        <v>33</v>
      </c>
      <c r="F43" s="1177"/>
      <c r="G43" s="1177"/>
      <c r="H43" s="1178"/>
      <c r="I43" s="333">
        <v>95</v>
      </c>
      <c r="J43" s="334">
        <v>75</v>
      </c>
      <c r="K43" s="334">
        <v>63</v>
      </c>
      <c r="L43" s="334">
        <v>57</v>
      </c>
      <c r="M43" s="335">
        <v>57</v>
      </c>
    </row>
    <row r="44" spans="2:13" ht="27.75" customHeight="1" x14ac:dyDescent="0.15">
      <c r="B44" s="1171"/>
      <c r="C44" s="1172"/>
      <c r="D44" s="104"/>
      <c r="E44" s="1177" t="s">
        <v>34</v>
      </c>
      <c r="F44" s="1177"/>
      <c r="G44" s="1177"/>
      <c r="H44" s="1178"/>
      <c r="I44" s="333">
        <v>37</v>
      </c>
      <c r="J44" s="334">
        <v>40</v>
      </c>
      <c r="K44" s="334">
        <v>51</v>
      </c>
      <c r="L44" s="334">
        <v>53</v>
      </c>
      <c r="M44" s="335">
        <v>48</v>
      </c>
    </row>
    <row r="45" spans="2:13" ht="27.75" customHeight="1" x14ac:dyDescent="0.15">
      <c r="B45" s="1171"/>
      <c r="C45" s="1172"/>
      <c r="D45" s="104"/>
      <c r="E45" s="1177" t="s">
        <v>35</v>
      </c>
      <c r="F45" s="1177"/>
      <c r="G45" s="1177"/>
      <c r="H45" s="1178"/>
      <c r="I45" s="333">
        <v>153</v>
      </c>
      <c r="J45" s="334">
        <v>262</v>
      </c>
      <c r="K45" s="334" t="s">
        <v>486</v>
      </c>
      <c r="L45" s="334">
        <v>301</v>
      </c>
      <c r="M45" s="335">
        <v>313</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1045</v>
      </c>
      <c r="J50" s="334">
        <v>1118</v>
      </c>
      <c r="K50" s="334">
        <v>1324</v>
      </c>
      <c r="L50" s="334">
        <v>1395</v>
      </c>
      <c r="M50" s="335">
        <v>1402</v>
      </c>
    </row>
    <row r="51" spans="2:13" ht="27.75" customHeight="1" x14ac:dyDescent="0.15">
      <c r="B51" s="1171"/>
      <c r="C51" s="1172"/>
      <c r="D51" s="104"/>
      <c r="E51" s="1177" t="s">
        <v>42</v>
      </c>
      <c r="F51" s="1177"/>
      <c r="G51" s="1177"/>
      <c r="H51" s="1178"/>
      <c r="I51" s="333">
        <v>136</v>
      </c>
      <c r="J51" s="334">
        <v>169</v>
      </c>
      <c r="K51" s="334">
        <v>158</v>
      </c>
      <c r="L51" s="334">
        <v>131</v>
      </c>
      <c r="M51" s="335">
        <v>125</v>
      </c>
    </row>
    <row r="52" spans="2:13" ht="27.75" customHeight="1" x14ac:dyDescent="0.15">
      <c r="B52" s="1173"/>
      <c r="C52" s="1174"/>
      <c r="D52" s="104"/>
      <c r="E52" s="1177" t="s">
        <v>43</v>
      </c>
      <c r="F52" s="1177"/>
      <c r="G52" s="1177"/>
      <c r="H52" s="1178"/>
      <c r="I52" s="333">
        <v>1623</v>
      </c>
      <c r="J52" s="334">
        <v>1646</v>
      </c>
      <c r="K52" s="334">
        <v>1659</v>
      </c>
      <c r="L52" s="334">
        <v>1635</v>
      </c>
      <c r="M52" s="335">
        <v>1660</v>
      </c>
    </row>
    <row r="53" spans="2:13" ht="27.75" customHeight="1" thickBot="1" x14ac:dyDescent="0.2">
      <c r="B53" s="1184" t="s">
        <v>19</v>
      </c>
      <c r="C53" s="1185"/>
      <c r="D53" s="108"/>
      <c r="E53" s="1186" t="s">
        <v>44</v>
      </c>
      <c r="F53" s="1186"/>
      <c r="G53" s="1186"/>
      <c r="H53" s="1187"/>
      <c r="I53" s="336">
        <v>-331</v>
      </c>
      <c r="J53" s="337">
        <v>-254</v>
      </c>
      <c r="K53" s="337">
        <v>-724</v>
      </c>
      <c r="L53" s="337">
        <v>-513</v>
      </c>
      <c r="M53" s="338">
        <v>-462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1Wk9WM/TqJ52+CYVmg95XZ88DZu6IPfoom7OMERR1Gf327PfrLjg7ftZeqxyRQy3mf+EHWl9KyeAA3YrdNl+A==" saltValue="h9iCydBYaxesJ2zogVLw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998</v>
      </c>
      <c r="G55" s="339">
        <v>1056</v>
      </c>
      <c r="H55" s="340">
        <v>1078</v>
      </c>
    </row>
    <row r="56" spans="2:8" ht="52.5" customHeight="1" x14ac:dyDescent="0.15">
      <c r="B56" s="120"/>
      <c r="C56" s="1198" t="s">
        <v>47</v>
      </c>
      <c r="D56" s="1198"/>
      <c r="E56" s="1199"/>
      <c r="F56" s="341">
        <v>77</v>
      </c>
      <c r="G56" s="341">
        <v>81</v>
      </c>
      <c r="H56" s="342">
        <v>84</v>
      </c>
    </row>
    <row r="57" spans="2:8" ht="53.25" customHeight="1" x14ac:dyDescent="0.15">
      <c r="B57" s="120"/>
      <c r="C57" s="1200" t="s">
        <v>48</v>
      </c>
      <c r="D57" s="1200"/>
      <c r="E57" s="1201"/>
      <c r="F57" s="343">
        <v>209</v>
      </c>
      <c r="G57" s="343">
        <v>225</v>
      </c>
      <c r="H57" s="344">
        <v>221</v>
      </c>
    </row>
    <row r="58" spans="2:8" ht="45.75" customHeight="1" x14ac:dyDescent="0.15">
      <c r="B58" s="121"/>
      <c r="C58" s="1188" t="s">
        <v>548</v>
      </c>
      <c r="D58" s="1189"/>
      <c r="E58" s="1190"/>
      <c r="F58" s="345">
        <v>118</v>
      </c>
      <c r="G58" s="345">
        <v>117</v>
      </c>
      <c r="H58" s="346">
        <v>118</v>
      </c>
    </row>
    <row r="59" spans="2:8" ht="45.75" customHeight="1" x14ac:dyDescent="0.15">
      <c r="B59" s="121"/>
      <c r="C59" s="1188" t="s">
        <v>549</v>
      </c>
      <c r="D59" s="1189"/>
      <c r="E59" s="1190"/>
      <c r="F59" s="345">
        <v>27</v>
      </c>
      <c r="G59" s="345">
        <v>28</v>
      </c>
      <c r="H59" s="346">
        <v>34</v>
      </c>
    </row>
    <row r="60" spans="2:8" ht="45.75" customHeight="1" x14ac:dyDescent="0.15">
      <c r="B60" s="121"/>
      <c r="C60" s="1188" t="s">
        <v>550</v>
      </c>
      <c r="D60" s="1189"/>
      <c r="E60" s="1190"/>
      <c r="F60" s="345">
        <v>18</v>
      </c>
      <c r="G60" s="345">
        <v>28</v>
      </c>
      <c r="H60" s="346">
        <v>19</v>
      </c>
    </row>
    <row r="61" spans="2:8" ht="45.75" customHeight="1" x14ac:dyDescent="0.15">
      <c r="B61" s="121"/>
      <c r="C61" s="1188" t="s">
        <v>551</v>
      </c>
      <c r="D61" s="1189"/>
      <c r="E61" s="1190"/>
      <c r="F61" s="345">
        <v>13</v>
      </c>
      <c r="G61" s="345">
        <v>15</v>
      </c>
      <c r="H61" s="346">
        <v>19</v>
      </c>
    </row>
    <row r="62" spans="2:8" ht="45.75" customHeight="1" thickBot="1" x14ac:dyDescent="0.2">
      <c r="B62" s="122"/>
      <c r="C62" s="1191" t="s">
        <v>552</v>
      </c>
      <c r="D62" s="1192"/>
      <c r="E62" s="1193"/>
      <c r="F62" s="347">
        <v>13</v>
      </c>
      <c r="G62" s="347">
        <v>15</v>
      </c>
      <c r="H62" s="348">
        <v>18</v>
      </c>
    </row>
    <row r="63" spans="2:8" ht="52.5" customHeight="1" thickBot="1" x14ac:dyDescent="0.2">
      <c r="B63" s="123"/>
      <c r="C63" s="1194" t="s">
        <v>49</v>
      </c>
      <c r="D63" s="1194"/>
      <c r="E63" s="1195"/>
      <c r="F63" s="349">
        <v>1285</v>
      </c>
      <c r="G63" s="349">
        <v>1361</v>
      </c>
      <c r="H63" s="350">
        <v>1382</v>
      </c>
    </row>
    <row r="64" spans="2:8" x14ac:dyDescent="0.15"/>
  </sheetData>
  <sheetProtection algorithmName="SHA-512" hashValue="wfTe4lBwNbLQcwlUR/Fg4Ijv5pc3/oJwy51PYMXk/qtrNxiES7wJ/tm9x/ayaFa0DEtKgaXofWRU3F6mvxgMuw==" saltValue="kijJNgZVNsW4yxT1SSf6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348255</v>
      </c>
      <c r="E3" s="142"/>
      <c r="F3" s="143">
        <v>301035</v>
      </c>
      <c r="G3" s="144"/>
      <c r="H3" s="145"/>
    </row>
    <row r="4" spans="1:8" x14ac:dyDescent="0.15">
      <c r="A4" s="146"/>
      <c r="B4" s="147"/>
      <c r="C4" s="148"/>
      <c r="D4" s="149">
        <v>172331</v>
      </c>
      <c r="E4" s="150"/>
      <c r="F4" s="151">
        <v>154376</v>
      </c>
      <c r="G4" s="152"/>
      <c r="H4" s="153"/>
    </row>
    <row r="5" spans="1:8" x14ac:dyDescent="0.15">
      <c r="A5" s="134" t="s">
        <v>519</v>
      </c>
      <c r="B5" s="139"/>
      <c r="C5" s="140"/>
      <c r="D5" s="141">
        <v>439156</v>
      </c>
      <c r="E5" s="142"/>
      <c r="F5" s="143">
        <v>277467</v>
      </c>
      <c r="G5" s="144"/>
      <c r="H5" s="145"/>
    </row>
    <row r="6" spans="1:8" x14ac:dyDescent="0.15">
      <c r="A6" s="146"/>
      <c r="B6" s="147"/>
      <c r="C6" s="148"/>
      <c r="D6" s="149">
        <v>180234</v>
      </c>
      <c r="E6" s="150"/>
      <c r="F6" s="151">
        <v>128378</v>
      </c>
      <c r="G6" s="152"/>
      <c r="H6" s="153"/>
    </row>
    <row r="7" spans="1:8" x14ac:dyDescent="0.15">
      <c r="A7" s="134" t="s">
        <v>520</v>
      </c>
      <c r="B7" s="139"/>
      <c r="C7" s="140"/>
      <c r="D7" s="141">
        <v>402338</v>
      </c>
      <c r="E7" s="142"/>
      <c r="F7" s="143">
        <v>282256</v>
      </c>
      <c r="G7" s="144"/>
      <c r="H7" s="145"/>
    </row>
    <row r="8" spans="1:8" x14ac:dyDescent="0.15">
      <c r="A8" s="146"/>
      <c r="B8" s="147"/>
      <c r="C8" s="148"/>
      <c r="D8" s="149">
        <v>115108</v>
      </c>
      <c r="E8" s="150"/>
      <c r="F8" s="151">
        <v>145453</v>
      </c>
      <c r="G8" s="152"/>
      <c r="H8" s="153"/>
    </row>
    <row r="9" spans="1:8" x14ac:dyDescent="0.15">
      <c r="A9" s="134" t="s">
        <v>521</v>
      </c>
      <c r="B9" s="139"/>
      <c r="C9" s="140"/>
      <c r="D9" s="141">
        <v>265490</v>
      </c>
      <c r="E9" s="142"/>
      <c r="F9" s="143">
        <v>295341</v>
      </c>
      <c r="G9" s="144"/>
      <c r="H9" s="145"/>
    </row>
    <row r="10" spans="1:8" x14ac:dyDescent="0.15">
      <c r="A10" s="146"/>
      <c r="B10" s="147"/>
      <c r="C10" s="148"/>
      <c r="D10" s="149">
        <v>103370</v>
      </c>
      <c r="E10" s="150"/>
      <c r="F10" s="151">
        <v>137402</v>
      </c>
      <c r="G10" s="152"/>
      <c r="H10" s="153"/>
    </row>
    <row r="11" spans="1:8" x14ac:dyDescent="0.15">
      <c r="A11" s="134" t="s">
        <v>522</v>
      </c>
      <c r="B11" s="139"/>
      <c r="C11" s="140"/>
      <c r="D11" s="141">
        <v>434816</v>
      </c>
      <c r="E11" s="142"/>
      <c r="F11" s="143">
        <v>292845</v>
      </c>
      <c r="G11" s="144"/>
      <c r="H11" s="145"/>
    </row>
    <row r="12" spans="1:8" x14ac:dyDescent="0.15">
      <c r="A12" s="146"/>
      <c r="B12" s="147"/>
      <c r="C12" s="154"/>
      <c r="D12" s="149">
        <v>143652</v>
      </c>
      <c r="E12" s="150"/>
      <c r="F12" s="151">
        <v>143187</v>
      </c>
      <c r="G12" s="152"/>
      <c r="H12" s="153"/>
    </row>
    <row r="13" spans="1:8" x14ac:dyDescent="0.15">
      <c r="A13" s="134"/>
      <c r="B13" s="139"/>
      <c r="C13" s="140"/>
      <c r="D13" s="141">
        <v>378011</v>
      </c>
      <c r="E13" s="142"/>
      <c r="F13" s="143">
        <v>289789</v>
      </c>
      <c r="G13" s="155"/>
      <c r="H13" s="145"/>
    </row>
    <row r="14" spans="1:8" x14ac:dyDescent="0.15">
      <c r="A14" s="146"/>
      <c r="B14" s="147"/>
      <c r="C14" s="148"/>
      <c r="D14" s="149">
        <v>142939</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1.9</v>
      </c>
      <c r="C19" s="156">
        <f>ROUND(VALUE(SUBSTITUTE(実質収支比率等に係る経年分析!G$48,"▲","-")),2)</f>
        <v>10.4</v>
      </c>
      <c r="D19" s="156">
        <f>ROUND(VALUE(SUBSTITUTE(実質収支比率等に係る経年分析!H$48,"▲","-")),2)</f>
        <v>9.2899999999999991</v>
      </c>
      <c r="E19" s="156">
        <f>ROUND(VALUE(SUBSTITUTE(実質収支比率等に係る経年分析!I$48,"▲","-")),2)</f>
        <v>3.57</v>
      </c>
      <c r="F19" s="156">
        <f>ROUND(VALUE(SUBSTITUTE(実質収支比率等に係る経年分析!J$48,"▲","-")),2)</f>
        <v>8.01</v>
      </c>
    </row>
    <row r="20" spans="1:11" x14ac:dyDescent="0.15">
      <c r="A20" s="156" t="s">
        <v>53</v>
      </c>
      <c r="B20" s="156">
        <f>ROUND(VALUE(SUBSTITUTE(実質収支比率等に係る経年分析!F$47,"▲","-")),2)</f>
        <v>65.900000000000006</v>
      </c>
      <c r="C20" s="156">
        <f>ROUND(VALUE(SUBSTITUTE(実質収支比率等に係る経年分析!G$47,"▲","-")),2)</f>
        <v>63.87</v>
      </c>
      <c r="D20" s="156">
        <f>ROUND(VALUE(SUBSTITUTE(実質収支比率等に係る経年分析!H$47,"▲","-")),2)</f>
        <v>79.81</v>
      </c>
      <c r="E20" s="156">
        <f>ROUND(VALUE(SUBSTITUTE(実質収支比率等に係る経年分析!I$47,"▲","-")),2)</f>
        <v>82.99</v>
      </c>
      <c r="F20" s="156">
        <f>ROUND(VALUE(SUBSTITUTE(実質収支比率等に係る経年分析!J$47,"▲","-")),2)</f>
        <v>81.430000000000007</v>
      </c>
    </row>
    <row r="21" spans="1:11" x14ac:dyDescent="0.15">
      <c r="A21" s="156" t="s">
        <v>54</v>
      </c>
      <c r="B21" s="156">
        <f>IF(ISNUMBER(VALUE(SUBSTITUTE(実質収支比率等に係る経年分析!F$49,"▲","-"))),ROUND(VALUE(SUBSTITUTE(実質収支比率等に係る経年分析!F$49,"▲","-")),2),NA())</f>
        <v>-1.33</v>
      </c>
      <c r="C21" s="156">
        <f>IF(ISNUMBER(VALUE(SUBSTITUTE(実質収支比率等に係る経年分析!G$49,"▲","-"))),ROUND(VALUE(SUBSTITUTE(実質収支比率等に係る経年分析!G$49,"▲","-")),2),NA())</f>
        <v>12.11</v>
      </c>
      <c r="D21" s="156">
        <f>IF(ISNUMBER(VALUE(SUBSTITUTE(実質収支比率等に係る経年分析!H$49,"▲","-"))),ROUND(VALUE(SUBSTITUTE(実質収支比率等に係る経年分析!H$49,"▲","-")),2),NA())</f>
        <v>13.16</v>
      </c>
      <c r="E21" s="156">
        <f>IF(ISNUMBER(VALUE(SUBSTITUTE(実質収支比率等に係る経年分析!I$49,"▲","-"))),ROUND(VALUE(SUBSTITUTE(実質収支比率等に係る経年分析!I$49,"▲","-")),2),NA())</f>
        <v>-1.08</v>
      </c>
      <c r="F21" s="156">
        <f>IF(ISNUMBER(VALUE(SUBSTITUTE(実質収支比率等に係る経年分析!J$49,"▲","-"))),ROUND(VALUE(SUBSTITUTE(実質収支比率等に係る経年分析!J$49,"▲","-")),2),NA())</f>
        <v>6.28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産山村後期高齢者医療特別会計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産山村診療所特別会計</v>
      </c>
      <c r="B32" s="157">
        <f>IF(ROUND(VALUE(SUBSTITUTE(連結実質赤字比率に係る赤字・黒字の構成分析!F$38,"▲", "-")), 2) &lt; 0, ABS(ROUND(VALUE(SUBSTITUTE(連結実質赤字比率に係る赤字・黒字の構成分析!F$38,"▲", "-")), 2)), NA())</f>
        <v>1.61</v>
      </c>
      <c r="C32" s="157" t="e">
        <f>IF(ROUND(VALUE(SUBSTITUTE(連結実質赤字比率に係る赤字・黒字の構成分析!F$38,"▲", "-")), 2) &gt;= 0, ABS(ROUND(VALUE(SUBSTITUTE(連結実質赤字比率に係る赤字・黒字の構成分析!F$38,"▲", "-")), 2)), NA())</f>
        <v>#N/A</v>
      </c>
      <c r="D32" s="157">
        <f>IF(ROUND(VALUE(SUBSTITUTE(連結実質赤字比率に係る赤字・黒字の構成分析!G$38,"▲", "-")), 2) &lt; 0, ABS(ROUND(VALUE(SUBSTITUTE(連結実質赤字比率に係る赤字・黒字の構成分析!G$38,"▲", "-")), 2)), NA())</f>
        <v>0.54</v>
      </c>
      <c r="E32" s="157" t="e">
        <f>IF(ROUND(VALUE(SUBSTITUTE(連結実質赤字比率に係る赤字・黒字の構成分析!G$38,"▲", "-")), 2) &gt;= 0, ABS(ROUND(VALUE(SUBSTITUTE(連結実質赤字比率に係る赤字・黒字の構成分析!G$38,"▲", "-")), 2)), NA())</f>
        <v>#N/A</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0.18</v>
      </c>
    </row>
    <row r="33" spans="1:16" x14ac:dyDescent="0.15">
      <c r="A33" s="157" t="str">
        <f>IF(連結実質赤字比率に係る赤字・黒字の構成分析!C$37="",NA(),連結実質赤字比率に係る赤字・黒字の構成分析!C$37)</f>
        <v>産山村国民健康保険特別会計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0.56000000000000005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0.48</v>
      </c>
    </row>
    <row r="34" spans="1:16" x14ac:dyDescent="0.15">
      <c r="A34" s="157" t="str">
        <f>IF(連結実質赤字比率に係る赤字・黒字の構成分析!C$36="",NA(),連結実質赤字比率に係る赤字・黒字の構成分析!C$36)</f>
        <v>産山村簡易水道事業特別会計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0.53</v>
      </c>
    </row>
    <row r="35" spans="1:16" x14ac:dyDescent="0.15">
      <c r="A35" s="157" t="str">
        <f>IF(連結実質赤字比率に係る赤字・黒字の構成分析!C$35="",NA(),連結実質赤字比率に係る赤字・黒字の構成分析!C$35)</f>
        <v>産山村介護保険特別会計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3.67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1.1100000000000001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8.9600000000000009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3.34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169</v>
      </c>
      <c r="E42" s="158"/>
      <c r="F42" s="158"/>
      <c r="G42" s="158">
        <f>'実質公債費比率（分子）の構造'!L$52</f>
        <v>165</v>
      </c>
      <c r="H42" s="158"/>
      <c r="I42" s="158"/>
      <c r="J42" s="158">
        <f>'実質公債費比率（分子）の構造'!M$52</f>
        <v>165</v>
      </c>
      <c r="K42" s="158"/>
      <c r="L42" s="158"/>
      <c r="M42" s="158">
        <f>'実質公債費比率（分子）の構造'!N$52</f>
        <v>166</v>
      </c>
      <c r="N42" s="158"/>
      <c r="O42" s="158"/>
      <c r="P42" s="158">
        <f>'実質公債費比率（分子）の構造'!O$52</f>
        <v>172</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15">
      <c r="A44" s="158" t="s">
        <v>62</v>
      </c>
      <c r="B44" s="158">
        <f>'実質公債費比率（分子）の構造'!K$50</f>
        <v>13</v>
      </c>
      <c r="C44" s="158"/>
      <c r="D44" s="158"/>
      <c r="E44" s="158">
        <f>'実質公債費比率（分子）の構造'!L$50</f>
        <v>13</v>
      </c>
      <c r="F44" s="158"/>
      <c r="G44" s="158"/>
      <c r="H44" s="158">
        <f>'実質公債費比率（分子）の構造'!M$50</f>
        <v>19</v>
      </c>
      <c r="I44" s="158"/>
      <c r="J44" s="158"/>
      <c r="K44" s="158">
        <f>'実質公債費比率（分子）の構造'!N$50</f>
        <v>29</v>
      </c>
      <c r="L44" s="158"/>
      <c r="M44" s="158"/>
      <c r="N44" s="158">
        <f>'実質公債費比率（分子）の構造'!O$50</f>
        <v>11</v>
      </c>
      <c r="O44" s="158"/>
      <c r="P44" s="158"/>
    </row>
    <row r="45" spans="1:16" x14ac:dyDescent="0.15">
      <c r="A45" s="158" t="s">
        <v>63</v>
      </c>
      <c r="B45" s="158">
        <f>'実質公債費比率（分子）の構造'!K$49</f>
        <v>8</v>
      </c>
      <c r="C45" s="158"/>
      <c r="D45" s="158"/>
      <c r="E45" s="158">
        <f>'実質公債費比率（分子）の構造'!L$49</f>
        <v>7</v>
      </c>
      <c r="F45" s="158"/>
      <c r="G45" s="158"/>
      <c r="H45" s="158">
        <f>'実質公債費比率（分子）の構造'!M$49</f>
        <v>6</v>
      </c>
      <c r="I45" s="158"/>
      <c r="J45" s="158"/>
      <c r="K45" s="158">
        <f>'実質公債費比率（分子）の構造'!N$49</f>
        <v>6</v>
      </c>
      <c r="L45" s="158"/>
      <c r="M45" s="158"/>
      <c r="N45" s="158">
        <f>'実質公債費比率（分子）の構造'!O$49</f>
        <v>7</v>
      </c>
      <c r="O45" s="158"/>
      <c r="P45" s="158"/>
    </row>
    <row r="46" spans="1:16" x14ac:dyDescent="0.15">
      <c r="A46" s="158" t="s">
        <v>64</v>
      </c>
      <c r="B46" s="158">
        <f>'実質公債費比率（分子）の構造'!K$48</f>
        <v>6</v>
      </c>
      <c r="C46" s="158"/>
      <c r="D46" s="158"/>
      <c r="E46" s="158">
        <f>'実質公債費比率（分子）の構造'!L$48</f>
        <v>5</v>
      </c>
      <c r="F46" s="158"/>
      <c r="G46" s="158"/>
      <c r="H46" s="158">
        <f>'実質公債費比率（分子）の構造'!M$48</f>
        <v>5</v>
      </c>
      <c r="I46" s="158"/>
      <c r="J46" s="158"/>
      <c r="K46" s="158">
        <f>'実質公債費比率（分子）の構造'!N$48</f>
        <v>5</v>
      </c>
      <c r="L46" s="158"/>
      <c r="M46" s="158"/>
      <c r="N46" s="158">
        <f>'実質公債費比率（分子）の構造'!O$48</f>
        <v>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215</v>
      </c>
      <c r="C49" s="158"/>
      <c r="D49" s="158"/>
      <c r="E49" s="158">
        <f>'実質公債費比率（分子）の構造'!L$45</f>
        <v>217</v>
      </c>
      <c r="F49" s="158"/>
      <c r="G49" s="158"/>
      <c r="H49" s="158">
        <f>'実質公債費比率（分子）の構造'!M$45</f>
        <v>228</v>
      </c>
      <c r="I49" s="158"/>
      <c r="J49" s="158"/>
      <c r="K49" s="158">
        <f>'実質公債費比率（分子）の構造'!N$45</f>
        <v>230</v>
      </c>
      <c r="L49" s="158"/>
      <c r="M49" s="158"/>
      <c r="N49" s="158">
        <f>'実質公債費比率（分子）の構造'!O$45</f>
        <v>231</v>
      </c>
      <c r="O49" s="158"/>
      <c r="P49" s="158"/>
    </row>
    <row r="50" spans="1:16" x14ac:dyDescent="0.15">
      <c r="A50" s="158" t="s">
        <v>67</v>
      </c>
      <c r="B50" s="158" t="e">
        <f>NA()</f>
        <v>#N/A</v>
      </c>
      <c r="C50" s="158">
        <f>IF(ISNUMBER('実質公債費比率（分子）の構造'!K$53),'実質公債費比率（分子）の構造'!K$53,NA())</f>
        <v>73</v>
      </c>
      <c r="D50" s="158" t="e">
        <f>NA()</f>
        <v>#N/A</v>
      </c>
      <c r="E50" s="158" t="e">
        <f>NA()</f>
        <v>#N/A</v>
      </c>
      <c r="F50" s="158">
        <f>IF(ISNUMBER('実質公債費比率（分子）の構造'!L$53),'実質公債費比率（分子）の構造'!L$53,NA())</f>
        <v>77</v>
      </c>
      <c r="G50" s="158" t="e">
        <f>NA()</f>
        <v>#N/A</v>
      </c>
      <c r="H50" s="158" t="e">
        <f>NA()</f>
        <v>#N/A</v>
      </c>
      <c r="I50" s="158">
        <f>IF(ISNUMBER('実質公債費比率（分子）の構造'!M$53),'実質公債費比率（分子）の構造'!M$53,NA())</f>
        <v>93</v>
      </c>
      <c r="J50" s="158" t="e">
        <f>NA()</f>
        <v>#N/A</v>
      </c>
      <c r="K50" s="158" t="e">
        <f>NA()</f>
        <v>#N/A</v>
      </c>
      <c r="L50" s="158">
        <f>IF(ISNUMBER('実質公債費比率（分子）の構造'!N$53),'実質公債費比率（分子）の構造'!N$53,NA())</f>
        <v>104</v>
      </c>
      <c r="M50" s="158" t="e">
        <f>NA()</f>
        <v>#N/A</v>
      </c>
      <c r="N50" s="158" t="e">
        <f>NA()</f>
        <v>#N/A</v>
      </c>
      <c r="O50" s="158">
        <f>IF(ISNUMBER('実質公債費比率（分子）の構造'!O$53),'実質公債費比率（分子）の構造'!O$53,NA())</f>
        <v>83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1623</v>
      </c>
      <c r="E56" s="157"/>
      <c r="F56" s="157"/>
      <c r="G56" s="157">
        <f>'将来負担比率（分子）の構造'!J$52</f>
        <v>1646</v>
      </c>
      <c r="H56" s="157"/>
      <c r="I56" s="157"/>
      <c r="J56" s="157">
        <f>'将来負担比率（分子）の構造'!K$52</f>
        <v>1659</v>
      </c>
      <c r="K56" s="157"/>
      <c r="L56" s="157"/>
      <c r="M56" s="157">
        <f>'将来負担比率（分子）の構造'!L$52</f>
        <v>1635</v>
      </c>
      <c r="N56" s="157"/>
      <c r="O56" s="157"/>
      <c r="P56" s="157">
        <f>'将来負担比率（分子）の構造'!M$52</f>
        <v>1660</v>
      </c>
    </row>
    <row r="57" spans="1:16" x14ac:dyDescent="0.15">
      <c r="A57" s="157" t="s">
        <v>42</v>
      </c>
      <c r="B57" s="157"/>
      <c r="C57" s="157"/>
      <c r="D57" s="157">
        <f>'将来負担比率（分子）の構造'!I$51</f>
        <v>136</v>
      </c>
      <c r="E57" s="157"/>
      <c r="F57" s="157"/>
      <c r="G57" s="157">
        <f>'将来負担比率（分子）の構造'!J$51</f>
        <v>169</v>
      </c>
      <c r="H57" s="157"/>
      <c r="I57" s="157"/>
      <c r="J57" s="157">
        <f>'将来負担比率（分子）の構造'!K$51</f>
        <v>158</v>
      </c>
      <c r="K57" s="157"/>
      <c r="L57" s="157"/>
      <c r="M57" s="157">
        <f>'将来負担比率（分子）の構造'!L$51</f>
        <v>131</v>
      </c>
      <c r="N57" s="157"/>
      <c r="O57" s="157"/>
      <c r="P57" s="157">
        <f>'将来負担比率（分子）の構造'!M$51</f>
        <v>125</v>
      </c>
    </row>
    <row r="58" spans="1:16" x14ac:dyDescent="0.15">
      <c r="A58" s="157" t="s">
        <v>41</v>
      </c>
      <c r="B58" s="157"/>
      <c r="C58" s="157"/>
      <c r="D58" s="157">
        <f>'将来負担比率（分子）の構造'!I$50</f>
        <v>1045</v>
      </c>
      <c r="E58" s="157"/>
      <c r="F58" s="157"/>
      <c r="G58" s="157">
        <f>'将来負担比率（分子）の構造'!J$50</f>
        <v>1118</v>
      </c>
      <c r="H58" s="157"/>
      <c r="I58" s="157"/>
      <c r="J58" s="157">
        <f>'将来負担比率（分子）の構造'!K$50</f>
        <v>1324</v>
      </c>
      <c r="K58" s="157"/>
      <c r="L58" s="157"/>
      <c r="M58" s="157">
        <f>'将来負担比率（分子）の構造'!L$50</f>
        <v>1395</v>
      </c>
      <c r="N58" s="157"/>
      <c r="O58" s="157"/>
      <c r="P58" s="157">
        <f>'将来負担比率（分子）の構造'!M$50</f>
        <v>1402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153</v>
      </c>
      <c r="C62" s="157"/>
      <c r="D62" s="157"/>
      <c r="E62" s="157">
        <f>'将来負担比率（分子）の構造'!J$45</f>
        <v>262</v>
      </c>
      <c r="F62" s="157"/>
      <c r="G62" s="157"/>
      <c r="H62" s="157" t="str">
        <f>'将来負担比率（分子）の構造'!K$45</f>
        <v>-</v>
      </c>
      <c r="I62" s="157"/>
      <c r="J62" s="157"/>
      <c r="K62" s="157">
        <f>'将来負担比率（分子）の構造'!L$45</f>
        <v>301</v>
      </c>
      <c r="L62" s="157"/>
      <c r="M62" s="157"/>
      <c r="N62" s="157">
        <f>'将来負担比率（分子）の構造'!M$45</f>
        <v>313</v>
      </c>
      <c r="O62" s="157"/>
      <c r="P62" s="157"/>
    </row>
    <row r="63" spans="1:16" x14ac:dyDescent="0.15">
      <c r="A63" s="157" t="s">
        <v>34</v>
      </c>
      <c r="B63" s="157">
        <f>'将来負担比率（分子）の構造'!I$44</f>
        <v>37</v>
      </c>
      <c r="C63" s="157"/>
      <c r="D63" s="157"/>
      <c r="E63" s="157">
        <f>'将来負担比率（分子）の構造'!J$44</f>
        <v>40</v>
      </c>
      <c r="F63" s="157"/>
      <c r="G63" s="157"/>
      <c r="H63" s="157">
        <f>'将来負担比率（分子）の構造'!K$44</f>
        <v>51</v>
      </c>
      <c r="I63" s="157"/>
      <c r="J63" s="157"/>
      <c r="K63" s="157">
        <f>'将来負担比率（分子）の構造'!L$44</f>
        <v>53</v>
      </c>
      <c r="L63" s="157"/>
      <c r="M63" s="157"/>
      <c r="N63" s="157">
        <f>'将来負担比率（分子）の構造'!M$44</f>
        <v>48</v>
      </c>
      <c r="O63" s="157"/>
      <c r="P63" s="157"/>
    </row>
    <row r="64" spans="1:16" x14ac:dyDescent="0.15">
      <c r="A64" s="157" t="s">
        <v>33</v>
      </c>
      <c r="B64" s="157">
        <f>'将来負担比率（分子）の構造'!I$43</f>
        <v>95</v>
      </c>
      <c r="C64" s="157"/>
      <c r="D64" s="157"/>
      <c r="E64" s="157">
        <f>'将来負担比率（分子）の構造'!J$43</f>
        <v>75</v>
      </c>
      <c r="F64" s="157"/>
      <c r="G64" s="157"/>
      <c r="H64" s="157">
        <f>'将来負担比率（分子）の構造'!K$43</f>
        <v>63</v>
      </c>
      <c r="I64" s="157"/>
      <c r="J64" s="157"/>
      <c r="K64" s="157">
        <f>'将来負担比率（分子）の構造'!L$43</f>
        <v>57</v>
      </c>
      <c r="L64" s="157"/>
      <c r="M64" s="157"/>
      <c r="N64" s="157">
        <f>'将来負担比率（分子）の構造'!M$43</f>
        <v>57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2189</v>
      </c>
      <c r="C66" s="157"/>
      <c r="D66" s="157"/>
      <c r="E66" s="157">
        <f>'将来負担比率（分子）の構造'!J$41</f>
        <v>2303</v>
      </c>
      <c r="F66" s="157"/>
      <c r="G66" s="157"/>
      <c r="H66" s="157">
        <f>'将来負担比率（分子）の構造'!K$41</f>
        <v>2302</v>
      </c>
      <c r="I66" s="157"/>
      <c r="J66" s="157"/>
      <c r="K66" s="157">
        <f>'将来負担比率（分子）の構造'!L$41</f>
        <v>2236</v>
      </c>
      <c r="L66" s="157"/>
      <c r="M66" s="157"/>
      <c r="N66" s="157">
        <f>'将来負担比率（分子）の構造'!M$41</f>
        <v>2307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998</v>
      </c>
      <c r="C72" s="161">
        <f>基金残高に係る経年分析!G55</f>
        <v>1056</v>
      </c>
      <c r="D72" s="161">
        <f>基金残高に係る経年分析!H55</f>
        <v>1078</v>
      </c>
    </row>
    <row r="73" spans="1:16" x14ac:dyDescent="0.15">
      <c r="A73" s="160" t="s">
        <v>74</v>
      </c>
      <c r="B73" s="161">
        <f>基金残高に係る経年分析!F56</f>
        <v>77</v>
      </c>
      <c r="C73" s="161">
        <f>基金残高に係る経年分析!G56</f>
        <v>81</v>
      </c>
      <c r="D73" s="161">
        <f>基金残高に係る経年分析!H56</f>
        <v>84</v>
      </c>
    </row>
    <row r="74" spans="1:16" x14ac:dyDescent="0.15">
      <c r="A74" s="160" t="s">
        <v>75</v>
      </c>
      <c r="B74" s="161">
        <f>基金残高に係る経年分析!F57</f>
        <v>209</v>
      </c>
      <c r="C74" s="161">
        <f>基金残高に係る経年分析!G57</f>
        <v>225</v>
      </c>
      <c r="D74" s="161">
        <f>基金残高に係る経年分析!H57</f>
        <v>221</v>
      </c>
    </row>
  </sheetData>
  <sheetProtection algorithmName="SHA-512" hashValue="9uJD0VwmLdzBtZuRb7x8EH3Tv9s1SCReZ8MC0ZOS2hJvA1tIsiApAEZ3HK0B0+ODwGQMjA+7gOzpKmOuK0rpKw==" saltValue="zVnpLjwJGYkK8x907K4X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146924</v>
      </c>
      <c r="S5" s="600"/>
      <c r="T5" s="600"/>
      <c r="U5" s="600"/>
      <c r="V5" s="600"/>
      <c r="W5" s="600"/>
      <c r="X5" s="600"/>
      <c r="Y5" s="601"/>
      <c r="Z5" s="602">
        <v>5.4</v>
      </c>
      <c r="AA5" s="602"/>
      <c r="AB5" s="602"/>
      <c r="AC5" s="602"/>
      <c r="AD5" s="603">
        <v>146924</v>
      </c>
      <c r="AE5" s="603"/>
      <c r="AF5" s="603"/>
      <c r="AG5" s="603"/>
      <c r="AH5" s="603"/>
      <c r="AI5" s="603"/>
      <c r="AJ5" s="603"/>
      <c r="AK5" s="603"/>
      <c r="AL5" s="604">
        <v>10.9</v>
      </c>
      <c r="AM5" s="605"/>
      <c r="AN5" s="605"/>
      <c r="AO5" s="606"/>
      <c r="AP5" s="596" t="s">
        <v>217</v>
      </c>
      <c r="AQ5" s="597"/>
      <c r="AR5" s="597"/>
      <c r="AS5" s="597"/>
      <c r="AT5" s="597"/>
      <c r="AU5" s="597"/>
      <c r="AV5" s="597"/>
      <c r="AW5" s="597"/>
      <c r="AX5" s="597"/>
      <c r="AY5" s="597"/>
      <c r="AZ5" s="597"/>
      <c r="BA5" s="597"/>
      <c r="BB5" s="597"/>
      <c r="BC5" s="597"/>
      <c r="BD5" s="597"/>
      <c r="BE5" s="597"/>
      <c r="BF5" s="598"/>
      <c r="BG5" s="610">
        <v>145696</v>
      </c>
      <c r="BH5" s="611"/>
      <c r="BI5" s="611"/>
      <c r="BJ5" s="611"/>
      <c r="BK5" s="611"/>
      <c r="BL5" s="611"/>
      <c r="BM5" s="611"/>
      <c r="BN5" s="612"/>
      <c r="BO5" s="613">
        <v>99.2</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53748</v>
      </c>
      <c r="S6" s="611"/>
      <c r="T6" s="611"/>
      <c r="U6" s="611"/>
      <c r="V6" s="611"/>
      <c r="W6" s="611"/>
      <c r="X6" s="611"/>
      <c r="Y6" s="612"/>
      <c r="Z6" s="613">
        <v>2</v>
      </c>
      <c r="AA6" s="613"/>
      <c r="AB6" s="613"/>
      <c r="AC6" s="613"/>
      <c r="AD6" s="614">
        <v>53748</v>
      </c>
      <c r="AE6" s="614"/>
      <c r="AF6" s="614"/>
      <c r="AG6" s="614"/>
      <c r="AH6" s="614"/>
      <c r="AI6" s="614"/>
      <c r="AJ6" s="614"/>
      <c r="AK6" s="614"/>
      <c r="AL6" s="615">
        <v>4</v>
      </c>
      <c r="AM6" s="616"/>
      <c r="AN6" s="616"/>
      <c r="AO6" s="617"/>
      <c r="AP6" s="607" t="s">
        <v>222</v>
      </c>
      <c r="AQ6" s="608"/>
      <c r="AR6" s="608"/>
      <c r="AS6" s="608"/>
      <c r="AT6" s="608"/>
      <c r="AU6" s="608"/>
      <c r="AV6" s="608"/>
      <c r="AW6" s="608"/>
      <c r="AX6" s="608"/>
      <c r="AY6" s="608"/>
      <c r="AZ6" s="608"/>
      <c r="BA6" s="608"/>
      <c r="BB6" s="608"/>
      <c r="BC6" s="608"/>
      <c r="BD6" s="608"/>
      <c r="BE6" s="608"/>
      <c r="BF6" s="609"/>
      <c r="BG6" s="610">
        <v>145696</v>
      </c>
      <c r="BH6" s="611"/>
      <c r="BI6" s="611"/>
      <c r="BJ6" s="611"/>
      <c r="BK6" s="611"/>
      <c r="BL6" s="611"/>
      <c r="BM6" s="611"/>
      <c r="BN6" s="612"/>
      <c r="BO6" s="613">
        <v>99.2</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45205</v>
      </c>
      <c r="CS6" s="611"/>
      <c r="CT6" s="611"/>
      <c r="CU6" s="611"/>
      <c r="CV6" s="611"/>
      <c r="CW6" s="611"/>
      <c r="CX6" s="611"/>
      <c r="CY6" s="612"/>
      <c r="CZ6" s="604">
        <v>1.8</v>
      </c>
      <c r="DA6" s="605"/>
      <c r="DB6" s="605"/>
      <c r="DC6" s="621"/>
      <c r="DD6" s="619" t="s">
        <v>122</v>
      </c>
      <c r="DE6" s="611"/>
      <c r="DF6" s="611"/>
      <c r="DG6" s="611"/>
      <c r="DH6" s="611"/>
      <c r="DI6" s="611"/>
      <c r="DJ6" s="611"/>
      <c r="DK6" s="611"/>
      <c r="DL6" s="611"/>
      <c r="DM6" s="611"/>
      <c r="DN6" s="611"/>
      <c r="DO6" s="611"/>
      <c r="DP6" s="612"/>
      <c r="DQ6" s="619">
        <v>45205</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37</v>
      </c>
      <c r="S7" s="611"/>
      <c r="T7" s="611"/>
      <c r="U7" s="611"/>
      <c r="V7" s="611"/>
      <c r="W7" s="611"/>
      <c r="X7" s="611"/>
      <c r="Y7" s="612"/>
      <c r="Z7" s="613">
        <v>0</v>
      </c>
      <c r="AA7" s="613"/>
      <c r="AB7" s="613"/>
      <c r="AC7" s="613"/>
      <c r="AD7" s="614">
        <v>37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41707</v>
      </c>
      <c r="BH7" s="611"/>
      <c r="BI7" s="611"/>
      <c r="BJ7" s="611"/>
      <c r="BK7" s="611"/>
      <c r="BL7" s="611"/>
      <c r="BM7" s="611"/>
      <c r="BN7" s="612"/>
      <c r="BO7" s="613">
        <v>28.4</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570223</v>
      </c>
      <c r="CS7" s="611"/>
      <c r="CT7" s="611"/>
      <c r="CU7" s="611"/>
      <c r="CV7" s="611"/>
      <c r="CW7" s="611"/>
      <c r="CX7" s="611"/>
      <c r="CY7" s="612"/>
      <c r="CZ7" s="613">
        <v>22.3</v>
      </c>
      <c r="DA7" s="613"/>
      <c r="DB7" s="613"/>
      <c r="DC7" s="613"/>
      <c r="DD7" s="619">
        <v>49041</v>
      </c>
      <c r="DE7" s="611"/>
      <c r="DF7" s="611"/>
      <c r="DG7" s="611"/>
      <c r="DH7" s="611"/>
      <c r="DI7" s="611"/>
      <c r="DJ7" s="611"/>
      <c r="DK7" s="611"/>
      <c r="DL7" s="611"/>
      <c r="DM7" s="611"/>
      <c r="DN7" s="611"/>
      <c r="DO7" s="611"/>
      <c r="DP7" s="612"/>
      <c r="DQ7" s="619">
        <v>396208</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455</v>
      </c>
      <c r="S8" s="611"/>
      <c r="T8" s="611"/>
      <c r="U8" s="611"/>
      <c r="V8" s="611"/>
      <c r="W8" s="611"/>
      <c r="X8" s="611"/>
      <c r="Y8" s="612"/>
      <c r="Z8" s="613">
        <v>0</v>
      </c>
      <c r="AA8" s="613"/>
      <c r="AB8" s="613"/>
      <c r="AC8" s="613"/>
      <c r="AD8" s="614">
        <v>455</v>
      </c>
      <c r="AE8" s="614"/>
      <c r="AF8" s="614"/>
      <c r="AG8" s="614"/>
      <c r="AH8" s="614"/>
      <c r="AI8" s="614"/>
      <c r="AJ8" s="614"/>
      <c r="AK8" s="614"/>
      <c r="AL8" s="615">
        <v>0</v>
      </c>
      <c r="AM8" s="616"/>
      <c r="AN8" s="616"/>
      <c r="AO8" s="617"/>
      <c r="AP8" s="607" t="s">
        <v>228</v>
      </c>
      <c r="AQ8" s="608"/>
      <c r="AR8" s="608"/>
      <c r="AS8" s="608"/>
      <c r="AT8" s="608"/>
      <c r="AU8" s="608"/>
      <c r="AV8" s="608"/>
      <c r="AW8" s="608"/>
      <c r="AX8" s="608"/>
      <c r="AY8" s="608"/>
      <c r="AZ8" s="608"/>
      <c r="BA8" s="608"/>
      <c r="BB8" s="608"/>
      <c r="BC8" s="608"/>
      <c r="BD8" s="608"/>
      <c r="BE8" s="608"/>
      <c r="BF8" s="609"/>
      <c r="BG8" s="610">
        <v>1791</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414949</v>
      </c>
      <c r="CS8" s="611"/>
      <c r="CT8" s="611"/>
      <c r="CU8" s="611"/>
      <c r="CV8" s="611"/>
      <c r="CW8" s="611"/>
      <c r="CX8" s="611"/>
      <c r="CY8" s="612"/>
      <c r="CZ8" s="613">
        <v>16.2</v>
      </c>
      <c r="DA8" s="613"/>
      <c r="DB8" s="613"/>
      <c r="DC8" s="613"/>
      <c r="DD8" s="619">
        <v>20069</v>
      </c>
      <c r="DE8" s="611"/>
      <c r="DF8" s="611"/>
      <c r="DG8" s="611"/>
      <c r="DH8" s="611"/>
      <c r="DI8" s="611"/>
      <c r="DJ8" s="611"/>
      <c r="DK8" s="611"/>
      <c r="DL8" s="611"/>
      <c r="DM8" s="611"/>
      <c r="DN8" s="611"/>
      <c r="DO8" s="611"/>
      <c r="DP8" s="612"/>
      <c r="DQ8" s="619">
        <v>294147</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770</v>
      </c>
      <c r="S9" s="611"/>
      <c r="T9" s="611"/>
      <c r="U9" s="611"/>
      <c r="V9" s="611"/>
      <c r="W9" s="611"/>
      <c r="X9" s="611"/>
      <c r="Y9" s="612"/>
      <c r="Z9" s="613">
        <v>0</v>
      </c>
      <c r="AA9" s="613"/>
      <c r="AB9" s="613"/>
      <c r="AC9" s="613"/>
      <c r="AD9" s="614">
        <v>770</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36491</v>
      </c>
      <c r="BH9" s="611"/>
      <c r="BI9" s="611"/>
      <c r="BJ9" s="611"/>
      <c r="BK9" s="611"/>
      <c r="BL9" s="611"/>
      <c r="BM9" s="611"/>
      <c r="BN9" s="612"/>
      <c r="BO9" s="613">
        <v>24.8</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162142</v>
      </c>
      <c r="CS9" s="611"/>
      <c r="CT9" s="611"/>
      <c r="CU9" s="611"/>
      <c r="CV9" s="611"/>
      <c r="CW9" s="611"/>
      <c r="CX9" s="611"/>
      <c r="CY9" s="612"/>
      <c r="CZ9" s="613">
        <v>6.3</v>
      </c>
      <c r="DA9" s="613"/>
      <c r="DB9" s="613"/>
      <c r="DC9" s="613"/>
      <c r="DD9" s="619">
        <v>12833</v>
      </c>
      <c r="DE9" s="611"/>
      <c r="DF9" s="611"/>
      <c r="DG9" s="611"/>
      <c r="DH9" s="611"/>
      <c r="DI9" s="611"/>
      <c r="DJ9" s="611"/>
      <c r="DK9" s="611"/>
      <c r="DL9" s="611"/>
      <c r="DM9" s="611"/>
      <c r="DN9" s="611"/>
      <c r="DO9" s="611"/>
      <c r="DP9" s="612"/>
      <c r="DQ9" s="619">
        <v>102890</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2845</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34516</v>
      </c>
      <c r="S11" s="611"/>
      <c r="T11" s="611"/>
      <c r="U11" s="611"/>
      <c r="V11" s="611"/>
      <c r="W11" s="611"/>
      <c r="X11" s="611"/>
      <c r="Y11" s="612"/>
      <c r="Z11" s="615">
        <v>1.3</v>
      </c>
      <c r="AA11" s="616"/>
      <c r="AB11" s="616"/>
      <c r="AC11" s="622"/>
      <c r="AD11" s="619">
        <v>34516</v>
      </c>
      <c r="AE11" s="611"/>
      <c r="AF11" s="611"/>
      <c r="AG11" s="611"/>
      <c r="AH11" s="611"/>
      <c r="AI11" s="611"/>
      <c r="AJ11" s="611"/>
      <c r="AK11" s="612"/>
      <c r="AL11" s="615">
        <v>2.6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580</v>
      </c>
      <c r="BH11" s="611"/>
      <c r="BI11" s="611"/>
      <c r="BJ11" s="611"/>
      <c r="BK11" s="611"/>
      <c r="BL11" s="611"/>
      <c r="BM11" s="611"/>
      <c r="BN11" s="612"/>
      <c r="BO11" s="613">
        <v>0.4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363710</v>
      </c>
      <c r="CS11" s="611"/>
      <c r="CT11" s="611"/>
      <c r="CU11" s="611"/>
      <c r="CV11" s="611"/>
      <c r="CW11" s="611"/>
      <c r="CX11" s="611"/>
      <c r="CY11" s="612"/>
      <c r="CZ11" s="613">
        <v>14.2</v>
      </c>
      <c r="DA11" s="613"/>
      <c r="DB11" s="613"/>
      <c r="DC11" s="613"/>
      <c r="DD11" s="619">
        <v>129086</v>
      </c>
      <c r="DE11" s="611"/>
      <c r="DF11" s="611"/>
      <c r="DG11" s="611"/>
      <c r="DH11" s="611"/>
      <c r="DI11" s="611"/>
      <c r="DJ11" s="611"/>
      <c r="DK11" s="611"/>
      <c r="DL11" s="611"/>
      <c r="DM11" s="611"/>
      <c r="DN11" s="611"/>
      <c r="DO11" s="611"/>
      <c r="DP11" s="612"/>
      <c r="DQ11" s="619">
        <v>79319</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18868</v>
      </c>
      <c r="S12" s="611"/>
      <c r="T12" s="611"/>
      <c r="U12" s="611"/>
      <c r="V12" s="611"/>
      <c r="W12" s="611"/>
      <c r="X12" s="611"/>
      <c r="Y12" s="612"/>
      <c r="Z12" s="613">
        <v>0.7</v>
      </c>
      <c r="AA12" s="613"/>
      <c r="AB12" s="613"/>
      <c r="AC12" s="613"/>
      <c r="AD12" s="614">
        <v>18868</v>
      </c>
      <c r="AE12" s="614"/>
      <c r="AF12" s="614"/>
      <c r="AG12" s="614"/>
      <c r="AH12" s="614"/>
      <c r="AI12" s="614"/>
      <c r="AJ12" s="614"/>
      <c r="AK12" s="614"/>
      <c r="AL12" s="615">
        <v>1.4</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94581</v>
      </c>
      <c r="BH12" s="611"/>
      <c r="BI12" s="611"/>
      <c r="BJ12" s="611"/>
      <c r="BK12" s="611"/>
      <c r="BL12" s="611"/>
      <c r="BM12" s="611"/>
      <c r="BN12" s="612"/>
      <c r="BO12" s="613">
        <v>64.400000000000006</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130834</v>
      </c>
      <c r="CS12" s="611"/>
      <c r="CT12" s="611"/>
      <c r="CU12" s="611"/>
      <c r="CV12" s="611"/>
      <c r="CW12" s="611"/>
      <c r="CX12" s="611"/>
      <c r="CY12" s="612"/>
      <c r="CZ12" s="613">
        <v>5.0999999999999996</v>
      </c>
      <c r="DA12" s="613"/>
      <c r="DB12" s="613"/>
      <c r="DC12" s="613"/>
      <c r="DD12" s="619">
        <v>61666</v>
      </c>
      <c r="DE12" s="611"/>
      <c r="DF12" s="611"/>
      <c r="DG12" s="611"/>
      <c r="DH12" s="611"/>
      <c r="DI12" s="611"/>
      <c r="DJ12" s="611"/>
      <c r="DK12" s="611"/>
      <c r="DL12" s="611"/>
      <c r="DM12" s="611"/>
      <c r="DN12" s="611"/>
      <c r="DO12" s="611"/>
      <c r="DP12" s="612"/>
      <c r="DQ12" s="619">
        <v>67467</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94581</v>
      </c>
      <c r="BH13" s="611"/>
      <c r="BI13" s="611"/>
      <c r="BJ13" s="611"/>
      <c r="BK13" s="611"/>
      <c r="BL13" s="611"/>
      <c r="BM13" s="611"/>
      <c r="BN13" s="612"/>
      <c r="BO13" s="613">
        <v>64.400000000000006</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320670</v>
      </c>
      <c r="CS13" s="611"/>
      <c r="CT13" s="611"/>
      <c r="CU13" s="611"/>
      <c r="CV13" s="611"/>
      <c r="CW13" s="611"/>
      <c r="CX13" s="611"/>
      <c r="CY13" s="612"/>
      <c r="CZ13" s="613">
        <v>12.5</v>
      </c>
      <c r="DA13" s="613"/>
      <c r="DB13" s="613"/>
      <c r="DC13" s="613"/>
      <c r="DD13" s="619">
        <v>284462</v>
      </c>
      <c r="DE13" s="611"/>
      <c r="DF13" s="611"/>
      <c r="DG13" s="611"/>
      <c r="DH13" s="611"/>
      <c r="DI13" s="611"/>
      <c r="DJ13" s="611"/>
      <c r="DK13" s="611"/>
      <c r="DL13" s="611"/>
      <c r="DM13" s="611"/>
      <c r="DN13" s="611"/>
      <c r="DO13" s="611"/>
      <c r="DP13" s="612"/>
      <c r="DQ13" s="619">
        <v>59872</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7130</v>
      </c>
      <c r="BH14" s="611"/>
      <c r="BI14" s="611"/>
      <c r="BJ14" s="611"/>
      <c r="BK14" s="611"/>
      <c r="BL14" s="611"/>
      <c r="BM14" s="611"/>
      <c r="BN14" s="612"/>
      <c r="BO14" s="613">
        <v>4.9000000000000004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88348</v>
      </c>
      <c r="CS14" s="611"/>
      <c r="CT14" s="611"/>
      <c r="CU14" s="611"/>
      <c r="CV14" s="611"/>
      <c r="CW14" s="611"/>
      <c r="CX14" s="611"/>
      <c r="CY14" s="612"/>
      <c r="CZ14" s="613">
        <v>3.4</v>
      </c>
      <c r="DA14" s="613"/>
      <c r="DB14" s="613"/>
      <c r="DC14" s="613"/>
      <c r="DD14" s="619">
        <v>25616</v>
      </c>
      <c r="DE14" s="611"/>
      <c r="DF14" s="611"/>
      <c r="DG14" s="611"/>
      <c r="DH14" s="611"/>
      <c r="DI14" s="611"/>
      <c r="DJ14" s="611"/>
      <c r="DK14" s="611"/>
      <c r="DL14" s="611"/>
      <c r="DM14" s="611"/>
      <c r="DN14" s="611"/>
      <c r="DO14" s="611"/>
      <c r="DP14" s="612"/>
      <c r="DQ14" s="619">
        <v>58892</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4729</v>
      </c>
      <c r="S15" s="611"/>
      <c r="T15" s="611"/>
      <c r="U15" s="611"/>
      <c r="V15" s="611"/>
      <c r="W15" s="611"/>
      <c r="X15" s="611"/>
      <c r="Y15" s="612"/>
      <c r="Z15" s="613">
        <v>0.2</v>
      </c>
      <c r="AA15" s="613"/>
      <c r="AB15" s="613"/>
      <c r="AC15" s="613"/>
      <c r="AD15" s="614">
        <v>4729</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2278</v>
      </c>
      <c r="BH15" s="611"/>
      <c r="BI15" s="611"/>
      <c r="BJ15" s="611"/>
      <c r="BK15" s="611"/>
      <c r="BL15" s="611"/>
      <c r="BM15" s="611"/>
      <c r="BN15" s="612"/>
      <c r="BO15" s="613">
        <v>1.6</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181998</v>
      </c>
      <c r="CS15" s="611"/>
      <c r="CT15" s="611"/>
      <c r="CU15" s="611"/>
      <c r="CV15" s="611"/>
      <c r="CW15" s="611"/>
      <c r="CX15" s="611"/>
      <c r="CY15" s="612"/>
      <c r="CZ15" s="613">
        <v>7.1</v>
      </c>
      <c r="DA15" s="613"/>
      <c r="DB15" s="613"/>
      <c r="DC15" s="613"/>
      <c r="DD15" s="619">
        <v>9012</v>
      </c>
      <c r="DE15" s="611"/>
      <c r="DF15" s="611"/>
      <c r="DG15" s="611"/>
      <c r="DH15" s="611"/>
      <c r="DI15" s="611"/>
      <c r="DJ15" s="611"/>
      <c r="DK15" s="611"/>
      <c r="DL15" s="611"/>
      <c r="DM15" s="611"/>
      <c r="DN15" s="611"/>
      <c r="DO15" s="611"/>
      <c r="DP15" s="612"/>
      <c r="DQ15" s="619">
        <v>161456</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2129</v>
      </c>
      <c r="S16" s="611"/>
      <c r="T16" s="611"/>
      <c r="U16" s="611"/>
      <c r="V16" s="611"/>
      <c r="W16" s="611"/>
      <c r="X16" s="611"/>
      <c r="Y16" s="612"/>
      <c r="Z16" s="613">
        <v>0.1</v>
      </c>
      <c r="AA16" s="613"/>
      <c r="AB16" s="613"/>
      <c r="AC16" s="613"/>
      <c r="AD16" s="614">
        <v>2129</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52895</v>
      </c>
      <c r="CS16" s="611"/>
      <c r="CT16" s="611"/>
      <c r="CU16" s="611"/>
      <c r="CV16" s="611"/>
      <c r="CW16" s="611"/>
      <c r="CX16" s="611"/>
      <c r="CY16" s="612"/>
      <c r="CZ16" s="613">
        <v>2.1</v>
      </c>
      <c r="DA16" s="613"/>
      <c r="DB16" s="613"/>
      <c r="DC16" s="613"/>
      <c r="DD16" s="619" t="s">
        <v>122</v>
      </c>
      <c r="DE16" s="611"/>
      <c r="DF16" s="611"/>
      <c r="DG16" s="611"/>
      <c r="DH16" s="611"/>
      <c r="DI16" s="611"/>
      <c r="DJ16" s="611"/>
      <c r="DK16" s="611"/>
      <c r="DL16" s="611"/>
      <c r="DM16" s="611"/>
      <c r="DN16" s="611"/>
      <c r="DO16" s="611"/>
      <c r="DP16" s="612"/>
      <c r="DQ16" s="619">
        <v>25133</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4640</v>
      </c>
      <c r="S17" s="611"/>
      <c r="T17" s="611"/>
      <c r="U17" s="611"/>
      <c r="V17" s="611"/>
      <c r="W17" s="611"/>
      <c r="X17" s="611"/>
      <c r="Y17" s="612"/>
      <c r="Z17" s="613">
        <v>0.2</v>
      </c>
      <c r="AA17" s="613"/>
      <c r="AB17" s="613"/>
      <c r="AC17" s="613"/>
      <c r="AD17" s="614">
        <v>4640</v>
      </c>
      <c r="AE17" s="614"/>
      <c r="AF17" s="614"/>
      <c r="AG17" s="614"/>
      <c r="AH17" s="614"/>
      <c r="AI17" s="614"/>
      <c r="AJ17" s="614"/>
      <c r="AK17" s="614"/>
      <c r="AL17" s="615">
        <v>0.3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231317</v>
      </c>
      <c r="CS17" s="611"/>
      <c r="CT17" s="611"/>
      <c r="CU17" s="611"/>
      <c r="CV17" s="611"/>
      <c r="CW17" s="611"/>
      <c r="CX17" s="611"/>
      <c r="CY17" s="612"/>
      <c r="CZ17" s="613">
        <v>9</v>
      </c>
      <c r="DA17" s="613"/>
      <c r="DB17" s="613"/>
      <c r="DC17" s="613"/>
      <c r="DD17" s="619" t="s">
        <v>122</v>
      </c>
      <c r="DE17" s="611"/>
      <c r="DF17" s="611"/>
      <c r="DG17" s="611"/>
      <c r="DH17" s="611"/>
      <c r="DI17" s="611"/>
      <c r="DJ17" s="611"/>
      <c r="DK17" s="611"/>
      <c r="DL17" s="611"/>
      <c r="DM17" s="611"/>
      <c r="DN17" s="611"/>
      <c r="DO17" s="611"/>
      <c r="DP17" s="612"/>
      <c r="DQ17" s="619">
        <v>215749</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298</v>
      </c>
      <c r="S18" s="611"/>
      <c r="T18" s="611"/>
      <c r="U18" s="611"/>
      <c r="V18" s="611"/>
      <c r="W18" s="611"/>
      <c r="X18" s="611"/>
      <c r="Y18" s="612"/>
      <c r="Z18" s="613">
        <v>0</v>
      </c>
      <c r="AA18" s="613"/>
      <c r="AB18" s="613"/>
      <c r="AC18" s="613"/>
      <c r="AD18" s="614">
        <v>298</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4342</v>
      </c>
      <c r="S19" s="611"/>
      <c r="T19" s="611"/>
      <c r="U19" s="611"/>
      <c r="V19" s="611"/>
      <c r="W19" s="611"/>
      <c r="X19" s="611"/>
      <c r="Y19" s="612"/>
      <c r="Z19" s="613">
        <v>0.2</v>
      </c>
      <c r="AA19" s="613"/>
      <c r="AB19" s="613"/>
      <c r="AC19" s="613"/>
      <c r="AD19" s="614">
        <v>4342</v>
      </c>
      <c r="AE19" s="614"/>
      <c r="AF19" s="614"/>
      <c r="AG19" s="614"/>
      <c r="AH19" s="614"/>
      <c r="AI19" s="614"/>
      <c r="AJ19" s="614"/>
      <c r="AK19" s="614"/>
      <c r="AL19" s="615">
        <v>0.3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1228</v>
      </c>
      <c r="BH19" s="611"/>
      <c r="BI19" s="611"/>
      <c r="BJ19" s="611"/>
      <c r="BK19" s="611"/>
      <c r="BL19" s="611"/>
      <c r="BM19" s="611"/>
      <c r="BN19" s="612"/>
      <c r="BO19" s="613">
        <v>0.8</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1228</v>
      </c>
      <c r="BH20" s="611"/>
      <c r="BI20" s="611"/>
      <c r="BJ20" s="611"/>
      <c r="BK20" s="611"/>
      <c r="BL20" s="611"/>
      <c r="BM20" s="611"/>
      <c r="BN20" s="612"/>
      <c r="BO20" s="613">
        <v>0.8</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2562291</v>
      </c>
      <c r="CS20" s="611"/>
      <c r="CT20" s="611"/>
      <c r="CU20" s="611"/>
      <c r="CV20" s="611"/>
      <c r="CW20" s="611"/>
      <c r="CX20" s="611"/>
      <c r="CY20" s="612"/>
      <c r="CZ20" s="613">
        <v>100</v>
      </c>
      <c r="DA20" s="613"/>
      <c r="DB20" s="613"/>
      <c r="DC20" s="613"/>
      <c r="DD20" s="619">
        <v>591785</v>
      </c>
      <c r="DE20" s="611"/>
      <c r="DF20" s="611"/>
      <c r="DG20" s="611"/>
      <c r="DH20" s="611"/>
      <c r="DI20" s="611"/>
      <c r="DJ20" s="611"/>
      <c r="DK20" s="611"/>
      <c r="DL20" s="611"/>
      <c r="DM20" s="611"/>
      <c r="DN20" s="611"/>
      <c r="DO20" s="611"/>
      <c r="DP20" s="612"/>
      <c r="DQ20" s="619">
        <v>1506338</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1236957</v>
      </c>
      <c r="S21" s="611"/>
      <c r="T21" s="611"/>
      <c r="U21" s="611"/>
      <c r="V21" s="611"/>
      <c r="W21" s="611"/>
      <c r="X21" s="611"/>
      <c r="Y21" s="612"/>
      <c r="Z21" s="613">
        <v>45.9</v>
      </c>
      <c r="AA21" s="613"/>
      <c r="AB21" s="613"/>
      <c r="AC21" s="613"/>
      <c r="AD21" s="614">
        <v>1085995</v>
      </c>
      <c r="AE21" s="614"/>
      <c r="AF21" s="614"/>
      <c r="AG21" s="614"/>
      <c r="AH21" s="614"/>
      <c r="AI21" s="614"/>
      <c r="AJ21" s="614"/>
      <c r="AK21" s="614"/>
      <c r="AL21" s="615">
        <v>80.3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1228</v>
      </c>
      <c r="BH21" s="611"/>
      <c r="BI21" s="611"/>
      <c r="BJ21" s="611"/>
      <c r="BK21" s="611"/>
      <c r="BL21" s="611"/>
      <c r="BM21" s="611"/>
      <c r="BN21" s="612"/>
      <c r="BO21" s="613">
        <v>0.8</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1085995</v>
      </c>
      <c r="S22" s="611"/>
      <c r="T22" s="611"/>
      <c r="U22" s="611"/>
      <c r="V22" s="611"/>
      <c r="W22" s="611"/>
      <c r="X22" s="611"/>
      <c r="Y22" s="612"/>
      <c r="Z22" s="613">
        <v>40.299999999999997</v>
      </c>
      <c r="AA22" s="613"/>
      <c r="AB22" s="613"/>
      <c r="AC22" s="613"/>
      <c r="AD22" s="614">
        <v>1085995</v>
      </c>
      <c r="AE22" s="614"/>
      <c r="AF22" s="614"/>
      <c r="AG22" s="614"/>
      <c r="AH22" s="614"/>
      <c r="AI22" s="614"/>
      <c r="AJ22" s="614"/>
      <c r="AK22" s="614"/>
      <c r="AL22" s="615">
        <v>80.3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150962</v>
      </c>
      <c r="S23" s="611"/>
      <c r="T23" s="611"/>
      <c r="U23" s="611"/>
      <c r="V23" s="611"/>
      <c r="W23" s="611"/>
      <c r="X23" s="611"/>
      <c r="Y23" s="612"/>
      <c r="Z23" s="613">
        <v>5.6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807514</v>
      </c>
      <c r="CS24" s="600"/>
      <c r="CT24" s="600"/>
      <c r="CU24" s="600"/>
      <c r="CV24" s="600"/>
      <c r="CW24" s="600"/>
      <c r="CX24" s="600"/>
      <c r="CY24" s="601"/>
      <c r="CZ24" s="604">
        <v>31.5</v>
      </c>
      <c r="DA24" s="605"/>
      <c r="DB24" s="605"/>
      <c r="DC24" s="621"/>
      <c r="DD24" s="642">
        <v>691692</v>
      </c>
      <c r="DE24" s="600"/>
      <c r="DF24" s="600"/>
      <c r="DG24" s="600"/>
      <c r="DH24" s="600"/>
      <c r="DI24" s="600"/>
      <c r="DJ24" s="600"/>
      <c r="DK24" s="601"/>
      <c r="DL24" s="642">
        <v>564167</v>
      </c>
      <c r="DM24" s="600"/>
      <c r="DN24" s="600"/>
      <c r="DO24" s="600"/>
      <c r="DP24" s="600"/>
      <c r="DQ24" s="600"/>
      <c r="DR24" s="600"/>
      <c r="DS24" s="600"/>
      <c r="DT24" s="600"/>
      <c r="DU24" s="600"/>
      <c r="DV24" s="601"/>
      <c r="DW24" s="604">
        <v>41.6</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1503773</v>
      </c>
      <c r="S25" s="611"/>
      <c r="T25" s="611"/>
      <c r="U25" s="611"/>
      <c r="V25" s="611"/>
      <c r="W25" s="611"/>
      <c r="X25" s="611"/>
      <c r="Y25" s="612"/>
      <c r="Z25" s="613">
        <v>55.8</v>
      </c>
      <c r="AA25" s="613"/>
      <c r="AB25" s="613"/>
      <c r="AC25" s="613"/>
      <c r="AD25" s="614">
        <v>1352811</v>
      </c>
      <c r="AE25" s="614"/>
      <c r="AF25" s="614"/>
      <c r="AG25" s="614"/>
      <c r="AH25" s="614"/>
      <c r="AI25" s="614"/>
      <c r="AJ25" s="614"/>
      <c r="AK25" s="614"/>
      <c r="AL25" s="615">
        <v>100</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449445</v>
      </c>
      <c r="CS25" s="643"/>
      <c r="CT25" s="643"/>
      <c r="CU25" s="643"/>
      <c r="CV25" s="643"/>
      <c r="CW25" s="643"/>
      <c r="CX25" s="643"/>
      <c r="CY25" s="644"/>
      <c r="CZ25" s="615">
        <v>17.5</v>
      </c>
      <c r="DA25" s="640"/>
      <c r="DB25" s="640"/>
      <c r="DC25" s="645"/>
      <c r="DD25" s="619">
        <v>419085</v>
      </c>
      <c r="DE25" s="643"/>
      <c r="DF25" s="643"/>
      <c r="DG25" s="643"/>
      <c r="DH25" s="643"/>
      <c r="DI25" s="643"/>
      <c r="DJ25" s="643"/>
      <c r="DK25" s="644"/>
      <c r="DL25" s="619">
        <v>314225</v>
      </c>
      <c r="DM25" s="643"/>
      <c r="DN25" s="643"/>
      <c r="DO25" s="643"/>
      <c r="DP25" s="643"/>
      <c r="DQ25" s="643"/>
      <c r="DR25" s="643"/>
      <c r="DS25" s="643"/>
      <c r="DT25" s="643"/>
      <c r="DU25" s="643"/>
      <c r="DV25" s="644"/>
      <c r="DW25" s="615">
        <v>23.2</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206778</v>
      </c>
      <c r="CS26" s="611"/>
      <c r="CT26" s="611"/>
      <c r="CU26" s="611"/>
      <c r="CV26" s="611"/>
      <c r="CW26" s="611"/>
      <c r="CX26" s="611"/>
      <c r="CY26" s="612"/>
      <c r="CZ26" s="615">
        <v>8.1</v>
      </c>
      <c r="DA26" s="640"/>
      <c r="DB26" s="640"/>
      <c r="DC26" s="645"/>
      <c r="DD26" s="619">
        <v>189568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11086</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146924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126752</v>
      </c>
      <c r="CS27" s="643"/>
      <c r="CT27" s="643"/>
      <c r="CU27" s="643"/>
      <c r="CV27" s="643"/>
      <c r="CW27" s="643"/>
      <c r="CX27" s="643"/>
      <c r="CY27" s="644"/>
      <c r="CZ27" s="615">
        <v>4.9000000000000004</v>
      </c>
      <c r="DA27" s="640"/>
      <c r="DB27" s="640"/>
      <c r="DC27" s="645"/>
      <c r="DD27" s="619">
        <v>56858</v>
      </c>
      <c r="DE27" s="643"/>
      <c r="DF27" s="643"/>
      <c r="DG27" s="643"/>
      <c r="DH27" s="643"/>
      <c r="DI27" s="643"/>
      <c r="DJ27" s="643"/>
      <c r="DK27" s="644"/>
      <c r="DL27" s="619">
        <v>34193</v>
      </c>
      <c r="DM27" s="643"/>
      <c r="DN27" s="643"/>
      <c r="DO27" s="643"/>
      <c r="DP27" s="643"/>
      <c r="DQ27" s="643"/>
      <c r="DR27" s="643"/>
      <c r="DS27" s="643"/>
      <c r="DT27" s="643"/>
      <c r="DU27" s="643"/>
      <c r="DV27" s="644"/>
      <c r="DW27" s="615">
        <v>2.5</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53322</v>
      </c>
      <c r="S28" s="611"/>
      <c r="T28" s="611"/>
      <c r="U28" s="611"/>
      <c r="V28" s="611"/>
      <c r="W28" s="611"/>
      <c r="X28" s="611"/>
      <c r="Y28" s="612"/>
      <c r="Z28" s="613">
        <v>2</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231317</v>
      </c>
      <c r="CS28" s="611"/>
      <c r="CT28" s="611"/>
      <c r="CU28" s="611"/>
      <c r="CV28" s="611"/>
      <c r="CW28" s="611"/>
      <c r="CX28" s="611"/>
      <c r="CY28" s="612"/>
      <c r="CZ28" s="615">
        <v>9</v>
      </c>
      <c r="DA28" s="640"/>
      <c r="DB28" s="640"/>
      <c r="DC28" s="645"/>
      <c r="DD28" s="619">
        <v>215749</v>
      </c>
      <c r="DE28" s="611"/>
      <c r="DF28" s="611"/>
      <c r="DG28" s="611"/>
      <c r="DH28" s="611"/>
      <c r="DI28" s="611"/>
      <c r="DJ28" s="611"/>
      <c r="DK28" s="612"/>
      <c r="DL28" s="619">
        <v>215749</v>
      </c>
      <c r="DM28" s="611"/>
      <c r="DN28" s="611"/>
      <c r="DO28" s="611"/>
      <c r="DP28" s="611"/>
      <c r="DQ28" s="611"/>
      <c r="DR28" s="611"/>
      <c r="DS28" s="611"/>
      <c r="DT28" s="611"/>
      <c r="DU28" s="611"/>
      <c r="DV28" s="612"/>
      <c r="DW28" s="615">
        <v>15.9</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3948</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231317</v>
      </c>
      <c r="CS29" s="643"/>
      <c r="CT29" s="643"/>
      <c r="CU29" s="643"/>
      <c r="CV29" s="643"/>
      <c r="CW29" s="643"/>
      <c r="CX29" s="643"/>
      <c r="CY29" s="644"/>
      <c r="CZ29" s="615">
        <v>9</v>
      </c>
      <c r="DA29" s="640"/>
      <c r="DB29" s="640"/>
      <c r="DC29" s="645"/>
      <c r="DD29" s="619">
        <v>215749</v>
      </c>
      <c r="DE29" s="643"/>
      <c r="DF29" s="643"/>
      <c r="DG29" s="643"/>
      <c r="DH29" s="643"/>
      <c r="DI29" s="643"/>
      <c r="DJ29" s="643"/>
      <c r="DK29" s="644"/>
      <c r="DL29" s="619">
        <v>215749</v>
      </c>
      <c r="DM29" s="643"/>
      <c r="DN29" s="643"/>
      <c r="DO29" s="643"/>
      <c r="DP29" s="643"/>
      <c r="DQ29" s="643"/>
      <c r="DR29" s="643"/>
      <c r="DS29" s="643"/>
      <c r="DT29" s="643"/>
      <c r="DU29" s="643"/>
      <c r="DV29" s="644"/>
      <c r="DW29" s="615">
        <v>15.9</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287697</v>
      </c>
      <c r="S30" s="611"/>
      <c r="T30" s="611"/>
      <c r="U30" s="611"/>
      <c r="V30" s="611"/>
      <c r="W30" s="611"/>
      <c r="X30" s="611"/>
      <c r="Y30" s="612"/>
      <c r="Z30" s="613">
        <v>10.7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223273</v>
      </c>
      <c r="CS30" s="611"/>
      <c r="CT30" s="611"/>
      <c r="CU30" s="611"/>
      <c r="CV30" s="611"/>
      <c r="CW30" s="611"/>
      <c r="CX30" s="611"/>
      <c r="CY30" s="612"/>
      <c r="CZ30" s="615">
        <v>8.6999999999999993</v>
      </c>
      <c r="DA30" s="640"/>
      <c r="DB30" s="640"/>
      <c r="DC30" s="645"/>
      <c r="DD30" s="619">
        <v>208485</v>
      </c>
      <c r="DE30" s="611"/>
      <c r="DF30" s="611"/>
      <c r="DG30" s="611"/>
      <c r="DH30" s="611"/>
      <c r="DI30" s="611"/>
      <c r="DJ30" s="611"/>
      <c r="DK30" s="612"/>
      <c r="DL30" s="619">
        <v>208485</v>
      </c>
      <c r="DM30" s="611"/>
      <c r="DN30" s="611"/>
      <c r="DO30" s="611"/>
      <c r="DP30" s="611"/>
      <c r="DQ30" s="611"/>
      <c r="DR30" s="611"/>
      <c r="DS30" s="611"/>
      <c r="DT30" s="611"/>
      <c r="DU30" s="611"/>
      <c r="DV30" s="612"/>
      <c r="DW30" s="615">
        <v>15.4</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95.4</v>
      </c>
      <c r="BH31" s="654"/>
      <c r="BI31" s="654"/>
      <c r="BJ31" s="654"/>
      <c r="BK31" s="654"/>
      <c r="BL31" s="654"/>
      <c r="BM31" s="605">
        <v>94.8</v>
      </c>
      <c r="BN31" s="654"/>
      <c r="BO31" s="654"/>
      <c r="BP31" s="654"/>
      <c r="BQ31" s="655"/>
      <c r="BR31" s="657">
        <v>98.1</v>
      </c>
      <c r="BS31" s="654"/>
      <c r="BT31" s="654"/>
      <c r="BU31" s="654"/>
      <c r="BV31" s="654"/>
      <c r="BW31" s="654"/>
      <c r="BX31" s="605">
        <v>79.599999999999994</v>
      </c>
      <c r="BY31" s="654"/>
      <c r="BZ31" s="654"/>
      <c r="CA31" s="654"/>
      <c r="CB31" s="655"/>
      <c r="CD31" s="650"/>
      <c r="CE31" s="651"/>
      <c r="CF31" s="607" t="s">
        <v>301</v>
      </c>
      <c r="CG31" s="608"/>
      <c r="CH31" s="608"/>
      <c r="CI31" s="608"/>
      <c r="CJ31" s="608"/>
      <c r="CK31" s="608"/>
      <c r="CL31" s="608"/>
      <c r="CM31" s="608"/>
      <c r="CN31" s="608"/>
      <c r="CO31" s="608"/>
      <c r="CP31" s="608"/>
      <c r="CQ31" s="609"/>
      <c r="CR31" s="610">
        <v>8044</v>
      </c>
      <c r="CS31" s="643"/>
      <c r="CT31" s="643"/>
      <c r="CU31" s="643"/>
      <c r="CV31" s="643"/>
      <c r="CW31" s="643"/>
      <c r="CX31" s="643"/>
      <c r="CY31" s="644"/>
      <c r="CZ31" s="615">
        <v>0.3</v>
      </c>
      <c r="DA31" s="640"/>
      <c r="DB31" s="640"/>
      <c r="DC31" s="645"/>
      <c r="DD31" s="619">
        <v>7264</v>
      </c>
      <c r="DE31" s="643"/>
      <c r="DF31" s="643"/>
      <c r="DG31" s="643"/>
      <c r="DH31" s="643"/>
      <c r="DI31" s="643"/>
      <c r="DJ31" s="643"/>
      <c r="DK31" s="644"/>
      <c r="DL31" s="619">
        <v>7264</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306527</v>
      </c>
      <c r="S32" s="611"/>
      <c r="T32" s="611"/>
      <c r="U32" s="611"/>
      <c r="V32" s="611"/>
      <c r="W32" s="611"/>
      <c r="X32" s="611"/>
      <c r="Y32" s="612"/>
      <c r="Z32" s="613">
        <v>11.4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98.2</v>
      </c>
      <c r="BH32" s="643"/>
      <c r="BI32" s="643"/>
      <c r="BJ32" s="643"/>
      <c r="BK32" s="643"/>
      <c r="BL32" s="643"/>
      <c r="BM32" s="616">
        <v>96</v>
      </c>
      <c r="BN32" s="643"/>
      <c r="BO32" s="643"/>
      <c r="BP32" s="643"/>
      <c r="BQ32" s="656"/>
      <c r="BR32" s="667">
        <v>98.5</v>
      </c>
      <c r="BS32" s="643"/>
      <c r="BT32" s="643"/>
      <c r="BU32" s="643"/>
      <c r="BV32" s="643"/>
      <c r="BW32" s="643"/>
      <c r="BX32" s="616">
        <v>97.1</v>
      </c>
      <c r="BY32" s="643"/>
      <c r="BZ32" s="643"/>
      <c r="CA32" s="643"/>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13811</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93.2</v>
      </c>
      <c r="BH33" s="669"/>
      <c r="BI33" s="669"/>
      <c r="BJ33" s="669"/>
      <c r="BK33" s="669"/>
      <c r="BL33" s="669"/>
      <c r="BM33" s="670">
        <v>94</v>
      </c>
      <c r="BN33" s="669"/>
      <c r="BO33" s="669"/>
      <c r="BP33" s="669"/>
      <c r="BQ33" s="671"/>
      <c r="BR33" s="668">
        <v>97.6</v>
      </c>
      <c r="BS33" s="669"/>
      <c r="BT33" s="669"/>
      <c r="BU33" s="669"/>
      <c r="BV33" s="669"/>
      <c r="BW33" s="669"/>
      <c r="BX33" s="670">
        <v>69.599999999999994</v>
      </c>
      <c r="BY33" s="669"/>
      <c r="BZ33" s="669"/>
      <c r="CA33" s="669"/>
      <c r="CB33" s="671"/>
      <c r="CD33" s="607" t="s">
        <v>308</v>
      </c>
      <c r="CE33" s="608"/>
      <c r="CF33" s="608"/>
      <c r="CG33" s="608"/>
      <c r="CH33" s="608"/>
      <c r="CI33" s="608"/>
      <c r="CJ33" s="608"/>
      <c r="CK33" s="608"/>
      <c r="CL33" s="608"/>
      <c r="CM33" s="608"/>
      <c r="CN33" s="608"/>
      <c r="CO33" s="608"/>
      <c r="CP33" s="608"/>
      <c r="CQ33" s="609"/>
      <c r="CR33" s="610">
        <v>1110097</v>
      </c>
      <c r="CS33" s="643"/>
      <c r="CT33" s="643"/>
      <c r="CU33" s="643"/>
      <c r="CV33" s="643"/>
      <c r="CW33" s="643"/>
      <c r="CX33" s="643"/>
      <c r="CY33" s="644"/>
      <c r="CZ33" s="615">
        <v>43.3</v>
      </c>
      <c r="DA33" s="640"/>
      <c r="DB33" s="640"/>
      <c r="DC33" s="645"/>
      <c r="DD33" s="619">
        <v>731846</v>
      </c>
      <c r="DE33" s="643"/>
      <c r="DF33" s="643"/>
      <c r="DG33" s="643"/>
      <c r="DH33" s="643"/>
      <c r="DI33" s="643"/>
      <c r="DJ33" s="643"/>
      <c r="DK33" s="644"/>
      <c r="DL33" s="619">
        <v>570202</v>
      </c>
      <c r="DM33" s="643"/>
      <c r="DN33" s="643"/>
      <c r="DO33" s="643"/>
      <c r="DP33" s="643"/>
      <c r="DQ33" s="643"/>
      <c r="DR33" s="643"/>
      <c r="DS33" s="643"/>
      <c r="DT33" s="643"/>
      <c r="DU33" s="643"/>
      <c r="DV33" s="644"/>
      <c r="DW33" s="615">
        <v>42.1</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59393</v>
      </c>
      <c r="S34" s="611"/>
      <c r="T34" s="611"/>
      <c r="U34" s="611"/>
      <c r="V34" s="611"/>
      <c r="W34" s="611"/>
      <c r="X34" s="611"/>
      <c r="Y34" s="612"/>
      <c r="Z34" s="613">
        <v>2.2000000000000002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466469</v>
      </c>
      <c r="CS34" s="611"/>
      <c r="CT34" s="611"/>
      <c r="CU34" s="611"/>
      <c r="CV34" s="611"/>
      <c r="CW34" s="611"/>
      <c r="CX34" s="611"/>
      <c r="CY34" s="612"/>
      <c r="CZ34" s="615">
        <v>18.2</v>
      </c>
      <c r="DA34" s="640"/>
      <c r="DB34" s="640"/>
      <c r="DC34" s="645"/>
      <c r="DD34" s="619">
        <v>309687</v>
      </c>
      <c r="DE34" s="611"/>
      <c r="DF34" s="611"/>
      <c r="DG34" s="611"/>
      <c r="DH34" s="611"/>
      <c r="DI34" s="611"/>
      <c r="DJ34" s="611"/>
      <c r="DK34" s="612"/>
      <c r="DL34" s="619">
        <v>232353</v>
      </c>
      <c r="DM34" s="611"/>
      <c r="DN34" s="611"/>
      <c r="DO34" s="611"/>
      <c r="DP34" s="611"/>
      <c r="DQ34" s="611"/>
      <c r="DR34" s="611"/>
      <c r="DS34" s="611"/>
      <c r="DT34" s="611"/>
      <c r="DU34" s="611"/>
      <c r="DV34" s="612"/>
      <c r="DW34" s="615">
        <v>17.100000000000001</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69120</v>
      </c>
      <c r="S35" s="611"/>
      <c r="T35" s="611"/>
      <c r="U35" s="611"/>
      <c r="V35" s="611"/>
      <c r="W35" s="611"/>
      <c r="X35" s="611"/>
      <c r="Y35" s="612"/>
      <c r="Z35" s="613">
        <v>2.6</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40287</v>
      </c>
      <c r="CS35" s="643"/>
      <c r="CT35" s="643"/>
      <c r="CU35" s="643"/>
      <c r="CV35" s="643"/>
      <c r="CW35" s="643"/>
      <c r="CX35" s="643"/>
      <c r="CY35" s="644"/>
      <c r="CZ35" s="615">
        <v>1.6</v>
      </c>
      <c r="DA35" s="640"/>
      <c r="DB35" s="640"/>
      <c r="DC35" s="645"/>
      <c r="DD35" s="619">
        <v>28477</v>
      </c>
      <c r="DE35" s="643"/>
      <c r="DF35" s="643"/>
      <c r="DG35" s="643"/>
      <c r="DH35" s="643"/>
      <c r="DI35" s="643"/>
      <c r="DJ35" s="643"/>
      <c r="DK35" s="644"/>
      <c r="DL35" s="619">
        <v>28477</v>
      </c>
      <c r="DM35" s="643"/>
      <c r="DN35" s="643"/>
      <c r="DO35" s="643"/>
      <c r="DP35" s="643"/>
      <c r="DQ35" s="643"/>
      <c r="DR35" s="643"/>
      <c r="DS35" s="643"/>
      <c r="DT35" s="643"/>
      <c r="DU35" s="643"/>
      <c r="DV35" s="644"/>
      <c r="DW35" s="615">
        <v>2.1</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81050</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143618</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6453</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386852</v>
      </c>
      <c r="CS36" s="611"/>
      <c r="CT36" s="611"/>
      <c r="CU36" s="611"/>
      <c r="CV36" s="611"/>
      <c r="CW36" s="611"/>
      <c r="CX36" s="611"/>
      <c r="CY36" s="612"/>
      <c r="CZ36" s="615">
        <v>15.1</v>
      </c>
      <c r="DA36" s="640"/>
      <c r="DB36" s="640"/>
      <c r="DC36" s="645"/>
      <c r="DD36" s="619">
        <v>231647</v>
      </c>
      <c r="DE36" s="611"/>
      <c r="DF36" s="611"/>
      <c r="DG36" s="611"/>
      <c r="DH36" s="611"/>
      <c r="DI36" s="611"/>
      <c r="DJ36" s="611"/>
      <c r="DK36" s="612"/>
      <c r="DL36" s="619">
        <v>189917</v>
      </c>
      <c r="DM36" s="611"/>
      <c r="DN36" s="611"/>
      <c r="DO36" s="611"/>
      <c r="DP36" s="611"/>
      <c r="DQ36" s="611"/>
      <c r="DR36" s="611"/>
      <c r="DS36" s="611"/>
      <c r="DT36" s="611"/>
      <c r="DU36" s="611"/>
      <c r="DV36" s="612"/>
      <c r="DW36" s="615">
        <v>14</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12976</v>
      </c>
      <c r="S37" s="611"/>
      <c r="T37" s="611"/>
      <c r="U37" s="611"/>
      <c r="V37" s="611"/>
      <c r="W37" s="611"/>
      <c r="X37" s="611"/>
      <c r="Y37" s="612"/>
      <c r="Z37" s="613">
        <v>0.5</v>
      </c>
      <c r="AA37" s="613"/>
      <c r="AB37" s="613"/>
      <c r="AC37" s="613"/>
      <c r="AD37" s="614">
        <v>148</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7627</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6453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86996</v>
      </c>
      <c r="CS37" s="643"/>
      <c r="CT37" s="643"/>
      <c r="CU37" s="643"/>
      <c r="CV37" s="643"/>
      <c r="CW37" s="643"/>
      <c r="CX37" s="643"/>
      <c r="CY37" s="644"/>
      <c r="CZ37" s="615">
        <v>3.4</v>
      </c>
      <c r="DA37" s="640"/>
      <c r="DB37" s="640"/>
      <c r="DC37" s="645"/>
      <c r="DD37" s="619">
        <v>86996</v>
      </c>
      <c r="DE37" s="643"/>
      <c r="DF37" s="643"/>
      <c r="DG37" s="643"/>
      <c r="DH37" s="643"/>
      <c r="DI37" s="643"/>
      <c r="DJ37" s="643"/>
      <c r="DK37" s="644"/>
      <c r="DL37" s="619">
        <v>80632</v>
      </c>
      <c r="DM37" s="643"/>
      <c r="DN37" s="643"/>
      <c r="DO37" s="643"/>
      <c r="DP37" s="643"/>
      <c r="DQ37" s="643"/>
      <c r="DR37" s="643"/>
      <c r="DS37" s="643"/>
      <c r="DT37" s="643"/>
      <c r="DU37" s="643"/>
      <c r="DV37" s="644"/>
      <c r="DW37" s="615">
        <v>5.9</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294323</v>
      </c>
      <c r="S38" s="611"/>
      <c r="T38" s="611"/>
      <c r="U38" s="611"/>
      <c r="V38" s="611"/>
      <c r="W38" s="611"/>
      <c r="X38" s="611"/>
      <c r="Y38" s="612"/>
      <c r="Z38" s="613">
        <v>10.9</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t="s">
        <v>122</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240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143618</v>
      </c>
      <c r="CS38" s="611"/>
      <c r="CT38" s="611"/>
      <c r="CU38" s="611"/>
      <c r="CV38" s="611"/>
      <c r="CW38" s="611"/>
      <c r="CX38" s="611"/>
      <c r="CY38" s="612"/>
      <c r="CZ38" s="615">
        <v>5.6</v>
      </c>
      <c r="DA38" s="640"/>
      <c r="DB38" s="640"/>
      <c r="DC38" s="645"/>
      <c r="DD38" s="619">
        <v>120062</v>
      </c>
      <c r="DE38" s="611"/>
      <c r="DF38" s="611"/>
      <c r="DG38" s="611"/>
      <c r="DH38" s="611"/>
      <c r="DI38" s="611"/>
      <c r="DJ38" s="611"/>
      <c r="DK38" s="612"/>
      <c r="DL38" s="619">
        <v>119455</v>
      </c>
      <c r="DM38" s="611"/>
      <c r="DN38" s="611"/>
      <c r="DO38" s="611"/>
      <c r="DP38" s="611"/>
      <c r="DQ38" s="611"/>
      <c r="DR38" s="611"/>
      <c r="DS38" s="611"/>
      <c r="DT38" s="611"/>
      <c r="DU38" s="611"/>
      <c r="DV38" s="612"/>
      <c r="DW38" s="615">
        <v>8.8000000000000007</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431</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72871</v>
      </c>
      <c r="CS39" s="643"/>
      <c r="CT39" s="643"/>
      <c r="CU39" s="643"/>
      <c r="CV39" s="643"/>
      <c r="CW39" s="643"/>
      <c r="CX39" s="643"/>
      <c r="CY39" s="644"/>
      <c r="CZ39" s="615">
        <v>2.8</v>
      </c>
      <c r="DA39" s="640"/>
      <c r="DB39" s="640"/>
      <c r="DC39" s="645"/>
      <c r="DD39" s="619">
        <v>41973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2323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96</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2697026</v>
      </c>
      <c r="S41" s="683"/>
      <c r="T41" s="683"/>
      <c r="U41" s="683"/>
      <c r="V41" s="683"/>
      <c r="W41" s="683"/>
      <c r="X41" s="683"/>
      <c r="Y41" s="687"/>
      <c r="Z41" s="688">
        <v>100</v>
      </c>
      <c r="AA41" s="688"/>
      <c r="AB41" s="688"/>
      <c r="AC41" s="688"/>
      <c r="AD41" s="689">
        <v>1352959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37117</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98874</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278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644680</v>
      </c>
      <c r="CS42" s="643"/>
      <c r="CT42" s="643"/>
      <c r="CU42" s="643"/>
      <c r="CV42" s="643"/>
      <c r="CW42" s="643"/>
      <c r="CX42" s="643"/>
      <c r="CY42" s="644"/>
      <c r="CZ42" s="615">
        <v>25.2</v>
      </c>
      <c r="DA42" s="640"/>
      <c r="DB42" s="640"/>
      <c r="DC42" s="645"/>
      <c r="DD42" s="619">
        <v>82800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35999</v>
      </c>
      <c r="CS43" s="643"/>
      <c r="CT43" s="643"/>
      <c r="CU43" s="643"/>
      <c r="CV43" s="643"/>
      <c r="CW43" s="643"/>
      <c r="CX43" s="643"/>
      <c r="CY43" s="644"/>
      <c r="CZ43" s="615">
        <v>1.4</v>
      </c>
      <c r="DA43" s="640"/>
      <c r="DB43" s="640"/>
      <c r="DC43" s="645"/>
      <c r="DD43" s="619">
        <v>35999</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591785</v>
      </c>
      <c r="CS44" s="611"/>
      <c r="CT44" s="611"/>
      <c r="CU44" s="611"/>
      <c r="CV44" s="611"/>
      <c r="CW44" s="611"/>
      <c r="CX44" s="611"/>
      <c r="CY44" s="612"/>
      <c r="CZ44" s="615">
        <v>23.1</v>
      </c>
      <c r="DA44" s="616"/>
      <c r="DB44" s="616"/>
      <c r="DC44" s="622"/>
      <c r="DD44" s="619">
        <v>57667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396275</v>
      </c>
      <c r="CS45" s="643"/>
      <c r="CT45" s="643"/>
      <c r="CU45" s="643"/>
      <c r="CV45" s="643"/>
      <c r="CW45" s="643"/>
      <c r="CX45" s="643"/>
      <c r="CY45" s="644"/>
      <c r="CZ45" s="615">
        <v>15.5</v>
      </c>
      <c r="DA45" s="640"/>
      <c r="DB45" s="640"/>
      <c r="DC45" s="645"/>
      <c r="DD45" s="619">
        <v>34649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195510</v>
      </c>
      <c r="CS46" s="611"/>
      <c r="CT46" s="611"/>
      <c r="CU46" s="611"/>
      <c r="CV46" s="611"/>
      <c r="CW46" s="611"/>
      <c r="CX46" s="611"/>
      <c r="CY46" s="612"/>
      <c r="CZ46" s="615">
        <v>7.6</v>
      </c>
      <c r="DA46" s="616"/>
      <c r="DB46" s="616"/>
      <c r="DC46" s="622"/>
      <c r="DD46" s="619">
        <v>23018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52895</v>
      </c>
      <c r="CS47" s="643"/>
      <c r="CT47" s="643"/>
      <c r="CU47" s="643"/>
      <c r="CV47" s="643"/>
      <c r="CW47" s="643"/>
      <c r="CX47" s="643"/>
      <c r="CY47" s="644"/>
      <c r="CZ47" s="615">
        <v>2.1</v>
      </c>
      <c r="DA47" s="640"/>
      <c r="DB47" s="640"/>
      <c r="DC47" s="645"/>
      <c r="DD47" s="619">
        <v>25133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2562291</v>
      </c>
      <c r="CS49" s="669"/>
      <c r="CT49" s="669"/>
      <c r="CU49" s="669"/>
      <c r="CV49" s="669"/>
      <c r="CW49" s="669"/>
      <c r="CX49" s="669"/>
      <c r="CY49" s="698"/>
      <c r="CZ49" s="690">
        <v>100</v>
      </c>
      <c r="DA49" s="699"/>
      <c r="DB49" s="699"/>
      <c r="DC49" s="700"/>
      <c r="DD49" s="701">
        <v>1506338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16WDT+kvK/kdE2EaS5EJz6/LXtvCarrhtbwP0A7kEnguDLTw2jCp27Jf6gYheuXi0icYUJT8iEhjneccKubZEQ==" saltValue="XDuuwwqkTqchT07umpru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6" zoomScale="70" zoomScaleNormal="25" zoomScaleSheetLayoutView="70" workbookViewId="0">
      <selection activeCell="Q73" sqref="Q73:U7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2665</v>
      </c>
      <c r="R7" s="740"/>
      <c r="S7" s="740"/>
      <c r="T7" s="740"/>
      <c r="U7" s="740"/>
      <c r="V7" s="740">
        <v>2508</v>
      </c>
      <c r="W7" s="740"/>
      <c r="X7" s="740"/>
      <c r="Y7" s="740"/>
      <c r="Z7" s="740"/>
      <c r="AA7" s="740">
        <v>157</v>
      </c>
      <c r="AB7" s="740"/>
      <c r="AC7" s="740"/>
      <c r="AD7" s="740"/>
      <c r="AE7" s="741"/>
      <c r="AF7" s="742">
        <v>129</v>
      </c>
      <c r="AG7" s="743"/>
      <c r="AH7" s="743"/>
      <c r="AI7" s="743"/>
      <c r="AJ7" s="744"/>
      <c r="AK7" s="745">
        <v>14</v>
      </c>
      <c r="AL7" s="746"/>
      <c r="AM7" s="746"/>
      <c r="AN7" s="746"/>
      <c r="AO7" s="746"/>
      <c r="AP7" s="746">
        <v>2307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547</v>
      </c>
      <c r="BT7" s="734"/>
      <c r="BU7" s="734"/>
      <c r="BV7" s="734"/>
      <c r="BW7" s="734"/>
      <c r="BX7" s="734"/>
      <c r="BY7" s="734"/>
      <c r="BZ7" s="734"/>
      <c r="CA7" s="734"/>
      <c r="CB7" s="734"/>
      <c r="CC7" s="734"/>
      <c r="CD7" s="734"/>
      <c r="CE7" s="734"/>
      <c r="CF7" s="734"/>
      <c r="CG7" s="749"/>
      <c r="CH7" s="730">
        <v>-6</v>
      </c>
      <c r="CI7" s="731"/>
      <c r="CJ7" s="731"/>
      <c r="CK7" s="731"/>
      <c r="CL7" s="732"/>
      <c r="CM7" s="730">
        <v>33</v>
      </c>
      <c r="CN7" s="731"/>
      <c r="CO7" s="731"/>
      <c r="CP7" s="731"/>
      <c r="CQ7" s="732"/>
      <c r="CR7" s="730">
        <v>72</v>
      </c>
      <c r="CS7" s="731"/>
      <c r="CT7" s="731"/>
      <c r="CU7" s="731"/>
      <c r="CV7" s="732"/>
      <c r="CW7" s="730">
        <v>0</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32</v>
      </c>
      <c r="R8" s="771"/>
      <c r="S8" s="771"/>
      <c r="T8" s="771"/>
      <c r="U8" s="771"/>
      <c r="V8" s="771">
        <v>55</v>
      </c>
      <c r="W8" s="771"/>
      <c r="X8" s="771"/>
      <c r="Y8" s="771"/>
      <c r="Z8" s="771"/>
      <c r="AA8" s="771">
        <v>-23</v>
      </c>
      <c r="AB8" s="771"/>
      <c r="AC8" s="771"/>
      <c r="AD8" s="771"/>
      <c r="AE8" s="772"/>
      <c r="AF8" s="773">
        <v>-23</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2697</v>
      </c>
      <c r="R23" s="780"/>
      <c r="S23" s="780"/>
      <c r="T23" s="780"/>
      <c r="U23" s="780"/>
      <c r="V23" s="780">
        <v>2562</v>
      </c>
      <c r="W23" s="780"/>
      <c r="X23" s="780"/>
      <c r="Y23" s="780"/>
      <c r="Z23" s="780"/>
      <c r="AA23" s="780">
        <v>135</v>
      </c>
      <c r="AB23" s="780"/>
      <c r="AC23" s="780"/>
      <c r="AD23" s="780"/>
      <c r="AE23" s="781"/>
      <c r="AF23" s="782">
        <v>106</v>
      </c>
      <c r="AG23" s="780"/>
      <c r="AH23" s="780"/>
      <c r="AI23" s="780"/>
      <c r="AJ23" s="783"/>
      <c r="AK23" s="784"/>
      <c r="AL23" s="785"/>
      <c r="AM23" s="785"/>
      <c r="AN23" s="785"/>
      <c r="AO23" s="785"/>
      <c r="AP23" s="780">
        <v>2307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216</v>
      </c>
      <c r="R28" s="810"/>
      <c r="S28" s="810"/>
      <c r="T28" s="810"/>
      <c r="U28" s="810"/>
      <c r="V28" s="810">
        <v>210</v>
      </c>
      <c r="W28" s="810"/>
      <c r="X28" s="810"/>
      <c r="Y28" s="810"/>
      <c r="Z28" s="810"/>
      <c r="AA28" s="810">
        <v>6</v>
      </c>
      <c r="AB28" s="810"/>
      <c r="AC28" s="810"/>
      <c r="AD28" s="810"/>
      <c r="AE28" s="811"/>
      <c r="AF28" s="812">
        <v>6</v>
      </c>
      <c r="AG28" s="810"/>
      <c r="AH28" s="810"/>
      <c r="AI28" s="810"/>
      <c r="AJ28" s="813"/>
      <c r="AK28" s="814">
        <v>37</v>
      </c>
      <c r="AL28" s="815"/>
      <c r="AM28" s="815"/>
      <c r="AN28" s="815"/>
      <c r="AO28" s="815"/>
      <c r="AP28" s="815">
        <v>0</v>
      </c>
      <c r="AQ28" s="815"/>
      <c r="AR28" s="815"/>
      <c r="AS28" s="815"/>
      <c r="AT28" s="815"/>
      <c r="AU28" s="815">
        <v>0</v>
      </c>
      <c r="AV28" s="815"/>
      <c r="AW28" s="815"/>
      <c r="AX28" s="815"/>
      <c r="AY28" s="815"/>
      <c r="AZ28" s="816">
        <v>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295</v>
      </c>
      <c r="R29" s="771"/>
      <c r="S29" s="771"/>
      <c r="T29" s="771"/>
      <c r="U29" s="771"/>
      <c r="V29" s="771">
        <v>273</v>
      </c>
      <c r="W29" s="771"/>
      <c r="X29" s="771"/>
      <c r="Y29" s="771"/>
      <c r="Z29" s="771"/>
      <c r="AA29" s="771">
        <v>22</v>
      </c>
      <c r="AB29" s="771"/>
      <c r="AC29" s="771"/>
      <c r="AD29" s="771"/>
      <c r="AE29" s="772"/>
      <c r="AF29" s="773">
        <v>22</v>
      </c>
      <c r="AG29" s="774"/>
      <c r="AH29" s="774"/>
      <c r="AI29" s="774"/>
      <c r="AJ29" s="775"/>
      <c r="AK29" s="821">
        <v>50</v>
      </c>
      <c r="AL29" s="817"/>
      <c r="AM29" s="817"/>
      <c r="AN29" s="817"/>
      <c r="AO29" s="817"/>
      <c r="AP29" s="817">
        <v>0</v>
      </c>
      <c r="AQ29" s="817"/>
      <c r="AR29" s="817"/>
      <c r="AS29" s="817"/>
      <c r="AT29" s="817"/>
      <c r="AU29" s="817">
        <v>0</v>
      </c>
      <c r="AV29" s="817"/>
      <c r="AW29" s="817"/>
      <c r="AX29" s="817"/>
      <c r="AY29" s="817"/>
      <c r="AZ29" s="818">
        <v>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40</v>
      </c>
      <c r="R30" s="771"/>
      <c r="S30" s="771"/>
      <c r="T30" s="771"/>
      <c r="U30" s="771"/>
      <c r="V30" s="771">
        <v>39</v>
      </c>
      <c r="W30" s="771"/>
      <c r="X30" s="771"/>
      <c r="Y30" s="771"/>
      <c r="Z30" s="771"/>
      <c r="AA30" s="771">
        <v>1</v>
      </c>
      <c r="AB30" s="771"/>
      <c r="AC30" s="771"/>
      <c r="AD30" s="771"/>
      <c r="AE30" s="772"/>
      <c r="AF30" s="773">
        <v>1</v>
      </c>
      <c r="AG30" s="774"/>
      <c r="AH30" s="774"/>
      <c r="AI30" s="774"/>
      <c r="AJ30" s="775"/>
      <c r="AK30" s="821">
        <v>19</v>
      </c>
      <c r="AL30" s="817"/>
      <c r="AM30" s="817"/>
      <c r="AN30" s="817"/>
      <c r="AO30" s="817"/>
      <c r="AP30" s="817">
        <v>0</v>
      </c>
      <c r="AQ30" s="817"/>
      <c r="AR30" s="817"/>
      <c r="AS30" s="817"/>
      <c r="AT30" s="817"/>
      <c r="AU30" s="817">
        <v>0</v>
      </c>
      <c r="AV30" s="817"/>
      <c r="AW30" s="817"/>
      <c r="AX30" s="817"/>
      <c r="AY30" s="817"/>
      <c r="AZ30" s="818">
        <v>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81</v>
      </c>
      <c r="R31" s="771"/>
      <c r="S31" s="771"/>
      <c r="T31" s="771"/>
      <c r="U31" s="771"/>
      <c r="V31" s="771">
        <v>74</v>
      </c>
      <c r="W31" s="771"/>
      <c r="X31" s="771"/>
      <c r="Y31" s="771"/>
      <c r="Z31" s="771"/>
      <c r="AA31" s="771">
        <v>7</v>
      </c>
      <c r="AB31" s="771"/>
      <c r="AC31" s="771"/>
      <c r="AD31" s="771"/>
      <c r="AE31" s="772"/>
      <c r="AF31" s="773">
        <v>7</v>
      </c>
      <c r="AG31" s="774"/>
      <c r="AH31" s="774"/>
      <c r="AI31" s="774"/>
      <c r="AJ31" s="775"/>
      <c r="AK31" s="821">
        <v>8</v>
      </c>
      <c r="AL31" s="817"/>
      <c r="AM31" s="817"/>
      <c r="AN31" s="817"/>
      <c r="AO31" s="817"/>
      <c r="AP31" s="817">
        <v>115</v>
      </c>
      <c r="AQ31" s="817"/>
      <c r="AR31" s="817"/>
      <c r="AS31" s="817"/>
      <c r="AT31" s="817"/>
      <c r="AU31" s="817">
        <v>59</v>
      </c>
      <c r="AV31" s="817"/>
      <c r="AW31" s="817"/>
      <c r="AX31" s="817"/>
      <c r="AY31" s="817"/>
      <c r="AZ31" s="818">
        <v>0</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37</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399</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7064</v>
      </c>
      <c r="R68" s="853"/>
      <c r="S68" s="853"/>
      <c r="T68" s="853"/>
      <c r="U68" s="853"/>
      <c r="V68" s="853">
        <v>5999</v>
      </c>
      <c r="W68" s="853"/>
      <c r="X68" s="853"/>
      <c r="Y68" s="853"/>
      <c r="Z68" s="853"/>
      <c r="AA68" s="853">
        <v>1065</v>
      </c>
      <c r="AB68" s="853"/>
      <c r="AC68" s="853"/>
      <c r="AD68" s="853"/>
      <c r="AE68" s="853"/>
      <c r="AF68" s="853">
        <v>1065</v>
      </c>
      <c r="AG68" s="853"/>
      <c r="AH68" s="853"/>
      <c r="AI68" s="853"/>
      <c r="AJ68" s="853"/>
      <c r="AK68" s="853">
        <v>208</v>
      </c>
      <c r="AL68" s="853"/>
      <c r="AM68" s="853"/>
      <c r="AN68" s="853"/>
      <c r="AO68" s="853"/>
      <c r="AP68" s="853">
        <v>0</v>
      </c>
      <c r="AQ68" s="853"/>
      <c r="AR68" s="853"/>
      <c r="AS68" s="853"/>
      <c r="AT68" s="853"/>
      <c r="AU68" s="853">
        <v>0</v>
      </c>
      <c r="AV68" s="853"/>
      <c r="AW68" s="853"/>
      <c r="AX68" s="853"/>
      <c r="AY68" s="853"/>
      <c r="AZ68" s="854" t="s">
        <v>558</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554</v>
      </c>
      <c r="C69" s="861"/>
      <c r="D69" s="861"/>
      <c r="E69" s="861"/>
      <c r="F69" s="861"/>
      <c r="G69" s="861"/>
      <c r="H69" s="861"/>
      <c r="I69" s="861"/>
      <c r="J69" s="861"/>
      <c r="K69" s="861"/>
      <c r="L69" s="861"/>
      <c r="M69" s="861"/>
      <c r="N69" s="861"/>
      <c r="O69" s="861"/>
      <c r="P69" s="862"/>
      <c r="Q69" s="863">
        <v>3019</v>
      </c>
      <c r="R69" s="817"/>
      <c r="S69" s="817"/>
      <c r="T69" s="817"/>
      <c r="U69" s="817"/>
      <c r="V69" s="817">
        <v>2097</v>
      </c>
      <c r="W69" s="817"/>
      <c r="X69" s="817"/>
      <c r="Y69" s="817"/>
      <c r="Z69" s="817"/>
      <c r="AA69" s="817">
        <v>112</v>
      </c>
      <c r="AB69" s="817"/>
      <c r="AC69" s="817"/>
      <c r="AD69" s="817"/>
      <c r="AE69" s="817"/>
      <c r="AF69" s="817">
        <v>112</v>
      </c>
      <c r="AG69" s="817"/>
      <c r="AH69" s="817"/>
      <c r="AI69" s="817"/>
      <c r="AJ69" s="817"/>
      <c r="AK69" s="817">
        <v>31</v>
      </c>
      <c r="AL69" s="817"/>
      <c r="AM69" s="817"/>
      <c r="AN69" s="817"/>
      <c r="AO69" s="817"/>
      <c r="AP69" s="817">
        <v>2029</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555</v>
      </c>
      <c r="C70" s="861"/>
      <c r="D70" s="861"/>
      <c r="E70" s="861"/>
      <c r="F70" s="861"/>
      <c r="G70" s="861"/>
      <c r="H70" s="861"/>
      <c r="I70" s="861"/>
      <c r="J70" s="861"/>
      <c r="K70" s="861"/>
      <c r="L70" s="861"/>
      <c r="M70" s="861"/>
      <c r="N70" s="861"/>
      <c r="O70" s="861"/>
      <c r="P70" s="862"/>
      <c r="Q70" s="863">
        <v>309</v>
      </c>
      <c r="R70" s="817"/>
      <c r="S70" s="817"/>
      <c r="T70" s="817"/>
      <c r="U70" s="817"/>
      <c r="V70" s="817">
        <v>308</v>
      </c>
      <c r="W70" s="817"/>
      <c r="X70" s="817"/>
      <c r="Y70" s="817"/>
      <c r="Z70" s="817"/>
      <c r="AA70" s="817">
        <v>1</v>
      </c>
      <c r="AB70" s="817"/>
      <c r="AC70" s="817"/>
      <c r="AD70" s="817"/>
      <c r="AE70" s="817"/>
      <c r="AF70" s="817">
        <v>1</v>
      </c>
      <c r="AG70" s="817"/>
      <c r="AH70" s="817"/>
      <c r="AI70" s="817"/>
      <c r="AJ70" s="817"/>
      <c r="AK70" s="817">
        <v>8</v>
      </c>
      <c r="AL70" s="817"/>
      <c r="AM70" s="817"/>
      <c r="AN70" s="817"/>
      <c r="AO70" s="817"/>
      <c r="AP70" s="817">
        <v>0</v>
      </c>
      <c r="AQ70" s="817"/>
      <c r="AR70" s="817"/>
      <c r="AS70" s="817"/>
      <c r="AT70" s="817"/>
      <c r="AU70" s="817">
        <v>0</v>
      </c>
      <c r="AV70" s="817"/>
      <c r="AW70" s="817"/>
      <c r="AX70" s="817"/>
      <c r="AY70" s="817"/>
      <c r="AZ70" s="819" t="s">
        <v>559</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556</v>
      </c>
      <c r="C71" s="861"/>
      <c r="D71" s="861"/>
      <c r="E71" s="861"/>
      <c r="F71" s="861"/>
      <c r="G71" s="861"/>
      <c r="H71" s="861"/>
      <c r="I71" s="861"/>
      <c r="J71" s="861"/>
      <c r="K71" s="861"/>
      <c r="L71" s="861"/>
      <c r="M71" s="861"/>
      <c r="N71" s="861"/>
      <c r="O71" s="861"/>
      <c r="P71" s="862"/>
      <c r="Q71" s="863">
        <v>312</v>
      </c>
      <c r="R71" s="817"/>
      <c r="S71" s="817"/>
      <c r="T71" s="817"/>
      <c r="U71" s="817"/>
      <c r="V71" s="817">
        <v>290</v>
      </c>
      <c r="W71" s="817"/>
      <c r="X71" s="817"/>
      <c r="Y71" s="817"/>
      <c r="Z71" s="817"/>
      <c r="AA71" s="817">
        <v>22</v>
      </c>
      <c r="AB71" s="817"/>
      <c r="AC71" s="817"/>
      <c r="AD71" s="817"/>
      <c r="AE71" s="817"/>
      <c r="AF71" s="817">
        <v>22</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557</v>
      </c>
      <c r="C72" s="861"/>
      <c r="D72" s="861"/>
      <c r="E72" s="861"/>
      <c r="F72" s="861"/>
      <c r="G72" s="861"/>
      <c r="H72" s="861"/>
      <c r="I72" s="861"/>
      <c r="J72" s="861"/>
      <c r="K72" s="861"/>
      <c r="L72" s="861"/>
      <c r="M72" s="861"/>
      <c r="N72" s="861"/>
      <c r="O72" s="861"/>
      <c r="P72" s="862"/>
      <c r="Q72" s="863">
        <v>322367</v>
      </c>
      <c r="R72" s="817"/>
      <c r="S72" s="817"/>
      <c r="T72" s="817"/>
      <c r="U72" s="817"/>
      <c r="V72" s="817">
        <v>314740</v>
      </c>
      <c r="W72" s="817"/>
      <c r="X72" s="817"/>
      <c r="Y72" s="817"/>
      <c r="Z72" s="817"/>
      <c r="AA72" s="817">
        <v>7627</v>
      </c>
      <c r="AB72" s="817"/>
      <c r="AC72" s="817"/>
      <c r="AD72" s="817"/>
      <c r="AE72" s="817"/>
      <c r="AF72" s="817">
        <v>5417</v>
      </c>
      <c r="AG72" s="817"/>
      <c r="AH72" s="817"/>
      <c r="AI72" s="817"/>
      <c r="AJ72" s="817"/>
      <c r="AK72" s="817">
        <v>0</v>
      </c>
      <c r="AL72" s="817"/>
      <c r="AM72" s="817"/>
      <c r="AN72" s="817"/>
      <c r="AO72" s="817"/>
      <c r="AP72" s="817">
        <v>0</v>
      </c>
      <c r="AQ72" s="817"/>
      <c r="AR72" s="817"/>
      <c r="AS72" s="817"/>
      <c r="AT72" s="817"/>
      <c r="AU72" s="817">
        <v>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228398</v>
      </c>
      <c r="AB110" s="887"/>
      <c r="AC110" s="887"/>
      <c r="AD110" s="887"/>
      <c r="AE110" s="888"/>
      <c r="AF110" s="889">
        <v>229984</v>
      </c>
      <c r="AG110" s="887"/>
      <c r="AH110" s="887"/>
      <c r="AI110" s="887"/>
      <c r="AJ110" s="888"/>
      <c r="AK110" s="889">
        <v>231317</v>
      </c>
      <c r="AL110" s="887"/>
      <c r="AM110" s="887"/>
      <c r="AN110" s="887"/>
      <c r="AO110" s="888"/>
      <c r="AP110" s="890">
        <v>19.8</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2302096</v>
      </c>
      <c r="BR110" s="918"/>
      <c r="BS110" s="918"/>
      <c r="BT110" s="918"/>
      <c r="BU110" s="918"/>
      <c r="BV110" s="918">
        <v>2235586</v>
      </c>
      <c r="BW110" s="918"/>
      <c r="BX110" s="918"/>
      <c r="BY110" s="918"/>
      <c r="BZ110" s="918"/>
      <c r="CA110" s="918">
        <v>2306636</v>
      </c>
      <c r="CB110" s="918"/>
      <c r="CC110" s="918"/>
      <c r="CD110" s="918"/>
      <c r="CE110" s="918"/>
      <c r="CF110" s="931">
        <v>197.9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63358</v>
      </c>
      <c r="BR112" s="913"/>
      <c r="BS112" s="913"/>
      <c r="BT112" s="913"/>
      <c r="BU112" s="913"/>
      <c r="BV112" s="913">
        <v>57144</v>
      </c>
      <c r="BW112" s="913"/>
      <c r="BX112" s="913"/>
      <c r="BY112" s="913"/>
      <c r="BZ112" s="913"/>
      <c r="CA112" s="913">
        <v>57458</v>
      </c>
      <c r="CB112" s="913"/>
      <c r="CC112" s="913"/>
      <c r="CD112" s="913"/>
      <c r="CE112" s="913"/>
      <c r="CF112" s="907">
        <v>4.9000000000000004</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5053</v>
      </c>
      <c r="AB113" s="925"/>
      <c r="AC113" s="925"/>
      <c r="AD113" s="925"/>
      <c r="AE113" s="926"/>
      <c r="AF113" s="927">
        <v>5152</v>
      </c>
      <c r="AG113" s="925"/>
      <c r="AH113" s="925"/>
      <c r="AI113" s="925"/>
      <c r="AJ113" s="926"/>
      <c r="AK113" s="927">
        <v>5520</v>
      </c>
      <c r="AL113" s="925"/>
      <c r="AM113" s="925"/>
      <c r="AN113" s="925"/>
      <c r="AO113" s="926"/>
      <c r="AP113" s="928">
        <v>0.5</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51186</v>
      </c>
      <c r="BR113" s="913"/>
      <c r="BS113" s="913"/>
      <c r="BT113" s="913"/>
      <c r="BU113" s="913"/>
      <c r="BV113" s="913">
        <v>52910</v>
      </c>
      <c r="BW113" s="913"/>
      <c r="BX113" s="913"/>
      <c r="BY113" s="913"/>
      <c r="BZ113" s="913"/>
      <c r="CA113" s="913">
        <v>48392</v>
      </c>
      <c r="CB113" s="913"/>
      <c r="CC113" s="913"/>
      <c r="CD113" s="913"/>
      <c r="CE113" s="913"/>
      <c r="CF113" s="907">
        <v>4.2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6341</v>
      </c>
      <c r="AB114" s="946"/>
      <c r="AC114" s="946"/>
      <c r="AD114" s="946"/>
      <c r="AE114" s="947"/>
      <c r="AF114" s="948">
        <v>5986</v>
      </c>
      <c r="AG114" s="946"/>
      <c r="AH114" s="946"/>
      <c r="AI114" s="946"/>
      <c r="AJ114" s="947"/>
      <c r="AK114" s="948">
        <v>7298</v>
      </c>
      <c r="AL114" s="946"/>
      <c r="AM114" s="946"/>
      <c r="AN114" s="946"/>
      <c r="AO114" s="947"/>
      <c r="AP114" s="949">
        <v>0.6</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t="s">
        <v>122</v>
      </c>
      <c r="BR114" s="913"/>
      <c r="BS114" s="913"/>
      <c r="BT114" s="913"/>
      <c r="BU114" s="913"/>
      <c r="BV114" s="913">
        <v>301481</v>
      </c>
      <c r="BW114" s="913"/>
      <c r="BX114" s="913"/>
      <c r="BY114" s="913"/>
      <c r="BZ114" s="913"/>
      <c r="CA114" s="913">
        <v>312963</v>
      </c>
      <c r="CB114" s="913"/>
      <c r="CC114" s="913"/>
      <c r="CD114" s="913"/>
      <c r="CE114" s="913"/>
      <c r="CF114" s="907">
        <v>26.8</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18648</v>
      </c>
      <c r="AB115" s="925"/>
      <c r="AC115" s="925"/>
      <c r="AD115" s="925"/>
      <c r="AE115" s="926"/>
      <c r="AF115" s="927">
        <v>28588</v>
      </c>
      <c r="AG115" s="925"/>
      <c r="AH115" s="925"/>
      <c r="AI115" s="925"/>
      <c r="AJ115" s="926"/>
      <c r="AK115" s="927">
        <v>10500</v>
      </c>
      <c r="AL115" s="925"/>
      <c r="AM115" s="925"/>
      <c r="AN115" s="925"/>
      <c r="AO115" s="926"/>
      <c r="AP115" s="928">
        <v>0.9</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37</v>
      </c>
      <c r="AB116" s="946"/>
      <c r="AC116" s="946"/>
      <c r="AD116" s="946"/>
      <c r="AE116" s="947"/>
      <c r="AF116" s="948">
        <v>30</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258477</v>
      </c>
      <c r="AB117" s="966"/>
      <c r="AC117" s="966"/>
      <c r="AD117" s="966"/>
      <c r="AE117" s="967"/>
      <c r="AF117" s="968">
        <v>269740</v>
      </c>
      <c r="AG117" s="966"/>
      <c r="AH117" s="966"/>
      <c r="AI117" s="966"/>
      <c r="AJ117" s="967"/>
      <c r="AK117" s="968">
        <v>254635</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441</v>
      </c>
      <c r="BP119" s="992"/>
      <c r="BQ119" s="986">
        <v>2416640</v>
      </c>
      <c r="BR119" s="987"/>
      <c r="BS119" s="987"/>
      <c r="BT119" s="987"/>
      <c r="BU119" s="987"/>
      <c r="BV119" s="987">
        <v>2647121</v>
      </c>
      <c r="BW119" s="987"/>
      <c r="BX119" s="987"/>
      <c r="BY119" s="987"/>
      <c r="BZ119" s="987"/>
      <c r="CA119" s="987">
        <v>2725449</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1324124</v>
      </c>
      <c r="BR120" s="918"/>
      <c r="BS120" s="918"/>
      <c r="BT120" s="918"/>
      <c r="BU120" s="918"/>
      <c r="BV120" s="918">
        <v>1394559</v>
      </c>
      <c r="BW120" s="918"/>
      <c r="BX120" s="918"/>
      <c r="BY120" s="918"/>
      <c r="BZ120" s="918"/>
      <c r="CA120" s="918">
        <v>1402473</v>
      </c>
      <c r="CB120" s="918"/>
      <c r="CC120" s="918"/>
      <c r="CD120" s="918"/>
      <c r="CE120" s="918"/>
      <c r="CF120" s="931">
        <v>120.3</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63358</v>
      </c>
      <c r="DH120" s="918"/>
      <c r="DI120" s="918"/>
      <c r="DJ120" s="918"/>
      <c r="DK120" s="918"/>
      <c r="DL120" s="918">
        <v>57144</v>
      </c>
      <c r="DM120" s="918"/>
      <c r="DN120" s="918"/>
      <c r="DO120" s="918"/>
      <c r="DP120" s="918"/>
      <c r="DQ120" s="918">
        <v>57458</v>
      </c>
      <c r="DR120" s="918"/>
      <c r="DS120" s="918"/>
      <c r="DT120" s="918"/>
      <c r="DU120" s="918"/>
      <c r="DV120" s="919">
        <v>4.9000000000000004</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157606</v>
      </c>
      <c r="BR121" s="913"/>
      <c r="BS121" s="913"/>
      <c r="BT121" s="913"/>
      <c r="BU121" s="913"/>
      <c r="BV121" s="913">
        <v>130949</v>
      </c>
      <c r="BW121" s="913"/>
      <c r="BX121" s="913"/>
      <c r="BY121" s="913"/>
      <c r="BZ121" s="913"/>
      <c r="CA121" s="913">
        <v>125019</v>
      </c>
      <c r="CB121" s="913"/>
      <c r="CC121" s="913"/>
      <c r="CD121" s="913"/>
      <c r="CE121" s="913"/>
      <c r="CF121" s="907">
        <v>10.7</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1658923</v>
      </c>
      <c r="BR122" s="987"/>
      <c r="BS122" s="987"/>
      <c r="BT122" s="987"/>
      <c r="BU122" s="987"/>
      <c r="BV122" s="987">
        <v>1635067</v>
      </c>
      <c r="BW122" s="987"/>
      <c r="BX122" s="987"/>
      <c r="BY122" s="987"/>
      <c r="BZ122" s="987"/>
      <c r="CA122" s="987">
        <v>1660075</v>
      </c>
      <c r="CB122" s="987"/>
      <c r="CC122" s="987"/>
      <c r="CD122" s="987"/>
      <c r="CE122" s="987"/>
      <c r="CF122" s="1004">
        <v>142.4</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449</v>
      </c>
      <c r="BP123" s="992"/>
      <c r="BQ123" s="1050">
        <v>3140653</v>
      </c>
      <c r="BR123" s="1051"/>
      <c r="BS123" s="1051"/>
      <c r="BT123" s="1051"/>
      <c r="BU123" s="1051"/>
      <c r="BV123" s="1051">
        <v>3160575</v>
      </c>
      <c r="BW123" s="1051"/>
      <c r="BX123" s="1051"/>
      <c r="BY123" s="1051"/>
      <c r="BZ123" s="1051"/>
      <c r="CA123" s="1051">
        <v>3187567</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18648</v>
      </c>
      <c r="AB126" s="946"/>
      <c r="AC126" s="946"/>
      <c r="AD126" s="946"/>
      <c r="AE126" s="947"/>
      <c r="AF126" s="948">
        <v>28588</v>
      </c>
      <c r="AG126" s="946"/>
      <c r="AH126" s="946"/>
      <c r="AI126" s="946"/>
      <c r="AJ126" s="947"/>
      <c r="AK126" s="948">
        <v>10500</v>
      </c>
      <c r="AL126" s="946"/>
      <c r="AM126" s="946"/>
      <c r="AN126" s="946"/>
      <c r="AO126" s="947"/>
      <c r="AP126" s="949">
        <v>0.9</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14151</v>
      </c>
      <c r="AB128" s="1033"/>
      <c r="AC128" s="1033"/>
      <c r="AD128" s="1033"/>
      <c r="AE128" s="1034"/>
      <c r="AF128" s="1035">
        <v>10178</v>
      </c>
      <c r="AG128" s="1033"/>
      <c r="AH128" s="1033"/>
      <c r="AI128" s="1033"/>
      <c r="AJ128" s="1034"/>
      <c r="AK128" s="1035">
        <v>14368</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1251070</v>
      </c>
      <c r="AB129" s="946"/>
      <c r="AC129" s="946"/>
      <c r="AD129" s="946"/>
      <c r="AE129" s="947"/>
      <c r="AF129" s="948">
        <v>1271881</v>
      </c>
      <c r="AG129" s="946"/>
      <c r="AH129" s="946"/>
      <c r="AI129" s="946"/>
      <c r="AJ129" s="947"/>
      <c r="AK129" s="948">
        <v>1323733</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150234</v>
      </c>
      <c r="AB130" s="946"/>
      <c r="AC130" s="946"/>
      <c r="AD130" s="946"/>
      <c r="AE130" s="947"/>
      <c r="AF130" s="948">
        <v>155618</v>
      </c>
      <c r="AG130" s="946"/>
      <c r="AH130" s="946"/>
      <c r="AI130" s="946"/>
      <c r="AJ130" s="947"/>
      <c r="AK130" s="948">
        <v>158127</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8.3000000000000007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1100836</v>
      </c>
      <c r="AB131" s="973"/>
      <c r="AC131" s="973"/>
      <c r="AD131" s="973"/>
      <c r="AE131" s="974"/>
      <c r="AF131" s="972">
        <v>1116263</v>
      </c>
      <c r="AG131" s="973"/>
      <c r="AH131" s="973"/>
      <c r="AI131" s="973"/>
      <c r="AJ131" s="974"/>
      <c r="AK131" s="972">
        <v>1165606</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8.5473222169999996</v>
      </c>
      <c r="AB132" s="1084"/>
      <c r="AC132" s="1084"/>
      <c r="AD132" s="1084"/>
      <c r="AE132" s="1085"/>
      <c r="AF132" s="1086">
        <v>9.3117840510000001</v>
      </c>
      <c r="AG132" s="1084"/>
      <c r="AH132" s="1084"/>
      <c r="AI132" s="1084"/>
      <c r="AJ132" s="1085"/>
      <c r="AK132" s="1086">
        <v>7.0469781380000001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7.4</v>
      </c>
      <c r="AB133" s="1067"/>
      <c r="AC133" s="1067"/>
      <c r="AD133" s="1067"/>
      <c r="AE133" s="1068"/>
      <c r="AF133" s="1066">
        <v>8.1999999999999993</v>
      </c>
      <c r="AG133" s="1067"/>
      <c r="AH133" s="1067"/>
      <c r="AI133" s="1067"/>
      <c r="AJ133" s="1068"/>
      <c r="AK133" s="1066">
        <v>8.3000000000000007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06PfSZ9MGn7lkQYjXtEF4yJij6+y4buaE8ughy6UgwCvtklvTtUE38cC9Q7Ymqws/oe097zd/nJgsWEgwUXYw==" saltValue="079M74Ig4NqAsXAIQQc1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C54" zoomScale="86" zoomScaleNormal="85" zoomScaleSheetLayoutView="86"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8LtEPVzSEBQ9dr6L/Sj6G5iJ0P5crUR5NRJBBxKMNsGXF7fH7YY+PGRia7y9AsFWXM/mIKM5gTvK7r4QnhKOwA==" saltValue="jeA5NqUsCr5R0UTxxQsR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31"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GyGlMhlfjNw7s1UUWfS3ZXaHrwKmgfNFhIQkPay0Vli/2Dcy10eR2TapanZ4Tq2T9TdVa8XOvs9+xJeWlnZGw==" saltValue="UOxzhXJ5nsonYqAyg1vT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8"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449445</v>
      </c>
      <c r="AP9" s="262">
        <v>330231</v>
      </c>
      <c r="AQ9" s="263">
        <v>263788</v>
      </c>
      <c r="AR9" s="264">
        <v>25.2</v>
      </c>
    </row>
    <row r="10" spans="1:46" ht="13.5" customHeight="1" x14ac:dyDescent="0.15">
      <c r="A10" s="247"/>
      <c r="AK10" s="1103" t="s">
        <v>484</v>
      </c>
      <c r="AL10" s="1104"/>
      <c r="AM10" s="1104"/>
      <c r="AN10" s="1105"/>
      <c r="AO10" s="265">
        <v>34495</v>
      </c>
      <c r="AP10" s="265">
        <v>25345</v>
      </c>
      <c r="AQ10" s="266">
        <v>39680</v>
      </c>
      <c r="AR10" s="267">
        <v>-36.1</v>
      </c>
    </row>
    <row r="11" spans="1:46" ht="13.5" customHeight="1" x14ac:dyDescent="0.15">
      <c r="A11" s="247"/>
      <c r="AK11" s="1103" t="s">
        <v>485</v>
      </c>
      <c r="AL11" s="1104"/>
      <c r="AM11" s="1104"/>
      <c r="AN11" s="1105"/>
      <c r="AO11" s="265" t="s">
        <v>486</v>
      </c>
      <c r="AP11" s="265" t="s">
        <v>486</v>
      </c>
      <c r="AQ11" s="266">
        <v>4557</v>
      </c>
      <c r="AR11" s="267" t="s">
        <v>486</v>
      </c>
    </row>
    <row r="12" spans="1:46" ht="13.5" customHeight="1" x14ac:dyDescent="0.15">
      <c r="A12" s="247"/>
      <c r="AK12" s="1103" t="s">
        <v>487</v>
      </c>
      <c r="AL12" s="1104"/>
      <c r="AM12" s="1104"/>
      <c r="AN12" s="1105"/>
      <c r="AO12" s="265" t="s">
        <v>486</v>
      </c>
      <c r="AP12" s="265" t="s">
        <v>486</v>
      </c>
      <c r="AQ12" s="266" t="s">
        <v>486</v>
      </c>
      <c r="AR12" s="267" t="s">
        <v>486</v>
      </c>
    </row>
    <row r="13" spans="1:46" ht="13.5" customHeight="1" x14ac:dyDescent="0.15">
      <c r="A13" s="247"/>
      <c r="AK13" s="1103" t="s">
        <v>488</v>
      </c>
      <c r="AL13" s="1104"/>
      <c r="AM13" s="1104"/>
      <c r="AN13" s="1105"/>
      <c r="AO13" s="265">
        <v>34247</v>
      </c>
      <c r="AP13" s="265">
        <v>25163</v>
      </c>
      <c r="AQ13" s="266">
        <v>12917</v>
      </c>
      <c r="AR13" s="267">
        <v>94.8</v>
      </c>
    </row>
    <row r="14" spans="1:46" ht="13.5" customHeight="1" x14ac:dyDescent="0.15">
      <c r="A14" s="247"/>
      <c r="AK14" s="1103" t="s">
        <v>489</v>
      </c>
      <c r="AL14" s="1104"/>
      <c r="AM14" s="1104"/>
      <c r="AN14" s="1105"/>
      <c r="AO14" s="265">
        <v>35999</v>
      </c>
      <c r="AP14" s="265">
        <v>26450</v>
      </c>
      <c r="AQ14" s="266">
        <v>4746</v>
      </c>
      <c r="AR14" s="267">
        <v>457.3</v>
      </c>
    </row>
    <row r="15" spans="1:46" ht="13.5" customHeight="1" x14ac:dyDescent="0.15">
      <c r="A15" s="247"/>
      <c r="AK15" s="1106" t="s">
        <v>490</v>
      </c>
      <c r="AL15" s="1107"/>
      <c r="AM15" s="1107"/>
      <c r="AN15" s="1108"/>
      <c r="AO15" s="265">
        <v>-26796</v>
      </c>
      <c r="AP15" s="265">
        <v>-19688</v>
      </c>
      <c r="AQ15" s="266">
        <v>-12765</v>
      </c>
      <c r="AR15" s="267">
        <v>54.2</v>
      </c>
    </row>
    <row r="16" spans="1:46" x14ac:dyDescent="0.15">
      <c r="A16" s="247"/>
      <c r="AK16" s="1106" t="s">
        <v>178</v>
      </c>
      <c r="AL16" s="1107"/>
      <c r="AM16" s="1107"/>
      <c r="AN16" s="1108"/>
      <c r="AO16" s="265">
        <v>527390</v>
      </c>
      <c r="AP16" s="265">
        <v>387502</v>
      </c>
      <c r="AQ16" s="266">
        <v>312922</v>
      </c>
      <c r="AR16" s="267">
        <v>23.8</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29.39</v>
      </c>
      <c r="AP21" s="278">
        <v>24.75</v>
      </c>
      <c r="AQ21" s="279">
        <v>4.6399999999999997</v>
      </c>
      <c r="AS21" s="280"/>
      <c r="AT21" s="276"/>
    </row>
    <row r="22" spans="1:46" s="248" customFormat="1" x14ac:dyDescent="0.15">
      <c r="A22" s="276"/>
      <c r="AK22" s="1109" t="s">
        <v>496</v>
      </c>
      <c r="AL22" s="1110"/>
      <c r="AM22" s="1110"/>
      <c r="AN22" s="1111"/>
      <c r="AO22" s="281">
        <v>96</v>
      </c>
      <c r="AP22" s="282">
        <v>95.6</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231317</v>
      </c>
      <c r="AP32" s="291">
        <v>169961</v>
      </c>
      <c r="AQ32" s="292">
        <v>170896</v>
      </c>
      <c r="AR32" s="293">
        <v>-0.5</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v>5</v>
      </c>
      <c r="AR34" s="293" t="s">
        <v>486</v>
      </c>
    </row>
    <row r="35" spans="1:46" ht="27" customHeight="1" x14ac:dyDescent="0.15">
      <c r="A35" s="247"/>
      <c r="AK35" s="1117" t="s">
        <v>503</v>
      </c>
      <c r="AL35" s="1118"/>
      <c r="AM35" s="1118"/>
      <c r="AN35" s="1119"/>
      <c r="AO35" s="291">
        <v>5520</v>
      </c>
      <c r="AP35" s="291">
        <v>4056</v>
      </c>
      <c r="AQ35" s="292">
        <v>33138</v>
      </c>
      <c r="AR35" s="293">
        <v>-87.8</v>
      </c>
    </row>
    <row r="36" spans="1:46" ht="27" customHeight="1" x14ac:dyDescent="0.15">
      <c r="A36" s="247"/>
      <c r="AK36" s="1117" t="s">
        <v>504</v>
      </c>
      <c r="AL36" s="1118"/>
      <c r="AM36" s="1118"/>
      <c r="AN36" s="1119"/>
      <c r="AO36" s="291">
        <v>7298</v>
      </c>
      <c r="AP36" s="291">
        <v>5362</v>
      </c>
      <c r="AQ36" s="292">
        <v>2943</v>
      </c>
      <c r="AR36" s="293">
        <v>82.2</v>
      </c>
    </row>
    <row r="37" spans="1:46" ht="13.5" customHeight="1" x14ac:dyDescent="0.15">
      <c r="A37" s="247"/>
      <c r="AK37" s="1117" t="s">
        <v>505</v>
      </c>
      <c r="AL37" s="1118"/>
      <c r="AM37" s="1118"/>
      <c r="AN37" s="1119"/>
      <c r="AO37" s="291">
        <v>10500</v>
      </c>
      <c r="AP37" s="291">
        <v>7715</v>
      </c>
      <c r="AQ37" s="292">
        <v>1487</v>
      </c>
      <c r="AR37" s="293">
        <v>418.8</v>
      </c>
    </row>
    <row r="38" spans="1:46" ht="27" customHeight="1" x14ac:dyDescent="0.15">
      <c r="A38" s="247"/>
      <c r="AK38" s="1120" t="s">
        <v>506</v>
      </c>
      <c r="AL38" s="1121"/>
      <c r="AM38" s="1121"/>
      <c r="AN38" s="1122"/>
      <c r="AO38" s="294" t="s">
        <v>486</v>
      </c>
      <c r="AP38" s="294" t="s">
        <v>486</v>
      </c>
      <c r="AQ38" s="295">
        <v>60</v>
      </c>
      <c r="AR38" s="283" t="s">
        <v>486</v>
      </c>
      <c r="AS38" s="290"/>
    </row>
    <row r="39" spans="1:46" x14ac:dyDescent="0.15">
      <c r="A39" s="247"/>
      <c r="AK39" s="1120" t="s">
        <v>507</v>
      </c>
      <c r="AL39" s="1121"/>
      <c r="AM39" s="1121"/>
      <c r="AN39" s="1122"/>
      <c r="AO39" s="291">
        <v>-14368</v>
      </c>
      <c r="AP39" s="291">
        <v>-10557</v>
      </c>
      <c r="AQ39" s="292">
        <v>-8408</v>
      </c>
      <c r="AR39" s="293">
        <v>25.6</v>
      </c>
      <c r="AS39" s="290"/>
    </row>
    <row r="40" spans="1:46" ht="27" customHeight="1" x14ac:dyDescent="0.15">
      <c r="A40" s="247"/>
      <c r="AK40" s="1117" t="s">
        <v>508</v>
      </c>
      <c r="AL40" s="1118"/>
      <c r="AM40" s="1118"/>
      <c r="AN40" s="1119"/>
      <c r="AO40" s="291">
        <v>-158127</v>
      </c>
      <c r="AP40" s="291">
        <v>-116184</v>
      </c>
      <c r="AQ40" s="292">
        <v>-141122</v>
      </c>
      <c r="AR40" s="293">
        <v>-17.7</v>
      </c>
      <c r="AS40" s="290"/>
    </row>
    <row r="41" spans="1:46" x14ac:dyDescent="0.15">
      <c r="A41" s="247"/>
      <c r="AK41" s="1123" t="s">
        <v>288</v>
      </c>
      <c r="AL41" s="1124"/>
      <c r="AM41" s="1124"/>
      <c r="AN41" s="1125"/>
      <c r="AO41" s="291">
        <v>82140</v>
      </c>
      <c r="AP41" s="291">
        <v>60353</v>
      </c>
      <c r="AQ41" s="292">
        <v>59000</v>
      </c>
      <c r="AR41" s="293">
        <v>2.2999999999999998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502184</v>
      </c>
      <c r="AN51" s="313">
        <v>348255</v>
      </c>
      <c r="AO51" s="314">
        <v>55</v>
      </c>
      <c r="AP51" s="315">
        <v>301035</v>
      </c>
      <c r="AQ51" s="316">
        <v>12.2</v>
      </c>
      <c r="AR51" s="317">
        <v>42.8</v>
      </c>
    </row>
    <row r="52" spans="1:44" x14ac:dyDescent="0.15">
      <c r="A52" s="247"/>
      <c r="AK52" s="318"/>
      <c r="AL52" s="319" t="s">
        <v>518</v>
      </c>
      <c r="AM52" s="320">
        <v>248502</v>
      </c>
      <c r="AN52" s="321">
        <v>172331</v>
      </c>
      <c r="AO52" s="322">
        <v>50.6</v>
      </c>
      <c r="AP52" s="323">
        <v>154376</v>
      </c>
      <c r="AQ52" s="324">
        <v>29.1</v>
      </c>
      <c r="AR52" s="325">
        <v>21.5</v>
      </c>
    </row>
    <row r="53" spans="1:44" x14ac:dyDescent="0.15">
      <c r="A53" s="247"/>
      <c r="AK53" s="303" t="s">
        <v>519</v>
      </c>
      <c r="AL53" s="304"/>
      <c r="AM53" s="312">
        <v>621845</v>
      </c>
      <c r="AN53" s="313">
        <v>439156</v>
      </c>
      <c r="AO53" s="314">
        <v>26.1</v>
      </c>
      <c r="AP53" s="315">
        <v>277467</v>
      </c>
      <c r="AQ53" s="316">
        <v>-7.8</v>
      </c>
      <c r="AR53" s="317">
        <v>33.9</v>
      </c>
    </row>
    <row r="54" spans="1:44" x14ac:dyDescent="0.15">
      <c r="A54" s="247"/>
      <c r="AK54" s="318"/>
      <c r="AL54" s="319" t="s">
        <v>518</v>
      </c>
      <c r="AM54" s="320">
        <v>255212</v>
      </c>
      <c r="AN54" s="321">
        <v>180234</v>
      </c>
      <c r="AO54" s="322">
        <v>4.5999999999999996</v>
      </c>
      <c r="AP54" s="323">
        <v>128378</v>
      </c>
      <c r="AQ54" s="324">
        <v>-16.8</v>
      </c>
      <c r="AR54" s="325">
        <v>21.4</v>
      </c>
    </row>
    <row r="55" spans="1:44" x14ac:dyDescent="0.15">
      <c r="A55" s="247"/>
      <c r="AK55" s="303" t="s">
        <v>520</v>
      </c>
      <c r="AL55" s="304"/>
      <c r="AM55" s="312">
        <v>567699</v>
      </c>
      <c r="AN55" s="313">
        <v>402338</v>
      </c>
      <c r="AO55" s="314">
        <v>-8.4</v>
      </c>
      <c r="AP55" s="315">
        <v>282256</v>
      </c>
      <c r="AQ55" s="316">
        <v>1.7</v>
      </c>
      <c r="AR55" s="317">
        <v>-10.1</v>
      </c>
    </row>
    <row r="56" spans="1:44" x14ac:dyDescent="0.15">
      <c r="A56" s="247"/>
      <c r="AK56" s="318"/>
      <c r="AL56" s="319" t="s">
        <v>518</v>
      </c>
      <c r="AM56" s="320">
        <v>162418</v>
      </c>
      <c r="AN56" s="321">
        <v>115108</v>
      </c>
      <c r="AO56" s="322">
        <v>-36.1</v>
      </c>
      <c r="AP56" s="323">
        <v>145453</v>
      </c>
      <c r="AQ56" s="324">
        <v>13.3</v>
      </c>
      <c r="AR56" s="325">
        <v>-49.4</v>
      </c>
    </row>
    <row r="57" spans="1:44" x14ac:dyDescent="0.15">
      <c r="A57" s="247"/>
      <c r="AK57" s="303" t="s">
        <v>521</v>
      </c>
      <c r="AL57" s="304"/>
      <c r="AM57" s="312">
        <v>370358</v>
      </c>
      <c r="AN57" s="313">
        <v>265490</v>
      </c>
      <c r="AO57" s="314">
        <v>-34</v>
      </c>
      <c r="AP57" s="315">
        <v>295341</v>
      </c>
      <c r="AQ57" s="316">
        <v>4.5999999999999996</v>
      </c>
      <c r="AR57" s="317">
        <v>-38.6</v>
      </c>
    </row>
    <row r="58" spans="1:44" x14ac:dyDescent="0.15">
      <c r="A58" s="247"/>
      <c r="AK58" s="318"/>
      <c r="AL58" s="319" t="s">
        <v>518</v>
      </c>
      <c r="AM58" s="320">
        <v>144201</v>
      </c>
      <c r="AN58" s="321">
        <v>103370</v>
      </c>
      <c r="AO58" s="322">
        <v>-10.199999999999999</v>
      </c>
      <c r="AP58" s="323">
        <v>137402</v>
      </c>
      <c r="AQ58" s="324">
        <v>-5.5</v>
      </c>
      <c r="AR58" s="325">
        <v>-4.7</v>
      </c>
    </row>
    <row r="59" spans="1:44" x14ac:dyDescent="0.15">
      <c r="A59" s="247"/>
      <c r="AK59" s="303" t="s">
        <v>522</v>
      </c>
      <c r="AL59" s="304"/>
      <c r="AM59" s="312">
        <v>591785</v>
      </c>
      <c r="AN59" s="313">
        <v>434816</v>
      </c>
      <c r="AO59" s="314">
        <v>63.8</v>
      </c>
      <c r="AP59" s="315">
        <v>292845</v>
      </c>
      <c r="AQ59" s="316">
        <v>-0.8</v>
      </c>
      <c r="AR59" s="317">
        <v>64.599999999999994</v>
      </c>
    </row>
    <row r="60" spans="1:44" x14ac:dyDescent="0.15">
      <c r="A60" s="247"/>
      <c r="AK60" s="318"/>
      <c r="AL60" s="319" t="s">
        <v>518</v>
      </c>
      <c r="AM60" s="320">
        <v>195510</v>
      </c>
      <c r="AN60" s="321">
        <v>143652</v>
      </c>
      <c r="AO60" s="322">
        <v>39</v>
      </c>
      <c r="AP60" s="323">
        <v>143187</v>
      </c>
      <c r="AQ60" s="324">
        <v>4.2</v>
      </c>
      <c r="AR60" s="325">
        <v>34.799999999999997</v>
      </c>
    </row>
    <row r="61" spans="1:44" x14ac:dyDescent="0.15">
      <c r="A61" s="247"/>
      <c r="AK61" s="303" t="s">
        <v>523</v>
      </c>
      <c r="AL61" s="326"/>
      <c r="AM61" s="312">
        <v>530774</v>
      </c>
      <c r="AN61" s="313">
        <v>378011</v>
      </c>
      <c r="AO61" s="314">
        <v>20.5</v>
      </c>
      <c r="AP61" s="315">
        <v>289789</v>
      </c>
      <c r="AQ61" s="327">
        <v>2</v>
      </c>
      <c r="AR61" s="317">
        <v>18.5</v>
      </c>
    </row>
    <row r="62" spans="1:44" x14ac:dyDescent="0.15">
      <c r="A62" s="247"/>
      <c r="AK62" s="318"/>
      <c r="AL62" s="319" t="s">
        <v>518</v>
      </c>
      <c r="AM62" s="320">
        <v>201169</v>
      </c>
      <c r="AN62" s="321">
        <v>142939</v>
      </c>
      <c r="AO62" s="322">
        <v>9.6</v>
      </c>
      <c r="AP62" s="323">
        <v>141759</v>
      </c>
      <c r="AQ62" s="324">
        <v>4.9000000000000004</v>
      </c>
      <c r="AR62" s="325">
        <v>4.7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bf1/blTt95jxlZXLOwWXGwXdKCTRIOfJJnYY5AAxRNkLmSQFoJNmbqKlhErlef5zoo4BTY6Cn6LUfOTd7dYDw==" saltValue="x7RNqXy2QpAfJ8ljMmJ7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3" zoomScaleNormal="73"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zO2S89bGCzDTC1ckSXDKyaBTC4dzGGbkQJShRlc3xZbd3R74pwKaLFTISAfe9KBQTeuYAgUm7zlvgsQJ63egeA==" saltValue="Lr0i0pBhMKlVxhd3aRIr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90" zoomScaleNormal="9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mGA9kO5YPDWZ/nDSTLWkVOBmFAuqbaV9ojbcs/Smgz+K9qjehWTLUg2QvmliyLgEGIcl0F+1g0pbzE7jCMDgg==" saltValue="/3p8H/xw7k1OBbVMRkDT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4"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65.900000000000006</v>
      </c>
      <c r="G47" s="12">
        <v>63.87</v>
      </c>
      <c r="H47" s="12">
        <v>79.81</v>
      </c>
      <c r="I47" s="12">
        <v>82.99</v>
      </c>
      <c r="J47" s="13">
        <v>81.430000000000007</v>
      </c>
    </row>
    <row r="48" spans="2:10" ht="57.75" customHeight="1" x14ac:dyDescent="0.15">
      <c r="B48" s="14"/>
      <c r="C48" s="1128" t="s">
        <v>4</v>
      </c>
      <c r="D48" s="1128"/>
      <c r="E48" s="1129"/>
      <c r="F48" s="15">
        <v>1.9</v>
      </c>
      <c r="G48" s="16">
        <v>10.4</v>
      </c>
      <c r="H48" s="16">
        <v>9.2899999999999991</v>
      </c>
      <c r="I48" s="16">
        <v>3.57</v>
      </c>
      <c r="J48" s="17">
        <v>8.01</v>
      </c>
    </row>
    <row r="49" spans="2:10" ht="57.75" customHeight="1" thickBot="1" x14ac:dyDescent="0.2">
      <c r="B49" s="18"/>
      <c r="C49" s="1130" t="s">
        <v>5</v>
      </c>
      <c r="D49" s="1130"/>
      <c r="E49" s="1131"/>
      <c r="F49" s="19" t="s">
        <v>530</v>
      </c>
      <c r="G49" s="20">
        <v>12.11</v>
      </c>
      <c r="H49" s="20">
        <v>13.16</v>
      </c>
      <c r="I49" s="20" t="s">
        <v>531</v>
      </c>
      <c r="J49" s="21">
        <v>6.28</v>
      </c>
    </row>
    <row r="50" spans="2:10" x14ac:dyDescent="0.15"/>
  </sheetData>
  <sheetProtection algorithmName="SHA-512" hashValue="NgbtRj9vY5t8mrOTNBQXDC7aUanqdIAZrvBihzZ0/26/EFjiKRTs9fy4b21MUZMz1aVyneE0lhUKUcWmgLpKFw==" saltValue="50EocF/JUq8BMk8Us8/F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cp:lastModifiedBy>
  <dcterms:created xsi:type="dcterms:W3CDTF">2026-02-23T09:34:40Z</dcterms:created>
  <dcterms:modified xsi:type="dcterms:W3CDTF">2026-03-17T05:05:02Z</dcterms:modified>
  <cp:category/>
</cp:coreProperties>
</file>