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C:\浦野\財政係\引き継ぎ\財政状況資料集\令和7年度\令和６年度財政状況資料集の作成について\"/>
    </mc:Choice>
  </mc:AlternateContent>
  <xr:revisionPtr revIDLastSave="0" documentId="13_ncr:1_{9C029FCA-B8D9-4A66-856E-F93F0C2DCE02}"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BE35" i="10"/>
  <c r="C35" i="10"/>
  <c r="CO34" i="10"/>
  <c r="BW34" i="10"/>
  <c r="BW35" i="10" s="1"/>
  <c r="BW36" i="10" s="1"/>
  <c r="BW37" i="10" s="1"/>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E34" i="10" l="1"/>
</calcChain>
</file>

<file path=xl/sharedStrings.xml><?xml version="1.0" encoding="utf-8"?>
<sst xmlns="http://schemas.openxmlformats.org/spreadsheetml/2006/main" count="1078" uniqueCount="558">
  <si>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</si>
  <si>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</si>
  <si>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</si>
  <si>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</si>
  <si>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</si>
  <si>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</si>
  <si>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</si>
  <si>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</si>
  <si>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</si>
  <si>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</si>
  <si>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</si>
  <si>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</si>
  <si>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</si>
  <si>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</si>
  <si>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</si>
  <si>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</si>
  <si>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</si>
  <si>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</si>
  <si>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</si>
  <si>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</si>
  <si>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</si>
  <si>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</si>
  <si>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</si>
  <si>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</si>
  <si>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</si>
  <si>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</si>
  <si>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</si>
  <si>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</si>
  <si>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</si>
  <si>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</si>
  <si>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</si>
  <si>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</si>
  <si>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</si>
  <si>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</si>
  <si>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</si>
  <si>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</si>
  <si>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</si>
  <si>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</si>
  <si>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</si>
  <si>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</si>
  <si>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</si>
  <si>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</si>
  <si>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</si>
  <si>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</si>
  <si>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</si>
  <si>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</si>
  <si>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</si>
  <si>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</si>
  <si>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</si>
  <si>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</si>
  <si>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</si>
  <si>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</si>
  <si>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</si>
  <si>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</si>
  <si>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</si>
  <si>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</si>
  <si>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</si>
  <si>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</si>
  <si>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</si>
  <si>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</si>
  <si>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</si>
  <si>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</si>
  <si>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</si>
  <si>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</si>
  <si>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</si>
  <si>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</si>
  <si>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</si>
  <si>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</si>
  <si>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</si>
  <si>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</si>
  <si>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</si>
  <si>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</si>
  <si>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</si>
  <si>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</si>
  <si>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</si>
  <si>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</si>
  <si>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</si>
  <si>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</si>
  <si>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</si>
  <si>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</si>
  <si>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</si>
  <si>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</si>
  <si>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</si>
  <si>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</si>
  <si>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</si>
  <si>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</si>
  <si>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</si>
  <si>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</si>
  <si>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</si>
  <si>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</si>
  <si>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</si>
  <si>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</si>
  <si>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</si>
  <si>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</si>
  <si>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南関町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</si>
  <si>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</si>
  <si>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</si>
  <si>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</si>
  <si>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</si>
  <si>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</si>
  <si>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</si>
  <si>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</si>
  <si>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</si>
  <si>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</si>
  <si>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</si>
  <si>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</si>
  <si>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</si>
  <si>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</si>
  <si>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</si>
  <si>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</si>
  <si>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</si>
  <si>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</si>
  <si>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</si>
  <si>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</si>
  <si>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</si>
  <si>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</si>
  <si>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</si>
  <si>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</si>
  <si>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</si>
  <si>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</si>
  <si>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</si>
  <si>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</si>
  <si>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</si>
  <si>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</si>
  <si>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</si>
  <si>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</si>
  <si>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</si>
  <si>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</si>
  <si>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</si>
  <si>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</si>
  <si>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</si>
  <si>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</si>
  <si>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</si>
  <si>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</si>
  <si>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</si>
  <si>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</si>
  <si>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</si>
  <si>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</si>
  <si>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</si>
  <si>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</si>
  <si>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</si>
  <si>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</si>
  <si>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</si>
  <si>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</si>
  <si>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</si>
  <si>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</si>
  <si>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</si>
  <si>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</si>
  <si>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</si>
  <si>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</si>
  <si>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</si>
  <si>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</si>
  <si>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</si>
  <si>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</si>
  <si>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</si>
  <si>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</si>
  <si>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</si>
  <si>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</si>
  <si>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</si>
  <si>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</si>
  <si>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</si>
  <si>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</si>
  <si>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</si>
  <si>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</si>
  <si>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</si>
  <si>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</si>
  <si>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</si>
  <si>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</si>
  <si>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</si>
  <si>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</si>
  <si>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</si>
  <si>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</si>
  <si>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</si>
  <si>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</si>
  <si>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</si>
  <si>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</si>
  <si>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</si>
  <si>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</si>
  <si>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</si>
  <si>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</si>
  <si>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</si>
  <si>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</si>
  <si>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</si>
  <si>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</si>
  <si>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</si>
  <si>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</si>
  <si>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</si>
  <si>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</si>
  <si>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</si>
  <si>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</si>
  <si>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</si>
  <si>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</si>
  <si>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</si>
  <si>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</si>
  <si>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</si>
  <si>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</si>
  <si>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</si>
  <si>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</si>
  <si>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</si>
  <si>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</si>
  <si>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</si>
  <si>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</si>
  <si>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</si>
  <si>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熊本県南関町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</si>
  <si>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</si>
  <si>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</si>
  <si>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</si>
  <si>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</si>
  <si>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</si>
  <si>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</si>
  <si>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</si>
  <si>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</si>
  <si>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</si>
  <si>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</si>
  <si>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</si>
  <si>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</si>
  <si>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</si>
  <si>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</si>
  <si>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</si>
  <si>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</si>
  <si>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</si>
  <si>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</si>
  <si>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</si>
  <si>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</si>
  <si>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</si>
  <si>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</si>
  <si>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</si>
  <si>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</si>
  <si>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</si>
  <si>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</si>
  <si>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</si>
  <si>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</si>
  <si>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</si>
  <si>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</si>
  <si>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</si>
  <si>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</si>
  <si>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</si>
  <si>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</si>
  <si>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</si>
  <si>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</si>
  <si>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</si>
  <si>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</si>
  <si>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</si>
  <si>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</si>
  <si>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</si>
  <si>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</si>
  <si>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</si>
  <si>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</si>
  <si>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</si>
  <si>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</si>
  <si>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</si>
  <si>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</si>
  <si>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</si>
  <si>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</si>
  <si>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</si>
  <si>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</si>
  <si>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</si>
  <si>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</si>
  <si>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</si>
  <si>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</si>
  <si>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</si>
  <si>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</si>
  <si>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</si>
  <si>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</si>
  <si>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</si>
  <si>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</si>
  <si>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</si>
  <si>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</si>
  <si>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</si>
  <si>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</si>
  <si>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</si>
  <si>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</si>
  <si>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</si>
  <si>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</si>
  <si>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</si>
  <si>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</si>
  <si>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</si>
  <si>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</si>
  <si>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</si>
  <si>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</si>
  <si>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</si>
  <si>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</si>
  <si>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</si>
  <si>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</si>
  <si>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</si>
  <si>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</si>
  <si>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</si>
  <si>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</si>
  <si>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</si>
  <si>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</si>
  <si>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</si>
  <si>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</si>
  <si>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</si>
  <si>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</si>
  <si>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</si>
  <si>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</si>
  <si>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</si>
  <si>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</si>
  <si>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</si>
  <si>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</si>
  <si>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</si>
  <si>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</si>
  <si>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</si>
  <si>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</si>
  <si>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</si>
  <si>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</si>
  <si>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</si>
  <si>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</si>
  <si>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</si>
  <si>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</si>
  <si>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</si>
  <si>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</si>
  <si>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</si>
  <si>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</si>
  <si>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</si>
  <si>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</si>
  <si>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</si>
  <si>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</si>
  <si>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</si>
  <si>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</si>
  <si>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</si>
  <si>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</si>
  <si>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</si>
  <si>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</si>
  <si>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</si>
  <si>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</si>
  <si>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</si>
  <si>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</si>
  <si>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</si>
  <si>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</si>
  <si>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</si>
  <si>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</si>
  <si>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</si>
  <si>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</si>
  <si>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</si>
  <si>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</si>
  <si>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</si>
  <si>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</si>
  <si>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</si>
  <si>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</si>
  <si>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</si>
  <si>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</si>
  <si>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</si>
  <si>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</si>
  <si>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</si>
  <si>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</si>
  <si>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</si>
  <si>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</si>
  <si>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</si>
  <si>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</si>
  <si>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</si>
  <si>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</si>
  <si>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</si>
  <si>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</si>
  <si>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熊本県南関町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</si>
  <si>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</si>
  <si>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</si>
  <si>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</si>
  <si>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</si>
  <si>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</si>
  <si>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</si>
  <si>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</si>
  <si>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</si>
  <si>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</si>
  <si>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</si>
  <si>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</si>
  <si>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</si>
  <si>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</si>
  <si>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</si>
  <si>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</si>
  <si>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</si>
  <si>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</si>
  <si>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</si>
  <si>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</si>
  <si>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</si>
  <si>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</si>
  <si>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</si>
  <si>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</si>
  <si>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</si>
  <si>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</si>
  <si>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</si>
  <si>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</si>
  <si>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</si>
  <si>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</si>
  <si>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</si>
  <si>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</si>
  <si>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</si>
  <si>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</si>
  <si>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</si>
  <si>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</si>
  <si>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</si>
  <si>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下水道事業会計</t>
    <phoneticPr fontId="5"/>
  </si>
  <si>
    <t>法適用企業</t>
    <phoneticPr fontId="5"/>
  </si>
  <si>
    <t>下水道事業会計（浄化槽）</t>
    <phoneticPr fontId="5"/>
  </si>
  <si>
    <t>宅地分譲事業特別会計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</si>
  <si>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</si>
  <si>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</si>
  <si>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</si>
  <si>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</si>
  <si>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</si>
  <si>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</si>
  <si>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</si>
  <si>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</si>
  <si>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</si>
  <si>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</si>
  <si>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</si>
  <si>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</si>
  <si>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</si>
  <si>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</si>
  <si>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</si>
  <si>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</si>
  <si>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</si>
  <si>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</si>
  <si>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</si>
  <si>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</si>
  <si>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</si>
  <si>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</si>
  <si>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</si>
  <si>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</si>
  <si>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</si>
  <si>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</si>
  <si>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</si>
  <si>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</si>
  <si>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</si>
  <si>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</si>
  <si>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</si>
  <si>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</si>
  <si>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</si>
  <si>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</si>
  <si>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</si>
  <si>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</si>
  <si>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</si>
  <si>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</si>
  <si>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</si>
  <si>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</si>
  <si>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</si>
  <si>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</si>
  <si>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</si>
  <si>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</si>
  <si>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</si>
  <si>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</si>
  <si>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</si>
  <si>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</si>
  <si>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</si>
  <si>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</si>
  <si>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</si>
  <si>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</si>
  <si>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</si>
  <si>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</si>
  <si>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</si>
  <si>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</si>
  <si>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</si>
  <si>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</si>
  <si>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</si>
  <si>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</si>
  <si>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</si>
  <si>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</si>
  <si>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</si>
  <si>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</si>
  <si>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</si>
  <si>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</si>
  <si>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</si>
  <si>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</si>
  <si>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</si>
  <si>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</si>
  <si>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</si>
  <si>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</si>
  <si>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</si>
  <si>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</si>
  <si>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</si>
  <si>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</si>
  <si>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</si>
  <si>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</si>
  <si>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</si>
  <si>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</si>
  <si>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</si>
  <si>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</si>
  <si>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</si>
  <si>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</si>
  <si>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</si>
  <si>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</si>
  <si>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</si>
  <si>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</si>
  <si>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</si>
  <si>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</si>
  <si>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</si>
  <si>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</si>
  <si>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</si>
  <si>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</si>
  <si>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</si>
  <si>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</si>
  <si>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</si>
  <si>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</si>
  <si>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</si>
  <si>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</si>
  <si>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</si>
  <si>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</si>
  <si>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</si>
  <si>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</si>
  <si>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</si>
  <si>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</si>
  <si>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</si>
  <si>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</si>
  <si>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</si>
  <si>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</si>
  <si>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</si>
  <si>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</si>
  <si>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</si>
  <si>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</si>
  <si>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</si>
  <si>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</si>
  <si>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</si>
  <si>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</si>
  <si>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</si>
  <si>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</si>
  <si>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</si>
  <si>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</si>
  <si>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</si>
  <si>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</si>
  <si>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</si>
  <si>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</si>
  <si>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</si>
  <si>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</si>
  <si>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</si>
  <si>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</si>
  <si>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</si>
  <si>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</si>
  <si>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</si>
  <si>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</si>
  <si>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</si>
  <si>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</si>
  <si>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0.64</t>
  </si>
  <si>
    <t>一般会計</t>
  </si>
  <si>
    <t>介護保険事業特別会計</t>
  </si>
  <si>
    <t>国民健康保険特別会計</t>
  </si>
  <si>
    <t>下水道事業会計</t>
  </si>
  <si>
    <t>宅地分譲事業特別会計</t>
  </si>
  <si>
    <t>後期高齢者医療特別会計</t>
  </si>
  <si>
    <t>下水道事業会計（浄化槽）</t>
  </si>
  <si>
    <t>その他会計（赤字）</t>
  </si>
  <si>
    <t>その他会計（黒字）</t>
  </si>
  <si>
    <t>R02</t>
    <phoneticPr fontId="5"/>
  </si>
  <si>
    <t>R03</t>
    <phoneticPr fontId="5"/>
  </si>
  <si>
    <t>R04</t>
    <phoneticPr fontId="5"/>
  </si>
  <si>
    <t>R05</t>
    <phoneticPr fontId="5"/>
  </si>
  <si>
    <t>R06</t>
    <phoneticPr fontId="5"/>
  </si>
  <si>
    <t>ふるさとづくり基金</t>
    <rPh sb="7" eb="9">
      <t>キキン</t>
    </rPh>
    <phoneticPr fontId="5"/>
  </si>
  <si>
    <t>地域福祉基金</t>
    <rPh sb="0" eb="4">
      <t>チイキフクシ</t>
    </rPh>
    <rPh sb="4" eb="6">
      <t>キキン</t>
    </rPh>
    <phoneticPr fontId="5"/>
  </si>
  <si>
    <t>ふるさとなんかん応援寄附金基金</t>
    <rPh sb="8" eb="13">
      <t>オウエンキフキン</t>
    </rPh>
    <rPh sb="13" eb="15">
      <t>キキン</t>
    </rPh>
    <phoneticPr fontId="5"/>
  </si>
  <si>
    <t>人材育成基金</t>
    <rPh sb="0" eb="2">
      <t>ジンザイ</t>
    </rPh>
    <rPh sb="2" eb="4">
      <t>イクセイ</t>
    </rPh>
    <rPh sb="4" eb="6">
      <t>キキン</t>
    </rPh>
    <phoneticPr fontId="5"/>
  </si>
  <si>
    <t>社会福祉振興基金</t>
    <rPh sb="0" eb="2">
      <t>シャカイ</t>
    </rPh>
    <rPh sb="2" eb="4">
      <t>フクシ</t>
    </rPh>
    <rPh sb="4" eb="6">
      <t>シンコウ</t>
    </rPh>
    <rPh sb="6" eb="8">
      <t>キキン</t>
    </rPh>
    <phoneticPr fontId="5"/>
  </si>
  <si>
    <t>-</t>
    <phoneticPr fontId="2"/>
  </si>
  <si>
    <t>熊本県市町村総合事務組合</t>
    <rPh sb="0" eb="3">
      <t>クマモトケン</t>
    </rPh>
    <rPh sb="3" eb="6">
      <t>シチョウソン</t>
    </rPh>
    <rPh sb="6" eb="12">
      <t>ソウゴウジムクミアイ</t>
    </rPh>
    <phoneticPr fontId="2"/>
  </si>
  <si>
    <t>有明広域行政事務組合</t>
    <rPh sb="0" eb="10">
      <t>アリアケコウイキギョウセイジムクミアイ</t>
    </rPh>
    <phoneticPr fontId="2"/>
  </si>
  <si>
    <t>熊本県後期高齢者医療広域連合（一般会計）</t>
    <rPh sb="0" eb="3">
      <t>クマモトケン</t>
    </rPh>
    <rPh sb="3" eb="8">
      <t>コウキコウレイシャ</t>
    </rPh>
    <rPh sb="8" eb="12">
      <t>イリョウコウイキ</t>
    </rPh>
    <rPh sb="12" eb="14">
      <t>レンゴウ</t>
    </rPh>
    <rPh sb="15" eb="19">
      <t>イッパンカイケイ</t>
    </rPh>
    <phoneticPr fontId="2"/>
  </si>
  <si>
    <t>熊本県後期高齢者医療広域連合（後期高齢者医療特別会計）</t>
    <rPh sb="15" eb="20">
      <t>コウキコウレイシャ</t>
    </rPh>
    <rPh sb="20" eb="22">
      <t>イリョウ</t>
    </rPh>
    <rPh sb="22" eb="24">
      <t>トクベツ</t>
    </rPh>
    <phoneticPr fontId="2"/>
  </si>
  <si>
    <t>特別会計（交通災害共済事業）分を含む</t>
    <phoneticPr fontId="2"/>
  </si>
  <si>
    <t>繰越分　35,805千円</t>
    <rPh sb="0" eb="3">
      <t>クリコシブン</t>
    </rPh>
    <rPh sb="10" eb="12">
      <t>センエン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</si>
</sst>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D7FD-4EBB-9D39-139A80DE30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188099</c:v>
                </c:pt>
                <c:pt idx="1">
                  <c:v>209793</c:v>
                </c:pt>
                <c:pt idx="2">
                  <c:v>90436</c:v>
                </c:pt>
                <c:pt idx="3">
                  <c:v>72640</c:v>
                </c:pt>
                <c:pt idx="4">
                  <c:v>139593</c:v>
                </c:pt>
              </c:numCache>
            </c:numRef>
          </c:val>
          <c:smooth val="0"/>
          <c:extLst>
            <c:ext xmlns:c16="http://schemas.microsoft.com/office/drawing/2014/chart" uri="{C3380CC4-5D6E-409C-BE32-E72D297353CC}">
              <c16:uniqueId val="{00000001-D7FD-4EBB-9D39-139A80DE30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c:v>
                </c:pt>
                <c:pt idx="1">
                  <c:v>5.4</c:v>
                </c:pt>
                <c:pt idx="2">
                  <c:v>5.27</c:v>
                </c:pt>
                <c:pt idx="3">
                  <c:v>4.3499999999999996</c:v>
                </c:pt>
                <c:pt idx="4">
                  <c:v>4.3899999999999997</c:v>
                </c:pt>
              </c:numCache>
            </c:numRef>
          </c:val>
          <c:extLst>
            <c:ext xmlns:c16="http://schemas.microsoft.com/office/drawing/2014/chart" uri="{C3380CC4-5D6E-409C-BE32-E72D297353CC}">
              <c16:uniqueId val="{00000000-92F3-4753-97B9-97F03B21C7B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22.22</c:v>
                </c:pt>
                <c:pt idx="1">
                  <c:v>22.95</c:v>
                </c:pt>
                <c:pt idx="2">
                  <c:v>24.96</c:v>
                </c:pt>
                <c:pt idx="3">
                  <c:v>26.03</c:v>
                </c:pt>
                <c:pt idx="4">
                  <c:v>26.21</c:v>
                </c:pt>
              </c:numCache>
            </c:numRef>
          </c:val>
          <c:extLst>
            <c:ext xmlns:c16="http://schemas.microsoft.com/office/drawing/2014/chart" uri="{C3380CC4-5D6E-409C-BE32-E72D297353CC}">
              <c16:uniqueId val="{00000001-92F3-4753-97B9-97F03B21C7B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-0.64</c:v>
                </c:pt>
                <c:pt idx="1">
                  <c:v>4.68</c:v>
                </c:pt>
                <c:pt idx="2">
                  <c:v>1.39</c:v>
                </c:pt>
                <c:pt idx="3">
                  <c:v>0.32</c:v>
                </c:pt>
                <c:pt idx="4">
                  <c:v>1.22</c:v>
                </c:pt>
              </c:numCache>
            </c:numRef>
          </c:val>
          <c:smooth val="0"/>
          <c:extLst>
            <c:ext xmlns:c16="http://schemas.microsoft.com/office/drawing/2014/chart" uri="{C3380CC4-5D6E-409C-BE32-E72D297353CC}">
              <c16:uniqueId val="{00000002-92F3-4753-97B9-97F03B21C7B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0.17</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148C-4B1C-B62B-6655551536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48C-4B1C-B62B-66555515361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48C-4B1C-B62B-66555515361F}"/>
            </c:ext>
          </c:extLst>
        </c:ser>
        <c:ser>
          <c:idx val="3"/>
          <c:order val="3"/>
          <c:tx>
            <c:strRef>
              <c:f>データシート!$A$30</c:f>
              <c:strCache>
                <c:ptCount val="1"/>
                <c:pt idx="0">
                  <c:v>下水道事業会計（浄化槽）</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0.01</c:v>
                </c:pt>
              </c:numCache>
            </c:numRef>
          </c:val>
          <c:extLst>
            <c:ext xmlns:c16="http://schemas.microsoft.com/office/drawing/2014/chart" uri="{C3380CC4-5D6E-409C-BE32-E72D297353CC}">
              <c16:uniqueId val="{00000003-148C-4B1C-B62B-66555515361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148C-4B1C-B62B-66555515361F}"/>
            </c:ext>
          </c:extLst>
        </c:ser>
        <c:ser>
          <c:idx val="5"/>
          <c:order val="5"/>
          <c:tx>
            <c:strRef>
              <c:f>データシート!$A$32</c:f>
              <c:strCache>
                <c:ptCount val="1"/>
                <c:pt idx="0">
                  <c:v>宅地分譲事業特別会計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c:v>
                </c:pt>
              </c:numCache>
            </c:numRef>
          </c:val>
          <c:extLst>
            <c:ext xmlns:c16="http://schemas.microsoft.com/office/drawing/2014/chart" uri="{C3380CC4-5D6E-409C-BE32-E72D297353CC}">
              <c16:uniqueId val="{00000005-148C-4B1C-B62B-66555515361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#N/A</c:v>
                </c:pt>
                <c:pt idx="3">
                  <c:v>0</c:v>
                </c:pt>
                <c:pt idx="4">
                  <c:v>#N/A</c:v>
                </c:pt>
                <c:pt idx="5">
                  <c:v>0.37</c:v>
                </c:pt>
                <c:pt idx="6">
                  <c:v>#N/A</c:v>
                </c:pt>
                <c:pt idx="7">
                  <c:v>0.73</c:v>
                </c:pt>
                <c:pt idx="8">
                  <c:v>#N/A</c:v>
                </c:pt>
                <c:pt idx="9">
                  <c:v>0.71</c:v>
                </c:pt>
              </c:numCache>
            </c:numRef>
          </c:val>
          <c:extLst>
            <c:ext xmlns:c16="http://schemas.microsoft.com/office/drawing/2014/chart" uri="{C3380CC4-5D6E-409C-BE32-E72D297353CC}">
              <c16:uniqueId val="{00000006-148C-4B1C-B62B-66555515361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c:v>
                </c:pt>
                <c:pt idx="2">
                  <c:v>#N/A</c:v>
                </c:pt>
                <c:pt idx="3">
                  <c:v>1.54</c:v>
                </c:pt>
                <c:pt idx="4">
                  <c:v>#N/A</c:v>
                </c:pt>
                <c:pt idx="5">
                  <c:v>1.42</c:v>
                </c:pt>
                <c:pt idx="6">
                  <c:v>#N/A</c:v>
                </c:pt>
                <c:pt idx="7">
                  <c:v>1.1100000000000001</c:v>
                </c:pt>
                <c:pt idx="8">
                  <c:v>#N/A</c:v>
                </c:pt>
                <c:pt idx="9">
                  <c:v>1.35</c:v>
                </c:pt>
              </c:numCache>
            </c:numRef>
          </c:val>
          <c:extLst>
            <c:ext xmlns:c16="http://schemas.microsoft.com/office/drawing/2014/chart" uri="{C3380CC4-5D6E-409C-BE32-E72D297353CC}">
              <c16:uniqueId val="{00000007-148C-4B1C-B62B-66555515361F}"/>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0.55000000000000004</c:v>
                </c:pt>
                <c:pt idx="2">
                  <c:v>#N/A</c:v>
                </c:pt>
                <c:pt idx="3">
                  <c:v>0.84</c:v>
                </c:pt>
                <c:pt idx="4">
                  <c:v>#N/A</c:v>
                </c:pt>
                <c:pt idx="5">
                  <c:v>1.45</c:v>
                </c:pt>
                <c:pt idx="6">
                  <c:v>#N/A</c:v>
                </c:pt>
                <c:pt idx="7">
                  <c:v>1.57</c:v>
                </c:pt>
                <c:pt idx="8">
                  <c:v>#N/A</c:v>
                </c:pt>
                <c:pt idx="9">
                  <c:v>2.99</c:v>
                </c:pt>
              </c:numCache>
            </c:numRef>
          </c:val>
          <c:extLst>
            <c:ext xmlns:c16="http://schemas.microsoft.com/office/drawing/2014/chart" uri="{C3380CC4-5D6E-409C-BE32-E72D297353CC}">
              <c16:uniqueId val="{00000008-148C-4B1C-B62B-66555515361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3.3</c:v>
                </c:pt>
                <c:pt idx="2">
                  <c:v>#N/A</c:v>
                </c:pt>
                <c:pt idx="3">
                  <c:v>5.39</c:v>
                </c:pt>
                <c:pt idx="4">
                  <c:v>#N/A</c:v>
                </c:pt>
                <c:pt idx="5">
                  <c:v>5.26</c:v>
                </c:pt>
                <c:pt idx="6">
                  <c:v>#N/A</c:v>
                </c:pt>
                <c:pt idx="7">
                  <c:v>4.34</c:v>
                </c:pt>
                <c:pt idx="8">
                  <c:v>#N/A</c:v>
                </c:pt>
                <c:pt idx="9">
                  <c:v>4.3899999999999997</c:v>
                </c:pt>
              </c:numCache>
            </c:numRef>
          </c:val>
          <c:extLst>
            <c:ext xmlns:c16="http://schemas.microsoft.com/office/drawing/2014/chart" uri="{C3380CC4-5D6E-409C-BE32-E72D297353CC}">
              <c16:uniqueId val="{00000009-148C-4B1C-B62B-66555515361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619</c:v>
                </c:pt>
                <c:pt idx="5">
                  <c:v>647</c:v>
                </c:pt>
                <c:pt idx="8">
                  <c:v>659</c:v>
                </c:pt>
                <c:pt idx="11">
                  <c:v>629</c:v>
                </c:pt>
                <c:pt idx="14">
                  <c:v>628</c:v>
                </c:pt>
              </c:numCache>
            </c:numRef>
          </c:val>
          <c:extLst>
            <c:ext xmlns:c16="http://schemas.microsoft.com/office/drawing/2014/chart" uri="{C3380CC4-5D6E-409C-BE32-E72D297353CC}">
              <c16:uniqueId val="{00000000-80A0-4F2F-B695-86AC4FF985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0A0-4F2F-B695-86AC4FF985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5</c:v>
                </c:pt>
                <c:pt idx="6">
                  <c:v>4</c:v>
                </c:pt>
                <c:pt idx="9">
                  <c:v>1</c:v>
                </c:pt>
                <c:pt idx="12">
                  <c:v>0</c:v>
                </c:pt>
              </c:numCache>
            </c:numRef>
          </c:val>
          <c:extLst>
            <c:ext xmlns:c16="http://schemas.microsoft.com/office/drawing/2014/chart" uri="{C3380CC4-5D6E-409C-BE32-E72D297353CC}">
              <c16:uniqueId val="{00000002-80A0-4F2F-B695-86AC4FF985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49</c:v>
                </c:pt>
                <c:pt idx="3">
                  <c:v>28</c:v>
                </c:pt>
                <c:pt idx="6">
                  <c:v>43</c:v>
                </c:pt>
                <c:pt idx="9">
                  <c:v>49</c:v>
                </c:pt>
                <c:pt idx="12">
                  <c:v>44</c:v>
                </c:pt>
              </c:numCache>
            </c:numRef>
          </c:val>
          <c:extLst>
            <c:ext xmlns:c16="http://schemas.microsoft.com/office/drawing/2014/chart" uri="{C3380CC4-5D6E-409C-BE32-E72D297353CC}">
              <c16:uniqueId val="{00000003-80A0-4F2F-B695-86AC4FF985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87</c:v>
                </c:pt>
                <c:pt idx="3">
                  <c:v>74</c:v>
                </c:pt>
                <c:pt idx="6">
                  <c:v>76</c:v>
                </c:pt>
                <c:pt idx="9">
                  <c:v>72</c:v>
                </c:pt>
                <c:pt idx="12">
                  <c:v>71</c:v>
                </c:pt>
              </c:numCache>
            </c:numRef>
          </c:val>
          <c:extLst>
            <c:ext xmlns:c16="http://schemas.microsoft.com/office/drawing/2014/chart" uri="{C3380CC4-5D6E-409C-BE32-E72D297353CC}">
              <c16:uniqueId val="{00000004-80A0-4F2F-B695-86AC4FF985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A0-4F2F-B695-86AC4FF985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A0-4F2F-B695-86AC4FF985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748</c:v>
                </c:pt>
                <c:pt idx="3">
                  <c:v>805</c:v>
                </c:pt>
                <c:pt idx="6">
                  <c:v>797</c:v>
                </c:pt>
                <c:pt idx="9">
                  <c:v>767</c:v>
                </c:pt>
                <c:pt idx="12">
                  <c:v>755</c:v>
                </c:pt>
              </c:numCache>
            </c:numRef>
          </c:val>
          <c:extLst>
            <c:ext xmlns:c16="http://schemas.microsoft.com/office/drawing/2014/chart" uri="{C3380CC4-5D6E-409C-BE32-E72D297353CC}">
              <c16:uniqueId val="{00000007-80A0-4F2F-B695-86AC4FF985D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269</c:v>
                </c:pt>
                <c:pt idx="2">
                  <c:v>#N/A</c:v>
                </c:pt>
                <c:pt idx="3">
                  <c:v>#N/A</c:v>
                </c:pt>
                <c:pt idx="4">
                  <c:v>265</c:v>
                </c:pt>
                <c:pt idx="5">
                  <c:v>#N/A</c:v>
                </c:pt>
                <c:pt idx="6">
                  <c:v>#N/A</c:v>
                </c:pt>
                <c:pt idx="7">
                  <c:v>261</c:v>
                </c:pt>
                <c:pt idx="8">
                  <c:v>#N/A</c:v>
                </c:pt>
                <c:pt idx="9">
                  <c:v>#N/A</c:v>
                </c:pt>
                <c:pt idx="10">
                  <c:v>260</c:v>
                </c:pt>
                <c:pt idx="11">
                  <c:v>#N/A</c:v>
                </c:pt>
                <c:pt idx="12">
                  <c:v>#N/A</c:v>
                </c:pt>
                <c:pt idx="13">
                  <c:v>242</c:v>
                </c:pt>
                <c:pt idx="14">
                  <c:v>#N/A</c:v>
                </c:pt>
              </c:numCache>
            </c:numRef>
          </c:val>
          <c:smooth val="0"/>
          <c:extLst>
            <c:ext xmlns:c16="http://schemas.microsoft.com/office/drawing/2014/chart" uri="{C3380CC4-5D6E-409C-BE32-E72D297353CC}">
              <c16:uniqueId val="{00000008-80A0-4F2F-B695-86AC4FF985D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5937</c:v>
                </c:pt>
                <c:pt idx="5">
                  <c:v>6104</c:v>
                </c:pt>
                <c:pt idx="8">
                  <c:v>5802</c:v>
                </c:pt>
                <c:pt idx="11">
                  <c:v>5711</c:v>
                </c:pt>
                <c:pt idx="14">
                  <c:v>5672</c:v>
                </c:pt>
              </c:numCache>
            </c:numRef>
          </c:val>
          <c:extLst>
            <c:ext xmlns:c16="http://schemas.microsoft.com/office/drawing/2014/chart" uri="{C3380CC4-5D6E-409C-BE32-E72D297353CC}">
              <c16:uniqueId val="{00000000-662A-4362-9F5F-183F7732F3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327</c:v>
                </c:pt>
                <c:pt idx="5">
                  <c:v>271</c:v>
                </c:pt>
                <c:pt idx="8">
                  <c:v>256</c:v>
                </c:pt>
                <c:pt idx="11">
                  <c:v>245</c:v>
                </c:pt>
                <c:pt idx="14">
                  <c:v>213</c:v>
                </c:pt>
              </c:numCache>
            </c:numRef>
          </c:val>
          <c:extLst>
            <c:ext xmlns:c16="http://schemas.microsoft.com/office/drawing/2014/chart" uri="{C3380CC4-5D6E-409C-BE32-E72D297353CC}">
              <c16:uniqueId val="{00000001-662A-4362-9F5F-183F7732F3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2884</c:v>
                </c:pt>
                <c:pt idx="5">
                  <c:v>2946</c:v>
                </c:pt>
                <c:pt idx="8">
                  <c:v>3092</c:v>
                </c:pt>
                <c:pt idx="11">
                  <c:v>3242</c:v>
                </c:pt>
                <c:pt idx="14">
                  <c:v>3238</c:v>
                </c:pt>
              </c:numCache>
            </c:numRef>
          </c:val>
          <c:extLst>
            <c:ext xmlns:c16="http://schemas.microsoft.com/office/drawing/2014/chart" uri="{C3380CC4-5D6E-409C-BE32-E72D297353CC}">
              <c16:uniqueId val="{00000002-662A-4362-9F5F-183F7732F3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2A-4362-9F5F-183F7732F3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2A-4362-9F5F-183F7732F3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2A-4362-9F5F-183F7732F3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910</c:v>
                </c:pt>
                <c:pt idx="3">
                  <c:v>800</c:v>
                </c:pt>
                <c:pt idx="6">
                  <c:v>793</c:v>
                </c:pt>
                <c:pt idx="9">
                  <c:v>840</c:v>
                </c:pt>
                <c:pt idx="12">
                  <c:v>841</c:v>
                </c:pt>
              </c:numCache>
            </c:numRef>
          </c:val>
          <c:extLst>
            <c:ext xmlns:c16="http://schemas.microsoft.com/office/drawing/2014/chart" uri="{C3380CC4-5D6E-409C-BE32-E72D297353CC}">
              <c16:uniqueId val="{00000006-662A-4362-9F5F-183F7732F3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454</c:v>
                </c:pt>
                <c:pt idx="3">
                  <c:v>484</c:v>
                </c:pt>
                <c:pt idx="6">
                  <c:v>509</c:v>
                </c:pt>
                <c:pt idx="9">
                  <c:v>584</c:v>
                </c:pt>
                <c:pt idx="12">
                  <c:v>632</c:v>
                </c:pt>
              </c:numCache>
            </c:numRef>
          </c:val>
          <c:extLst>
            <c:ext xmlns:c16="http://schemas.microsoft.com/office/drawing/2014/chart" uri="{C3380CC4-5D6E-409C-BE32-E72D297353CC}">
              <c16:uniqueId val="{00000007-662A-4362-9F5F-183F7732F3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749</c:v>
                </c:pt>
                <c:pt idx="3">
                  <c:v>690</c:v>
                </c:pt>
                <c:pt idx="6">
                  <c:v>653</c:v>
                </c:pt>
                <c:pt idx="9">
                  <c:v>587</c:v>
                </c:pt>
                <c:pt idx="12">
                  <c:v>561</c:v>
                </c:pt>
              </c:numCache>
            </c:numRef>
          </c:val>
          <c:extLst>
            <c:ext xmlns:c16="http://schemas.microsoft.com/office/drawing/2014/chart" uri="{C3380CC4-5D6E-409C-BE32-E72D297353CC}">
              <c16:uniqueId val="{00000008-662A-4362-9F5F-183F7732F3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62A-4362-9F5F-183F7732F3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7588</c:v>
                </c:pt>
                <c:pt idx="3">
                  <c:v>8261</c:v>
                </c:pt>
                <c:pt idx="6">
                  <c:v>8131</c:v>
                </c:pt>
                <c:pt idx="9">
                  <c:v>7776</c:v>
                </c:pt>
                <c:pt idx="12">
                  <c:v>7827</c:v>
                </c:pt>
              </c:numCache>
            </c:numRef>
          </c:val>
          <c:extLst>
            <c:ext xmlns:c16="http://schemas.microsoft.com/office/drawing/2014/chart" uri="{C3380CC4-5D6E-409C-BE32-E72D297353CC}">
              <c16:uniqueId val="{0000000A-662A-4362-9F5F-183F7732F3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554</c:v>
                </c:pt>
                <c:pt idx="2">
                  <c:v>#N/A</c:v>
                </c:pt>
                <c:pt idx="3">
                  <c:v>#N/A</c:v>
                </c:pt>
                <c:pt idx="4">
                  <c:v>913</c:v>
                </c:pt>
                <c:pt idx="5">
                  <c:v>#N/A</c:v>
                </c:pt>
                <c:pt idx="6">
                  <c:v>#N/A</c:v>
                </c:pt>
                <c:pt idx="7">
                  <c:v>937</c:v>
                </c:pt>
                <c:pt idx="8">
                  <c:v>#N/A</c:v>
                </c:pt>
                <c:pt idx="9">
                  <c:v>#N/A</c:v>
                </c:pt>
                <c:pt idx="10">
                  <c:v>590</c:v>
                </c:pt>
                <c:pt idx="11">
                  <c:v>#N/A</c:v>
                </c:pt>
                <c:pt idx="12">
                  <c:v>#N/A</c:v>
                </c:pt>
                <c:pt idx="13">
                  <c:v>740</c:v>
                </c:pt>
                <c:pt idx="14">
                  <c:v>#N/A</c:v>
                </c:pt>
              </c:numCache>
            </c:numRef>
          </c:val>
          <c:smooth val="0"/>
          <c:extLst>
            <c:ext xmlns:c16="http://schemas.microsoft.com/office/drawing/2014/chart" uri="{C3380CC4-5D6E-409C-BE32-E72D297353CC}">
              <c16:uniqueId val="{0000000B-662A-4362-9F5F-183F7732F3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942</c:v>
                </c:pt>
                <c:pt idx="1">
                  <c:v>988</c:v>
                </c:pt>
                <c:pt idx="2">
                  <c:v>1028</c:v>
                </c:pt>
              </c:numCache>
            </c:numRef>
          </c:val>
          <c:extLst>
            <c:ext xmlns:c16="http://schemas.microsoft.com/office/drawing/2014/chart" uri="{C3380CC4-5D6E-409C-BE32-E72D297353CC}">
              <c16:uniqueId val="{00000000-24C9-484F-A51F-D73E0E4E8A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210</c:v>
                </c:pt>
                <c:pt idx="1">
                  <c:v>296</c:v>
                </c:pt>
                <c:pt idx="2">
                  <c:v>308</c:v>
                </c:pt>
              </c:numCache>
            </c:numRef>
          </c:val>
          <c:extLst>
            <c:ext xmlns:c16="http://schemas.microsoft.com/office/drawing/2014/chart" uri="{C3380CC4-5D6E-409C-BE32-E72D297353CC}">
              <c16:uniqueId val="{00000001-24C9-484F-A51F-D73E0E4E8A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1727</c:v>
                </c:pt>
                <c:pt idx="1">
                  <c:v>1742</c:v>
                </c:pt>
                <c:pt idx="2">
                  <c:v>1688</c:v>
                </c:pt>
              </c:numCache>
            </c:numRef>
          </c:val>
          <c:extLst>
            <c:ext xmlns:c16="http://schemas.microsoft.com/office/drawing/2014/chart" uri="{C3380CC4-5D6E-409C-BE32-E72D297353CC}">
              <c16:uniqueId val="{00000002-24C9-484F-A51F-D73E0E4E8AE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前年度と比較すると元利償還金は</a:t>
          </a:r>
          <a:r>
            <a:rPr kumimoji="1" lang="en-US" altLang="ja-JP" sz="1200">
              <a:solidFill>
                <a:schemeClr val="tx1"/>
              </a:solidFill>
              <a:latin typeface="ＭＳ ゴシック" pitchFamily="49" charset="-128"/>
              <a:ea typeface="ＭＳ ゴシック" pitchFamily="49" charset="-128"/>
            </a:rPr>
            <a:t>12</a:t>
          </a:r>
          <a:r>
            <a:rPr kumimoji="1" lang="ja-JP" altLang="en-US" sz="1200">
              <a:solidFill>
                <a:schemeClr val="tx1"/>
              </a:solidFill>
              <a:latin typeface="ＭＳ ゴシック" pitchFamily="49" charset="-128"/>
              <a:ea typeface="ＭＳ ゴシック" pitchFamily="49" charset="-128"/>
            </a:rPr>
            <a:t>百万円減少しており、実質公債費比率（</a:t>
          </a:r>
          <a:r>
            <a:rPr kumimoji="1" lang="en-US" altLang="ja-JP" sz="1200">
              <a:solidFill>
                <a:schemeClr val="tx1"/>
              </a:solidFill>
              <a:latin typeface="ＭＳ ゴシック" pitchFamily="49" charset="-128"/>
              <a:ea typeface="ＭＳ ゴシック" pitchFamily="49" charset="-128"/>
            </a:rPr>
            <a:t>3</a:t>
          </a:r>
          <a:r>
            <a:rPr kumimoji="1" lang="ja-JP" altLang="en-US" sz="1200">
              <a:solidFill>
                <a:schemeClr val="tx1"/>
              </a:solidFill>
              <a:latin typeface="ＭＳ ゴシック" pitchFamily="49" charset="-128"/>
              <a:ea typeface="ＭＳ ゴシック" pitchFamily="49" charset="-128"/>
            </a:rPr>
            <a:t>カ年平均）は昨年から</a:t>
          </a:r>
          <a:r>
            <a:rPr kumimoji="1" lang="en-US" altLang="ja-JP" sz="1200">
              <a:solidFill>
                <a:schemeClr val="tx1"/>
              </a:solidFill>
              <a:latin typeface="ＭＳ ゴシック" pitchFamily="49" charset="-128"/>
              <a:ea typeface="ＭＳ ゴシック" pitchFamily="49" charset="-128"/>
            </a:rPr>
            <a:t>0.3</a:t>
          </a:r>
          <a:r>
            <a:rPr kumimoji="1" lang="ja-JP" altLang="en-US" sz="1200">
              <a:solidFill>
                <a:schemeClr val="tx1"/>
              </a:solidFill>
              <a:latin typeface="ＭＳ ゴシック" pitchFamily="49" charset="-128"/>
              <a:ea typeface="ＭＳ ゴシック" pitchFamily="49" charset="-128"/>
            </a:rPr>
            <a:t>ポイント減少している。この要因としては、元利償還金の額が</a:t>
          </a:r>
          <a:r>
            <a:rPr kumimoji="1" lang="en-US" altLang="ja-JP" sz="1200">
              <a:solidFill>
                <a:schemeClr val="tx1"/>
              </a:solidFill>
              <a:latin typeface="ＭＳ ゴシック" pitchFamily="49" charset="-128"/>
              <a:ea typeface="ＭＳ ゴシック" pitchFamily="49" charset="-128"/>
            </a:rPr>
            <a:t>12</a:t>
          </a:r>
          <a:r>
            <a:rPr kumimoji="1" lang="ja-JP" altLang="en-US" sz="1200">
              <a:solidFill>
                <a:schemeClr val="tx1"/>
              </a:solidFill>
              <a:latin typeface="ＭＳ ゴシック" pitchFamily="49" charset="-128"/>
              <a:ea typeface="ＭＳ ゴシック" pitchFamily="49" charset="-128"/>
            </a:rPr>
            <a:t>百万円減少したことにより算出に用いる分子が小さくなったこと、また、標準税収入額等が</a:t>
          </a:r>
          <a:r>
            <a:rPr kumimoji="1" lang="en-US" altLang="ja-JP" sz="1200">
              <a:solidFill>
                <a:schemeClr val="tx1"/>
              </a:solidFill>
              <a:latin typeface="ＭＳ ゴシック" pitchFamily="49" charset="-128"/>
              <a:ea typeface="ＭＳ ゴシック" pitchFamily="49" charset="-128"/>
            </a:rPr>
            <a:t>154</a:t>
          </a:r>
          <a:r>
            <a:rPr kumimoji="1" lang="ja-JP" altLang="en-US" sz="1200">
              <a:solidFill>
                <a:schemeClr val="tx1"/>
              </a:solidFill>
              <a:latin typeface="ＭＳ ゴシック" pitchFamily="49" charset="-128"/>
              <a:ea typeface="ＭＳ ゴシック" pitchFamily="49" charset="-128"/>
            </a:rPr>
            <a:t>百万円増加したことにより算出に用いる分母が大きくなったことが挙げられる。今後は総合運動公園整備事業、旧庁舎等解体事業及びＰＦＩ活用事業等の大きな事業が控えており、起債残高及び元利償還金は増加すると見込んでいる。今後も償還額は高止まりの傾向にあるため、厳しい財政運営が予測される。事業の見直し等を含め、新規の地方債発行を元利償還額以下に抑えるなど、地方債残高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前年度と比較すると地方債残高が</a:t>
          </a:r>
          <a:r>
            <a:rPr kumimoji="1" lang="en-US" altLang="ja-JP" sz="1400">
              <a:solidFill>
                <a:schemeClr val="tx1"/>
              </a:solidFill>
              <a:latin typeface="ＭＳ ゴシック" pitchFamily="49" charset="-128"/>
              <a:ea typeface="ＭＳ ゴシック" pitchFamily="49" charset="-128"/>
            </a:rPr>
            <a:t>51</a:t>
          </a:r>
          <a:r>
            <a:rPr kumimoji="1" lang="ja-JP" altLang="en-US" sz="1400">
              <a:solidFill>
                <a:schemeClr val="tx1"/>
              </a:solidFill>
              <a:latin typeface="ＭＳ ゴシック" pitchFamily="49" charset="-128"/>
              <a:ea typeface="ＭＳ ゴシック" pitchFamily="49" charset="-128"/>
            </a:rPr>
            <a:t>百万円増加し、充当可能財源等が</a:t>
          </a:r>
          <a:r>
            <a:rPr kumimoji="1" lang="en-US" altLang="ja-JP" sz="1400">
              <a:solidFill>
                <a:schemeClr val="tx1"/>
              </a:solidFill>
              <a:latin typeface="ＭＳ ゴシック" pitchFamily="49" charset="-128"/>
              <a:ea typeface="ＭＳ ゴシック" pitchFamily="49" charset="-128"/>
            </a:rPr>
            <a:t>75</a:t>
          </a:r>
          <a:r>
            <a:rPr kumimoji="1" lang="ja-JP" altLang="en-US" sz="1400">
              <a:solidFill>
                <a:schemeClr val="tx1"/>
              </a:solidFill>
              <a:latin typeface="ＭＳ ゴシック" pitchFamily="49" charset="-128"/>
              <a:ea typeface="ＭＳ ゴシック" pitchFamily="49" charset="-128"/>
            </a:rPr>
            <a:t>百万円減少したことにより、前年度と比較すると将来負担比率が</a:t>
          </a:r>
          <a:r>
            <a:rPr kumimoji="1" lang="en-US" altLang="ja-JP" sz="1400">
              <a:solidFill>
                <a:schemeClr val="tx1"/>
              </a:solidFill>
              <a:latin typeface="ＭＳ ゴシック" pitchFamily="49" charset="-128"/>
              <a:ea typeface="ＭＳ ゴシック" pitchFamily="49" charset="-128"/>
            </a:rPr>
            <a:t>3.8</a:t>
          </a:r>
          <a:r>
            <a:rPr kumimoji="1" lang="ja-JP" altLang="en-US" sz="1400">
              <a:solidFill>
                <a:schemeClr val="tx1"/>
              </a:solidFill>
              <a:latin typeface="ＭＳ ゴシック" pitchFamily="49" charset="-128"/>
              <a:ea typeface="ＭＳ ゴシック" pitchFamily="49" charset="-128"/>
            </a:rPr>
            <a:t>ポイント増となっており、今後も高い数値で推移していくことが予想される。今後は総合運動公園整備事業、旧庁舎等解体事業及びＰＦＩ活用事業等の大きな事業が控えているため、地方債残高はさらに増加する見込みである。今後は厳しい財政状況による充当可能基金の減少が見込まれるが、事業の見直しや新規の地方債発行を元金償還額以下に抑えるなど、地方債残高の抑制を図り、中長期的視点に立った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百万円、ふるさとなんかん応援寄附金基金に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百万円、ふるさとづくり基金に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百万円、地域振興対策基金に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百万円、南関町森林環境譲与税基金に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百万円を積み立てた一方、地域振興対策基金を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年熊本地震復興基金を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百万円、ふるさとなんかん応援寄附金基金を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百万円、ふるさとづくり基金を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百万円、減債基金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百万円を取り崩したことが要因となり、基金全体としては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百万円の減となった。基金残高が減少した要因としては、道路改良等事業、南の関うから館改修事業及び宅地分譲事業などの大規模事業に伴う取り崩しが増加したことが挙げられる。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元金償還額や施設老朽化に伴う維持補修費の増加に加え、総合運動公園整備事業、旧庁舎等解体事業及びＰＦＩ活用事業などの大型事業も控えており、厳しい財政運営が続くものと思われる。そのため、基金全体として減少傾向になると見込んでい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ふるさとづくり基金：地域づくりを推進する事業の財源に充てる。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地域福祉基金：高齢者等に対する福祉を推進する事業の財源に充てる。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ふるさとなんかん応援寄附金基金：まちづくりを実現するための事業の財源に充てる。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地域振興対策基金：道路改良等事業に伴い、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百万円を取り崩したことにより減少。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年熊本地震復興基金：南の関うから館改修事業及び防災関係事業に伴い、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百万円を取り崩したことにより減少。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ふるさとづくり基金：宅地分譲事業に伴い、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百万円を取り崩した一方、遺贈寄付等により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ふるさとなんかん応援寄附金基金：旧石井家（北原白秋生家）整備事業等の財源として取り崩す見込みである。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年熊本地震復興基金：今後の防災対策等事業の財源として取り崩す見込みである。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普通交付税、各種交付金等が当初見込みより増加したこと及び税収が増加したことに伴い財源に余裕が出たことにより、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百万円を積み立てることができたため増加となっている。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現在の財政状況を踏まえると今後取り崩しが見込まれるが、実質赤字比率が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を超えることを防ぐため、標準財政規模の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億円）程度を保有の目安として維持していきたい。</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年度普通交付税の再算定に伴う臨時財政対策債償還費として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百万円を取り崩した一方、普通交付税の再算定に伴う臨時財政対策債償還基金費を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百万円を積み立てた。このため、減債基金としては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百万円の増加となっている。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今後は庁舎移転に伴う町債の元金償還が始まる令和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年度に償還のピークを迎え、その後も総合運動公園整備事業、旧庁舎等解体事業及びＰＦＩ活用事業等により、償還額は高水準で推移する見込みであるため、償還財源として段階的に取り崩す見込みである。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8,657
8,401
68.92
7,299,437
6,976,861
172,330
3,923,379
7,827,386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類似団体平均と同程度の水準で推移している。地方税は、住民税が定額減税の影響により減額となったものの、メガソーラー等の新たな取得資産による固定資産税が増加したことにより、前年度から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75</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増収となっている。しかしながら、依然として地方交付税に大きく依存している状況に変わりはないため、今後も企業誘致、定住化対策に積極的に取り組んでいく。併せて、更なる税収の徴収率向上に努め、財政基盤の強化につなげ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37798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39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37798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26307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871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3326</xdr:rowOff>
    </xdr:from>
    <xdr:to>
      <xdr:col>11</xdr:col>
      <xdr:colOff>31750</xdr:colOff>
      <xdr:row>43</xdr:row>
      <xdr:rowOff>14817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756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163484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158448</xdr:rowOff>
    </xdr:from>
    <xdr:to>
      <xdr:col>19</xdr:col>
      <xdr:colOff>184150</xdr:colOff>
      <xdr:row>43</xdr:row>
      <xdr:rowOff>88598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64303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前年度と比較すると、歳入では、地方税が</a:t>
          </a:r>
          <a:r>
            <a:rPr kumimoji="1" lang="en-US" altLang="ja-JP" sz="1200">
              <a:solidFill>
                <a:schemeClr val="tx1"/>
              </a:solidFill>
              <a:latin typeface="ＭＳ Ｐゴシック" panose="020B0600070205080204" pitchFamily="50" charset="-128"/>
              <a:ea typeface="ＭＳ Ｐゴシック" panose="020B0600070205080204" pitchFamily="50" charset="-128"/>
            </a:rPr>
            <a:t>75</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百万円増加したこと及び定額減税減収補填に伴う地方特例交付金が</a:t>
          </a:r>
          <a:r>
            <a:rPr kumimoji="1" lang="en-US" altLang="ja-JP" sz="1200">
              <a:solidFill>
                <a:schemeClr val="tx1"/>
              </a:solidFill>
              <a:latin typeface="ＭＳ Ｐゴシック" panose="020B0600070205080204" pitchFamily="50" charset="-128"/>
              <a:ea typeface="ＭＳ Ｐゴシック" panose="020B0600070205080204" pitchFamily="50" charset="-128"/>
            </a:rPr>
            <a:t>31</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百万円増加した一方、歳出では、人事院勧告による給与等の増、退職手当負担金の増に伴う人件費の増加及び小学校教諭用教科書の更新や近年の物価高騰による物件費の増などにより、数値は</a:t>
          </a:r>
          <a:r>
            <a:rPr kumimoji="1" lang="en-US" altLang="ja-JP" sz="1200">
              <a:solidFill>
                <a:schemeClr val="tx1"/>
              </a:solidFill>
              <a:latin typeface="ＭＳ Ｐゴシック" panose="020B0600070205080204" pitchFamily="50" charset="-128"/>
              <a:ea typeface="ＭＳ Ｐゴシック" panose="020B0600070205080204" pitchFamily="50" charset="-128"/>
            </a:rPr>
            <a:t>2.0</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昇している。現状としては類似団体平均を上回っており、財政の硬直化が進んでいる状況である。硬直化の要因としては、公債費や扶助費が高い水準で推移していることがあげられる。今後も継続した歳出削減策をはじめ、地方税の徴収率の向上による歳入確保を図り、経常収支比率</a:t>
          </a:r>
          <a:r>
            <a:rPr kumimoji="1" lang="en-US" altLang="ja-JP" sz="1200">
              <a:solidFill>
                <a:schemeClr val="tx1"/>
              </a:solidFill>
              <a:latin typeface="ＭＳ Ｐゴシック" panose="020B0600070205080204" pitchFamily="50" charset="-128"/>
              <a:ea typeface="ＭＳ Ｐゴシック" panose="020B0600070205080204" pitchFamily="50" charset="-128"/>
            </a:rPr>
            <a:t>90%</a:t>
          </a:r>
          <a:r>
            <a:rPr kumimoji="1" lang="ja-JP" altLang="en-US" sz="1200">
              <a:solidFill>
                <a:schemeClr val="tx1"/>
              </a:solidFill>
              <a:latin typeface="ＭＳ Ｐゴシック" panose="020B0600070205080204" pitchFamily="50" charset="-128"/>
              <a:ea typeface="ＭＳ Ｐゴシック" panose="020B0600070205080204" pitchFamily="50" charset="-128"/>
            </a:rPr>
            <a:t>を目標に努めていく。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61</xdr:row>
      <xdr:rowOff>159596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7783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61</xdr:row>
      <xdr:rowOff>163619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577830"/>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105304</xdr:rowOff>
    </xdr:from>
    <xdr:to>
      <xdr:col>15</xdr:col>
      <xdr:colOff>82550</xdr:colOff>
      <xdr:row>61</xdr:row>
      <xdr:rowOff>163619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63754"/>
          <a:ext cx="889000" cy="5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105304</xdr:rowOff>
    </xdr:from>
    <xdr:to>
      <xdr:col>11</xdr:col>
      <xdr:colOff>31750</xdr:colOff>
      <xdr:row>62</xdr:row>
      <xdr:rowOff>14288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63754"/>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80873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3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154957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112819</xdr:rowOff>
    </xdr:from>
    <xdr:to>
      <xdr:col>15</xdr:col>
      <xdr:colOff>133350</xdr:colOff>
      <xdr:row>62</xdr:row>
      <xdr:rowOff>42969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27746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54504</xdr:rowOff>
    </xdr:from>
    <xdr:to>
      <xdr:col>11</xdr:col>
      <xdr:colOff>82550</xdr:colOff>
      <xdr:row>61</xdr:row>
      <xdr:rowOff>156104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140881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9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134938</xdr:rowOff>
    </xdr:from>
    <xdr:to>
      <xdr:col>7</xdr:col>
      <xdr:colOff>31750</xdr:colOff>
      <xdr:row>62</xdr:row>
      <xdr:rowOff>65088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49865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[211,178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平均を下回ってはいるが、依然として人件費、物件費が高止まりしている状況である。今後も継続して定員適正化計画に基づく定員管理の徹底と事務の効率化による経費の削減に努めていく。また、公共施設の管理についても、公共施設等総合管理計画に基づく施設管理を徹底し、経費削減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62987</xdr:rowOff>
    </xdr:from>
    <xdr:to>
      <xdr:col>23</xdr:col>
      <xdr:colOff>133350</xdr:colOff>
      <xdr:row>81</xdr:row>
      <xdr:rowOff>83074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50437"/>
          <a:ext cx="838200" cy="2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101557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9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62987</xdr:rowOff>
    </xdr:from>
    <xdr:to>
      <xdr:col>19</xdr:col>
      <xdr:colOff>133350</xdr:colOff>
      <xdr:row>81</xdr:row>
      <xdr:rowOff>71845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50437"/>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70569</xdr:rowOff>
    </xdr:from>
    <xdr:to>
      <xdr:col>15</xdr:col>
      <xdr:colOff>82550</xdr:colOff>
      <xdr:row>81</xdr:row>
      <xdr:rowOff>71845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58019"/>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57699</xdr:rowOff>
    </xdr:from>
    <xdr:to>
      <xdr:col>11</xdr:col>
      <xdr:colOff>31750</xdr:colOff>
      <xdr:row>81</xdr:row>
      <xdr:rowOff>70569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5149"/>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32274</xdr:rowOff>
    </xdr:from>
    <xdr:to>
      <xdr:col>23</xdr:col>
      <xdr:colOff>184150</xdr:colOff>
      <xdr:row>81</xdr:row>
      <xdr:rowOff>133874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125001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4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12187</xdr:rowOff>
    </xdr:from>
    <xdr:to>
      <xdr:col>19</xdr:col>
      <xdr:colOff>184150</xdr:colOff>
      <xdr:row>81</xdr:row>
      <xdr:rowOff>113787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9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123964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6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21045</xdr:rowOff>
    </xdr:from>
    <xdr:to>
      <xdr:col>15</xdr:col>
      <xdr:colOff>133350</xdr:colOff>
      <xdr:row>81</xdr:row>
      <xdr:rowOff>122645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132822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19769</xdr:rowOff>
    </xdr:from>
    <xdr:to>
      <xdr:col>11</xdr:col>
      <xdr:colOff>82550</xdr:colOff>
      <xdr:row>81</xdr:row>
      <xdr:rowOff>121369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131546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7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6899</xdr:rowOff>
    </xdr:from>
    <xdr:to>
      <xdr:col>7</xdr:col>
      <xdr:colOff>31750</xdr:colOff>
      <xdr:row>81</xdr:row>
      <xdr:rowOff>108499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118676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63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ポイント減少しており、依然として類似団体平均を下回っている状況である。人事評価制度や定員適正化計画を活用しながら、今後も適正な職員数及び給与等の管理に努める。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76905</xdr:rowOff>
    </xdr:from>
    <xdr:to>
      <xdr:col>81</xdr:col>
      <xdr:colOff>44450</xdr:colOff>
      <xdr:row>83</xdr:row>
      <xdr:rowOff>66322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135805"/>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143934</xdr:rowOff>
    </xdr:from>
    <xdr:to>
      <xdr:col>77</xdr:col>
      <xdr:colOff>44450</xdr:colOff>
      <xdr:row>83</xdr:row>
      <xdr:rowOff>66322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2028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143934</xdr:rowOff>
    </xdr:from>
    <xdr:to>
      <xdr:col>72</xdr:col>
      <xdr:colOff>203200</xdr:colOff>
      <xdr:row>83</xdr:row>
      <xdr:rowOff>12700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2028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143934</xdr:rowOff>
    </xdr:from>
    <xdr:to>
      <xdr:col>68</xdr:col>
      <xdr:colOff>152400</xdr:colOff>
      <xdr:row>83</xdr:row>
      <xdr:rowOff>12700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028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26105</xdr:rowOff>
    </xdr:from>
    <xdr:to>
      <xdr:col>81</xdr:col>
      <xdr:colOff>95250</xdr:colOff>
      <xdr:row>82</xdr:row>
      <xdr:rowOff>127705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42632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3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15522</xdr:rowOff>
    </xdr:from>
    <xdr:to>
      <xdr:col>77</xdr:col>
      <xdr:colOff>95250</xdr:colOff>
      <xdr:row>83</xdr:row>
      <xdr:rowOff>117122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127299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1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93134</xdr:rowOff>
    </xdr:from>
    <xdr:to>
      <xdr:col>64</xdr:col>
      <xdr:colOff>152400</xdr:colOff>
      <xdr:row>83</xdr:row>
      <xdr:rowOff>23284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33461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定員適正化計画に基づき定員の管理を行っているため、類似団体平均を下回っている状況が続いている。今後も適正な定員管理を行っていく。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112999</xdr:rowOff>
    </xdr:from>
    <xdr:to>
      <xdr:col>81</xdr:col>
      <xdr:colOff>44450</xdr:colOff>
      <xdr:row>59</xdr:row>
      <xdr:rowOff>155829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28549"/>
          <a:ext cx="838200" cy="4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112999</xdr:rowOff>
    </xdr:from>
    <xdr:to>
      <xdr:col>77</xdr:col>
      <xdr:colOff>44450</xdr:colOff>
      <xdr:row>59</xdr:row>
      <xdr:rowOff>143161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22854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122047</xdr:rowOff>
    </xdr:from>
    <xdr:to>
      <xdr:col>72</xdr:col>
      <xdr:colOff>203200</xdr:colOff>
      <xdr:row>59</xdr:row>
      <xdr:rowOff>143161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37597"/>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105156</xdr:rowOff>
    </xdr:from>
    <xdr:to>
      <xdr:col>68</xdr:col>
      <xdr:colOff>152400</xdr:colOff>
      <xdr:row>59</xdr:row>
      <xdr:rowOff>122047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20706"/>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105029</xdr:rowOff>
    </xdr:from>
    <xdr:to>
      <xdr:col>81</xdr:col>
      <xdr:colOff>95250</xdr:colOff>
      <xdr:row>60</xdr:row>
      <xdr:rowOff>35179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121556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65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62199</xdr:rowOff>
    </xdr:from>
    <xdr:to>
      <xdr:col>77</xdr:col>
      <xdr:colOff>95250</xdr:colOff>
      <xdr:row>59</xdr:row>
      <xdr:rowOff>163799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7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2526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46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92361</xdr:rowOff>
    </xdr:from>
    <xdr:to>
      <xdr:col>73</xdr:col>
      <xdr:colOff>44450</xdr:colOff>
      <xdr:row>60</xdr:row>
      <xdr:rowOff>22511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0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32688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76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71247</xdr:rowOff>
    </xdr:from>
    <xdr:to>
      <xdr:col>68</xdr:col>
      <xdr:colOff>203200</xdr:colOff>
      <xdr:row>60</xdr:row>
      <xdr:rowOff>1397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11574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5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54356</xdr:rowOff>
    </xdr:from>
    <xdr:to>
      <xdr:col>64</xdr:col>
      <xdr:colOff>152400</xdr:colOff>
      <xdr:row>59</xdr:row>
      <xdr:rowOff>155956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166133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前年度と比較すると、公債費が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百万円減少したことに伴い</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ており、類似団体平均を若干下回っている。しかし、今後も総合運動公園整備事業や旧庁舎等解体事業、ＰＦＩ活用事業等の大きな事業が控えているため、公債費が増加することが見込まれる。その他の事業の計画的な地方債の発行等により急激な数値の悪化を抑制し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90678</xdr:rowOff>
    </xdr:from>
    <xdr:to>
      <xdr:col>81</xdr:col>
      <xdr:colOff>44450</xdr:colOff>
      <xdr:row>41</xdr:row>
      <xdr:rowOff>105156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12012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105156</xdr:rowOff>
    </xdr:from>
    <xdr:to>
      <xdr:col>77</xdr:col>
      <xdr:colOff>44450</xdr:colOff>
      <xdr:row>41</xdr:row>
      <xdr:rowOff>119634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13460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41</xdr:row>
      <xdr:rowOff>119634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4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41</xdr:row>
      <xdr:rowOff>124460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4908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56405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54356</xdr:rowOff>
    </xdr:from>
    <xdr:to>
      <xdr:col>77</xdr:col>
      <xdr:colOff>95250</xdr:colOff>
      <xdr:row>41</xdr:row>
      <xdr:rowOff>155956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166133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5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前年度から数値は</a:t>
          </a:r>
          <a:r>
            <a:rPr kumimoji="1" lang="en-US" altLang="ja-JP" sz="1300">
              <a:solidFill>
                <a:schemeClr val="tx1"/>
              </a:solidFill>
              <a:latin typeface="ＭＳ Ｐゴシック" panose="020B0600070205080204" pitchFamily="50" charset="-128"/>
              <a:ea typeface="ＭＳ Ｐゴシック" panose="020B0600070205080204" pitchFamily="50" charset="-128"/>
            </a:rPr>
            <a:t>3.8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ポイント増加しており、類似団体平均を大きく上回っている状況が続いている。増加の要因としては、地方債借入額が償還額を上回ったことにより地方債現在高が</a:t>
          </a:r>
          <a:r>
            <a:rPr kumimoji="1" lang="en-US" altLang="ja-JP" sz="1300">
              <a:solidFill>
                <a:schemeClr val="tx1"/>
              </a:solidFill>
              <a:latin typeface="ＭＳ Ｐゴシック" panose="020B0600070205080204" pitchFamily="50" charset="-128"/>
              <a:ea typeface="ＭＳ Ｐゴシック" panose="020B0600070205080204" pitchFamily="50" charset="-128"/>
            </a:rPr>
            <a:t>51</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百万円増加したこと、また、各種事業に係る基金の取り崩しを行ったことにより充当可能財源等が</a:t>
          </a:r>
          <a:r>
            <a:rPr kumimoji="1" lang="en-US" altLang="ja-JP" sz="1300">
              <a:solidFill>
                <a:schemeClr val="tx1"/>
              </a:solidFill>
              <a:latin typeface="ＭＳ Ｐゴシック" panose="020B0600070205080204" pitchFamily="50" charset="-128"/>
              <a:ea typeface="ＭＳ Ｐゴシック" panose="020B0600070205080204" pitchFamily="50" charset="-128"/>
            </a:rPr>
            <a:t>75</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減少したことがあげられる。しかし、今後も総合運動公園整備事業や旧庁舎等解体事業、ＰＦＩ活用事業等の大きな事業が控えているため、地方債残高の増加が見込まれる。その他の事業の計画的な地方債の発行等により、年々増嵩している地方債現在高の抑制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42898</xdr:rowOff>
    </xdr:from>
    <xdr:to>
      <xdr:col>81</xdr:col>
      <xdr:colOff>44450</xdr:colOff>
      <xdr:row>15</xdr:row>
      <xdr:rowOff>93839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2614648"/>
          <a:ext cx="8382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42898</xdr:rowOff>
    </xdr:from>
    <xdr:to>
      <xdr:col>77</xdr:col>
      <xdr:colOff>44450</xdr:colOff>
      <xdr:row>16</xdr:row>
      <xdr:rowOff>21590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614648"/>
          <a:ext cx="889000" cy="15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2822</xdr:rowOff>
    </xdr:from>
    <xdr:to>
      <xdr:col>72</xdr:col>
      <xdr:colOff>203200</xdr:colOff>
      <xdr:row>16</xdr:row>
      <xdr:rowOff>21590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4401800" y="2746022"/>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46919</xdr:rowOff>
    </xdr:from>
    <xdr:to>
      <xdr:col>68</xdr:col>
      <xdr:colOff>152400</xdr:colOff>
      <xdr:row>16</xdr:row>
      <xdr:rowOff>2822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3512800" y="2618669"/>
          <a:ext cx="889000" cy="12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43039</xdr:rowOff>
    </xdr:from>
    <xdr:to>
      <xdr:col>81</xdr:col>
      <xdr:colOff>95250</xdr:colOff>
      <xdr:row>15</xdr:row>
      <xdr:rowOff>144639</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61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15116</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58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163548</xdr:rowOff>
    </xdr:from>
    <xdr:to>
      <xdr:col>77</xdr:col>
      <xdr:colOff>95250</xdr:colOff>
      <xdr:row>15</xdr:row>
      <xdr:rowOff>93698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56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78475</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65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142240</xdr:rowOff>
    </xdr:from>
    <xdr:to>
      <xdr:col>73</xdr:col>
      <xdr:colOff>44450</xdr:colOff>
      <xdr:row>16</xdr:row>
      <xdr:rowOff>72390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57167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80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123472</xdr:rowOff>
    </xdr:from>
    <xdr:to>
      <xdr:col>68</xdr:col>
      <xdr:colOff>203200</xdr:colOff>
      <xdr:row>16</xdr:row>
      <xdr:rowOff>53622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69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38399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78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167569</xdr:rowOff>
    </xdr:from>
    <xdr:to>
      <xdr:col>64</xdr:col>
      <xdr:colOff>152400</xdr:colOff>
      <xdr:row>15</xdr:row>
      <xdr:rowOff>97719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5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82496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65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8,657
8,401
68.92
7,299,437
6,976,861
172,330
3,923,379
7,827,386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前年度と経常経費充当一般財源等額で比較すると、退職手当負担金の増や会計年度任用職員の勤勉手当導入に伴い</a:t>
          </a:r>
          <a:r>
            <a:rPr kumimoji="1" lang="en-US" altLang="ja-JP" sz="1300">
              <a:solidFill>
                <a:schemeClr val="tx1"/>
              </a:solidFill>
              <a:latin typeface="ＭＳ Ｐゴシック" panose="020B0600070205080204" pitchFamily="50" charset="-128"/>
              <a:ea typeface="ＭＳ Ｐゴシック" panose="020B0600070205080204" pitchFamily="50" charset="-128"/>
            </a:rPr>
            <a:t>91</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百万円増加しており、数値は前年度から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ている。類似団体平均よりは下回っている状況であるが、今後も人事院勧告による人件費の増などが見込まれるため、定員適正化計画に基づき適正な定員管理を継続的に行い、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94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17272</xdr:rowOff>
    </xdr:from>
    <xdr:to>
      <xdr:col>19</xdr:col>
      <xdr:colOff>187325</xdr:colOff>
      <xdr:row>36</xdr:row>
      <xdr:rowOff>90424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894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44704</xdr:rowOff>
    </xdr:from>
    <xdr:to>
      <xdr:col>15</xdr:col>
      <xdr:colOff>98425</xdr:colOff>
      <xdr:row>36</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169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44704</xdr:rowOff>
    </xdr:from>
    <xdr:to>
      <xdr:col>11</xdr:col>
      <xdr:colOff>9525</xdr:colOff>
      <xdr:row>36</xdr:row>
      <xdr:rowOff>122428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169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44196</xdr:rowOff>
    </xdr:from>
    <xdr:to>
      <xdr:col>24</xdr:col>
      <xdr:colOff>76200</xdr:colOff>
      <xdr:row>36</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60723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137922</xdr:rowOff>
    </xdr:from>
    <xdr:to>
      <xdr:col>20</xdr:col>
      <xdr:colOff>38100</xdr:colOff>
      <xdr:row>36</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78249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39624</xdr:rowOff>
    </xdr:from>
    <xdr:to>
      <xdr:col>15</xdr:col>
      <xdr:colOff>149225</xdr:colOff>
      <xdr:row>36</xdr:row>
      <xdr:rowOff>141224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151401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165354</xdr:rowOff>
    </xdr:from>
    <xdr:to>
      <xdr:col>11</xdr:col>
      <xdr:colOff>60325</xdr:colOff>
      <xdr:row>36</xdr:row>
      <xdr:rowOff>95504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105681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行政改革大綱に基づき、徹底した物件費の削減を図った結果、類似団体平均よりも下回った水準で推移している。しかし、前年度と経常経費充当一般財源等額で比較すると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51</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百万円増加しており、数値も前年度から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ポイント増加している。今後も継続して物件費の削減に努め、財政の健全化を図る。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58420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730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15</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50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121285</xdr:rowOff>
    </xdr:from>
    <xdr:to>
      <xdr:col>73</xdr:col>
      <xdr:colOff>180975</xdr:colOff>
      <xdr:row>14</xdr:row>
      <xdr:rowOff>149860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215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121285</xdr:rowOff>
    </xdr:from>
    <xdr:to>
      <xdr:col>69</xdr:col>
      <xdr:colOff>92075</xdr:colOff>
      <xdr:row>14</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5215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xdr:rowOff>
    </xdr:from>
    <xdr:to>
      <xdr:col>82</xdr:col>
      <xdr:colOff>158750</xdr:colOff>
      <xdr:row>15</xdr:row>
      <xdr:rowOff>109220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24147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99060</xdr:rowOff>
    </xdr:from>
    <xdr:to>
      <xdr:col>74</xdr:col>
      <xdr:colOff>31750</xdr:colOff>
      <xdr:row>15</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39387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70485</xdr:rowOff>
    </xdr:from>
    <xdr:to>
      <xdr:col>69</xdr:col>
      <xdr:colOff>142875</xdr:colOff>
      <xdr:row>15</xdr:row>
      <xdr:rowOff>635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10812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前年度と経常経費充当一般財源等額で比較すると</a:t>
          </a:r>
          <a:r>
            <a:rPr kumimoji="1" lang="en-US" altLang="ja-JP" sz="1200">
              <a:solidFill>
                <a:schemeClr val="tx1"/>
              </a:solidFill>
              <a:latin typeface="ＭＳ Ｐゴシック" panose="020B0600070205080204" pitchFamily="50" charset="-128"/>
              <a:ea typeface="ＭＳ Ｐゴシック" panose="020B0600070205080204" pitchFamily="50" charset="-128"/>
            </a:rPr>
            <a:t>8</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増加しており、類似団体平均を大きく上回っている状況が続いている。要因としては、物価高騰対策に伴う定額減税調整給付金事業や児童手当の拡充に伴う増加、また、こども医療費、児童福祉関連経費、障害者自立支援給付費の増加が考えられる。これらの経費は抑制が難しく、年々増加傾向にあり、今後も上昇していくことが見込まれる。高齢化は今後も進行していくため、特定健診や特定保健指導等の充実を図り、扶助費の抑制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146050</xdr:rowOff>
    </xdr:from>
    <xdr:to>
      <xdr:col>24</xdr:col>
      <xdr:colOff>25400</xdr:colOff>
      <xdr:row>59</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10261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88900</xdr:rowOff>
    </xdr:from>
    <xdr:to>
      <xdr:col>19</xdr:col>
      <xdr:colOff>187325</xdr:colOff>
      <xdr:row>59</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10204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50800</xdr:rowOff>
    </xdr:from>
    <xdr:to>
      <xdr:col>15</xdr:col>
      <xdr:colOff>98425</xdr:colOff>
      <xdr:row>59</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10166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50800</xdr:rowOff>
    </xdr:from>
    <xdr:to>
      <xdr:col>11</xdr:col>
      <xdr:colOff>9525</xdr:colOff>
      <xdr:row>59</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10166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95250</xdr:rowOff>
    </xdr:from>
    <xdr:to>
      <xdr:col>24</xdr:col>
      <xdr:colOff>76200</xdr:colOff>
      <xdr:row>60</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67327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114300</xdr:rowOff>
    </xdr:from>
    <xdr:to>
      <xdr:col>20</xdr:col>
      <xdr:colOff>38100</xdr:colOff>
      <xdr:row>60</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29227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38100</xdr:rowOff>
    </xdr:from>
    <xdr:to>
      <xdr:col>15</xdr:col>
      <xdr:colOff>149225</xdr:colOff>
      <xdr:row>59</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0</xdr:rowOff>
    </xdr:from>
    <xdr:to>
      <xdr:col>11</xdr:col>
      <xdr:colOff>60325</xdr:colOff>
      <xdr:row>59</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114300</xdr:rowOff>
    </xdr:from>
    <xdr:to>
      <xdr:col>6</xdr:col>
      <xdr:colOff>171450</xdr:colOff>
      <xdr:row>60</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前年度と比較すると、数値は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ているものの、依然として類似団体平均を上回っている状況にある。下水道事業については、経営戦略に基づく使用料見直しの検討、医療会計については予防の視点に立った施策を充実させ、繰出金の抑制に努め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170434</xdr:rowOff>
    </xdr:from>
    <xdr:to>
      <xdr:col>82</xdr:col>
      <xdr:colOff>107950</xdr:colOff>
      <xdr:row>58</xdr:row>
      <xdr:rowOff>44704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9430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xdr:rowOff>
    </xdr:from>
    <xdr:to>
      <xdr:col>78</xdr:col>
      <xdr:colOff>69850</xdr:colOff>
      <xdr:row>58</xdr:row>
      <xdr:rowOff>44704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9522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xdr:rowOff>
    </xdr:from>
    <xdr:to>
      <xdr:col>73</xdr:col>
      <xdr:colOff>180975</xdr:colOff>
      <xdr:row>58</xdr:row>
      <xdr:rowOff>90424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9522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90424</xdr:rowOff>
    </xdr:from>
    <xdr:to>
      <xdr:col>69</xdr:col>
      <xdr:colOff>92075</xdr:colOff>
      <xdr:row>59</xdr:row>
      <xdr:rowOff>37846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0345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119634</xdr:rowOff>
    </xdr:from>
    <xdr:to>
      <xdr:col>82</xdr:col>
      <xdr:colOff>158750</xdr:colOff>
      <xdr:row>58</xdr:row>
      <xdr:rowOff>49784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91711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165354</xdr:rowOff>
    </xdr:from>
    <xdr:to>
      <xdr:col>78</xdr:col>
      <xdr:colOff>120650</xdr:colOff>
      <xdr:row>58</xdr:row>
      <xdr:rowOff>95504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80281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02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128778</xdr:rowOff>
    </xdr:from>
    <xdr:to>
      <xdr:col>74</xdr:col>
      <xdr:colOff>31750</xdr:colOff>
      <xdr:row>58</xdr:row>
      <xdr:rowOff>58928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43705</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39624</xdr:rowOff>
    </xdr:from>
    <xdr:to>
      <xdr:col>69</xdr:col>
      <xdr:colOff>142875</xdr:colOff>
      <xdr:row>58</xdr:row>
      <xdr:rowOff>141224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126001</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7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158496</xdr:rowOff>
    </xdr:from>
    <xdr:to>
      <xdr:col>65</xdr:col>
      <xdr:colOff>53975</xdr:colOff>
      <xdr:row>59</xdr:row>
      <xdr:rowOff>88646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73423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8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前年度と経常経費充当一般財源等額で比較すると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34</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百万円増加しており、数値も前年度から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ている。類似団体平均を下回っている状況であるが、依然として、一部事務組合への負担金等は高止まりの状況にある。今後、単独補助金の必要性や効果を検証し、随時見直していくことで経費の抑制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115570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436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138430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138430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90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46990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3632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81297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153687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前年度と経常経費充当一般財源等額で比較すると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百万円減少しているものの、類似団体平均を上回っている状況が続いている。数値は前年度から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ているが、今後も防災行政無線デジタル化事業及び庁舎建設事業に伴う町債の償還開始により、数値の高止まりが続くと見込んでいる。新規の地方債発行を元金償還額以下に抑え、地方債残高の減少に努めていく。</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77</xdr:row>
      <xdr:rowOff>8889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1876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2105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35561</xdr:rowOff>
    </xdr:from>
    <xdr:to>
      <xdr:col>15</xdr:col>
      <xdr:colOff>98425</xdr:colOff>
      <xdr:row>77</xdr:row>
      <xdr:rowOff>39370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2372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35561</xdr:rowOff>
    </xdr:from>
    <xdr:to>
      <xdr:col>11</xdr:col>
      <xdr:colOff>9525</xdr:colOff>
      <xdr:row>77</xdr:row>
      <xdr:rowOff>54611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2372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78757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74947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156211</xdr:rowOff>
    </xdr:from>
    <xdr:to>
      <xdr:col>11</xdr:col>
      <xdr:colOff>60325</xdr:colOff>
      <xdr:row>77</xdr:row>
      <xdr:rowOff>86361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71138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前年度と比較すると数値は</a:t>
          </a:r>
          <a:r>
            <a:rPr kumimoji="1" lang="en-US" altLang="ja-JP" sz="1200">
              <a:solidFill>
                <a:schemeClr val="tx1"/>
              </a:solidFill>
              <a:latin typeface="ＭＳ Ｐゴシック" panose="020B0600070205080204" pitchFamily="50" charset="-128"/>
              <a:ea typeface="ＭＳ Ｐゴシック" panose="020B0600070205080204" pitchFamily="50" charset="-128"/>
            </a:rPr>
            <a:t>2.6</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増加しており、類似平均団体を再度上回っている。この要因としては、物価高騰対策に伴う定額減税調整給付金事業や児童手当の拡充に伴う増加、また、障害者自立支援給付費等扶助費の増加が考えられる。扶助費だけでなく定住対策関係の補助費等も依然として高い水準にあり、今後も扶助費・補助費については増加傾向が続くと考えられるため、引き続き特定健診等の充実による扶助費の抑制、各種補助金に関しては必要性や効果を検証し、随時見直しを行っていく。</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145288</xdr:rowOff>
    </xdr:from>
    <xdr:to>
      <xdr:col>82</xdr:col>
      <xdr:colOff>107950</xdr:colOff>
      <xdr:row>75</xdr:row>
      <xdr:rowOff>33274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83258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145288</xdr:rowOff>
    </xdr:from>
    <xdr:to>
      <xdr:col>78</xdr:col>
      <xdr:colOff>69850</xdr:colOff>
      <xdr:row>75</xdr:row>
      <xdr:rowOff>5842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4782800" y="128325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113284</xdr:rowOff>
    </xdr:from>
    <xdr:to>
      <xdr:col>73</xdr:col>
      <xdr:colOff>180975</xdr:colOff>
      <xdr:row>75</xdr:row>
      <xdr:rowOff>5842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8005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113284</xdr:rowOff>
    </xdr:from>
    <xdr:to>
      <xdr:col>69</xdr:col>
      <xdr:colOff>92075</xdr:colOff>
      <xdr:row>75</xdr:row>
      <xdr:rowOff>21844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80058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153924</xdr:rowOff>
    </xdr:from>
    <xdr:to>
      <xdr:col>82</xdr:col>
      <xdr:colOff>158750</xdr:colOff>
      <xdr:row>75</xdr:row>
      <xdr:rowOff>84074</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126001</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81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94488</xdr:rowOff>
    </xdr:from>
    <xdr:to>
      <xdr:col>78</xdr:col>
      <xdr:colOff>120650</xdr:colOff>
      <xdr:row>75</xdr:row>
      <xdr:rowOff>24638</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34815</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55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126492</xdr:rowOff>
    </xdr:from>
    <xdr:to>
      <xdr:col>74</xdr:col>
      <xdr:colOff>31750</xdr:colOff>
      <xdr:row>75</xdr:row>
      <xdr:rowOff>56642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41419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62484</xdr:rowOff>
    </xdr:from>
    <xdr:to>
      <xdr:col>69</xdr:col>
      <xdr:colOff>142875</xdr:colOff>
      <xdr:row>74</xdr:row>
      <xdr:rowOff>164084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148861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3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142494</xdr:rowOff>
    </xdr:from>
    <xdr:to>
      <xdr:col>65</xdr:col>
      <xdr:colOff>53975</xdr:colOff>
      <xdr:row>75</xdr:row>
      <xdr:rowOff>72644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57421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1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103858</xdr:rowOff>
    </xdr:from>
    <xdr:to>
      <xdr:col>29</xdr:col>
      <xdr:colOff>127000</xdr:colOff>
      <xdr:row>19</xdr:row>
      <xdr:rowOff>49459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7583"/>
          <a:ext cx="647700" cy="117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49459</xdr:rowOff>
    </xdr:from>
    <xdr:to>
      <xdr:col>26</xdr:col>
      <xdr:colOff>50800</xdr:colOff>
      <xdr:row>19</xdr:row>
      <xdr:rowOff>54930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54634"/>
          <a:ext cx="698500" cy="5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54930</xdr:rowOff>
    </xdr:from>
    <xdr:to>
      <xdr:col>22</xdr:col>
      <xdr:colOff>114300</xdr:colOff>
      <xdr:row>19</xdr:row>
      <xdr:rowOff>82309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60105"/>
          <a:ext cx="698500" cy="27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82309</xdr:rowOff>
    </xdr:from>
    <xdr:to>
      <xdr:col>18</xdr:col>
      <xdr:colOff>177800</xdr:colOff>
      <xdr:row>19</xdr:row>
      <xdr:rowOff>128394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87484"/>
          <a:ext cx="698500" cy="46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53058</xdr:rowOff>
    </xdr:from>
    <xdr:to>
      <xdr:col>29</xdr:col>
      <xdr:colOff>177800</xdr:colOff>
      <xdr:row>18</xdr:row>
      <xdr:rowOff>154658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6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25135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5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170109</xdr:rowOff>
    </xdr:from>
    <xdr:to>
      <xdr:col>26</xdr:col>
      <xdr:colOff>101600</xdr:colOff>
      <xdr:row>19</xdr:row>
      <xdr:rowOff>100259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03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85036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90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4130</xdr:rowOff>
    </xdr:from>
    <xdr:to>
      <xdr:col>22</xdr:col>
      <xdr:colOff>165100</xdr:colOff>
      <xdr:row>19</xdr:row>
      <xdr:rowOff>105730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0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90507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9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31509</xdr:rowOff>
    </xdr:from>
    <xdr:to>
      <xdr:col>19</xdr:col>
      <xdr:colOff>38100</xdr:colOff>
      <xdr:row>19</xdr:row>
      <xdr:rowOff>133109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36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117886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2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77594</xdr:rowOff>
    </xdr:from>
    <xdr:to>
      <xdr:col>15</xdr:col>
      <xdr:colOff>101600</xdr:colOff>
      <xdr:row>20</xdr:row>
      <xdr:rowOff>7744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163971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6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342280</xdr:rowOff>
    </xdr:from>
    <xdr:to>
      <xdr:col>29</xdr:col>
      <xdr:colOff>127000</xdr:colOff>
      <xdr:row>36</xdr:row>
      <xdr:rowOff>8365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52630"/>
          <a:ext cx="647700" cy="8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342280</xdr:rowOff>
    </xdr:from>
    <xdr:to>
      <xdr:col>26</xdr:col>
      <xdr:colOff>50800</xdr:colOff>
      <xdr:row>36</xdr:row>
      <xdr:rowOff>2352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52630"/>
          <a:ext cx="6985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2352</xdr:rowOff>
    </xdr:from>
    <xdr:to>
      <xdr:col>22</xdr:col>
      <xdr:colOff>114300</xdr:colOff>
      <xdr:row>36</xdr:row>
      <xdr:rowOff>3670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55602"/>
          <a:ext cx="698500" cy="1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3670</xdr:rowOff>
    </xdr:from>
    <xdr:to>
      <xdr:col>18</xdr:col>
      <xdr:colOff>177800</xdr:colOff>
      <xdr:row>36</xdr:row>
      <xdr:rowOff>4645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56920"/>
          <a:ext cx="698500" cy="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300465</xdr:rowOff>
    </xdr:from>
    <xdr:to>
      <xdr:col>29</xdr:col>
      <xdr:colOff>177800</xdr:colOff>
      <xdr:row>36</xdr:row>
      <xdr:rowOff>59165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10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272542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8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291480</xdr:rowOff>
    </xdr:from>
    <xdr:to>
      <xdr:col>26</xdr:col>
      <xdr:colOff>101600</xdr:colOff>
      <xdr:row>36</xdr:row>
      <xdr:rowOff>50180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01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34957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88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294452</xdr:rowOff>
    </xdr:from>
    <xdr:to>
      <xdr:col>22</xdr:col>
      <xdr:colOff>165100</xdr:colOff>
      <xdr:row>36</xdr:row>
      <xdr:rowOff>53152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4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37929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91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295770</xdr:rowOff>
    </xdr:from>
    <xdr:to>
      <xdr:col>19</xdr:col>
      <xdr:colOff>38100</xdr:colOff>
      <xdr:row>36</xdr:row>
      <xdr:rowOff>54470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6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39247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9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296745</xdr:rowOff>
    </xdr:from>
    <xdr:to>
      <xdr:col>15</xdr:col>
      <xdr:colOff>101600</xdr:colOff>
      <xdr:row>36</xdr:row>
      <xdr:rowOff>55445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07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40222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9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8,657
8,401
68.92
7,299,437
6,976,861
172,330
3,923,379
7,827,386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162781</xdr:rowOff>
    </xdr:from>
    <xdr:to>
      <xdr:col>24</xdr:col>
      <xdr:colOff>63500</xdr:colOff>
      <xdr:row>39</xdr:row>
      <xdr:rowOff>91946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77881"/>
          <a:ext cx="838200" cy="10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56002</xdr:rowOff>
    </xdr:from>
    <xdr:to>
      <xdr:col>19</xdr:col>
      <xdr:colOff>177800</xdr:colOff>
      <xdr:row>39</xdr:row>
      <xdr:rowOff>91946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742552"/>
          <a:ext cx="889000" cy="3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56002</xdr:rowOff>
    </xdr:from>
    <xdr:to>
      <xdr:col>15</xdr:col>
      <xdr:colOff>50800</xdr:colOff>
      <xdr:row>39</xdr:row>
      <xdr:rowOff>72667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742552"/>
          <a:ext cx="8890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72667</xdr:rowOff>
    </xdr:from>
    <xdr:to>
      <xdr:col>10</xdr:col>
      <xdr:colOff>114300</xdr:colOff>
      <xdr:row>39</xdr:row>
      <xdr:rowOff>95717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59217"/>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111981</xdr:rowOff>
    </xdr:from>
    <xdr:to>
      <xdr:col>24</xdr:col>
      <xdr:colOff>114300</xdr:colOff>
      <xdr:row>39</xdr:row>
      <xdr:rowOff>42131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2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26908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4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41146</xdr:rowOff>
    </xdr:from>
    <xdr:to>
      <xdr:col>20</xdr:col>
      <xdr:colOff>38100</xdr:colOff>
      <xdr:row>39</xdr:row>
      <xdr:rowOff>142746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72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133873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82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5202</xdr:rowOff>
    </xdr:from>
    <xdr:to>
      <xdr:col>15</xdr:col>
      <xdr:colOff>101600</xdr:colOff>
      <xdr:row>39</xdr:row>
      <xdr:rowOff>106802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9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97929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8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21867</xdr:rowOff>
    </xdr:from>
    <xdr:to>
      <xdr:col>10</xdr:col>
      <xdr:colOff>165100</xdr:colOff>
      <xdr:row>39</xdr:row>
      <xdr:rowOff>123467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0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114594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0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44917</xdr:rowOff>
    </xdr:from>
    <xdr:to>
      <xdr:col>6</xdr:col>
      <xdr:colOff>38100</xdr:colOff>
      <xdr:row>39</xdr:row>
      <xdr:rowOff>146517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3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137644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2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139467</xdr:rowOff>
    </xdr:from>
    <xdr:to>
      <xdr:col>24</xdr:col>
      <xdr:colOff>63500</xdr:colOff>
      <xdr:row>58</xdr:row>
      <xdr:rowOff>151845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83567"/>
          <a:ext cx="8382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142763</xdr:rowOff>
    </xdr:from>
    <xdr:to>
      <xdr:col>19</xdr:col>
      <xdr:colOff>177800</xdr:colOff>
      <xdr:row>58</xdr:row>
      <xdr:rowOff>151845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86863"/>
          <a:ext cx="889000" cy="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142763</xdr:rowOff>
    </xdr:from>
    <xdr:to>
      <xdr:col>15</xdr:col>
      <xdr:colOff>50800</xdr:colOff>
      <xdr:row>58</xdr:row>
      <xdr:rowOff>143671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86863"/>
          <a:ext cx="889000" cy="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143671</xdr:rowOff>
    </xdr:from>
    <xdr:to>
      <xdr:col>10</xdr:col>
      <xdr:colOff>114300</xdr:colOff>
      <xdr:row>58</xdr:row>
      <xdr:rowOff>152353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87771"/>
          <a:ext cx="889000" cy="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88667</xdr:rowOff>
    </xdr:from>
    <xdr:to>
      <xdr:col>24</xdr:col>
      <xdr:colOff>114300</xdr:colOff>
      <xdr:row>59</xdr:row>
      <xdr:rowOff>18817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3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101045</xdr:rowOff>
    </xdr:from>
    <xdr:to>
      <xdr:col>20</xdr:col>
      <xdr:colOff>38100</xdr:colOff>
      <xdr:row>59</xdr:row>
      <xdr:rowOff>31195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4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22322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3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91963</xdr:rowOff>
    </xdr:from>
    <xdr:to>
      <xdr:col>15</xdr:col>
      <xdr:colOff>101600</xdr:colOff>
      <xdr:row>59</xdr:row>
      <xdr:rowOff>22113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13240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2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92871</xdr:rowOff>
    </xdr:from>
    <xdr:to>
      <xdr:col>10</xdr:col>
      <xdr:colOff>165100</xdr:colOff>
      <xdr:row>59</xdr:row>
      <xdr:rowOff>23021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14148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101553</xdr:rowOff>
    </xdr:from>
    <xdr:to>
      <xdr:col>6</xdr:col>
      <xdr:colOff>38100</xdr:colOff>
      <xdr:row>59</xdr:row>
      <xdr:rowOff>31703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4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22830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3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143802</xdr:rowOff>
    </xdr:from>
    <xdr:to>
      <xdr:col>24</xdr:col>
      <xdr:colOff>63500</xdr:colOff>
      <xdr:row>78</xdr:row>
      <xdr:rowOff>147841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16902"/>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147841</xdr:rowOff>
    </xdr:from>
    <xdr:to>
      <xdr:col>19</xdr:col>
      <xdr:colOff>177800</xdr:colOff>
      <xdr:row>78</xdr:row>
      <xdr:rowOff>153163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20941"/>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144171</xdr:rowOff>
    </xdr:from>
    <xdr:to>
      <xdr:col>15</xdr:col>
      <xdr:colOff>50800</xdr:colOff>
      <xdr:row>78</xdr:row>
      <xdr:rowOff>153163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17271"/>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144171</xdr:rowOff>
    </xdr:from>
    <xdr:to>
      <xdr:col>10</xdr:col>
      <xdr:colOff>114300</xdr:colOff>
      <xdr:row>78</xdr:row>
      <xdr:rowOff>145593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17271"/>
          <a:ext cx="8890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93002</xdr:rowOff>
    </xdr:from>
    <xdr:to>
      <xdr:col>24</xdr:col>
      <xdr:colOff>114300</xdr:colOff>
      <xdr:row>79</xdr:row>
      <xdr:rowOff>23152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6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7929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97041</xdr:rowOff>
    </xdr:from>
    <xdr:to>
      <xdr:col>20</xdr:col>
      <xdr:colOff>38100</xdr:colOff>
      <xdr:row>79</xdr:row>
      <xdr:rowOff>27191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7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18318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102363</xdr:rowOff>
    </xdr:from>
    <xdr:to>
      <xdr:col>15</xdr:col>
      <xdr:colOff>101600</xdr:colOff>
      <xdr:row>79</xdr:row>
      <xdr:rowOff>32513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23640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6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93371</xdr:rowOff>
    </xdr:from>
    <xdr:to>
      <xdr:col>10</xdr:col>
      <xdr:colOff>165100</xdr:colOff>
      <xdr:row>79</xdr:row>
      <xdr:rowOff>23521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14648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94793</xdr:rowOff>
    </xdr:from>
    <xdr:to>
      <xdr:col>6</xdr:col>
      <xdr:colOff>38100</xdr:colOff>
      <xdr:row>79</xdr:row>
      <xdr:rowOff>24943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16070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6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34348</xdr:rowOff>
    </xdr:from>
    <xdr:to>
      <xdr:col>24</xdr:col>
      <xdr:colOff>63500</xdr:colOff>
      <xdr:row>92</xdr:row>
      <xdr:rowOff>77586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807748"/>
          <a:ext cx="8382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77586</xdr:rowOff>
    </xdr:from>
    <xdr:to>
      <xdr:col>19</xdr:col>
      <xdr:colOff>177800</xdr:colOff>
      <xdr:row>93</xdr:row>
      <xdr:rowOff>99760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5850986"/>
          <a:ext cx="889000" cy="1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124830</xdr:rowOff>
    </xdr:from>
    <xdr:to>
      <xdr:col>15</xdr:col>
      <xdr:colOff>50800</xdr:colOff>
      <xdr:row>93</xdr:row>
      <xdr:rowOff>99760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5898230"/>
          <a:ext cx="889000" cy="1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124830</xdr:rowOff>
    </xdr:from>
    <xdr:to>
      <xdr:col>10</xdr:col>
      <xdr:colOff>114300</xdr:colOff>
      <xdr:row>94</xdr:row>
      <xdr:rowOff>113063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5898230"/>
          <a:ext cx="889000" cy="33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154998</xdr:rowOff>
    </xdr:from>
    <xdr:to>
      <xdr:col>24</xdr:col>
      <xdr:colOff>114300</xdr:colOff>
      <xdr:row>92</xdr:row>
      <xdr:rowOff>85148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75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6425</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608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26786</xdr:rowOff>
    </xdr:from>
    <xdr:to>
      <xdr:col>20</xdr:col>
      <xdr:colOff>38100</xdr:colOff>
      <xdr:row>92</xdr:row>
      <xdr:rowOff>128386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80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144913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575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48960</xdr:rowOff>
    </xdr:from>
    <xdr:to>
      <xdr:col>15</xdr:col>
      <xdr:colOff>101600</xdr:colOff>
      <xdr:row>93</xdr:row>
      <xdr:rowOff>150560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99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167087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76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74030</xdr:rowOff>
    </xdr:from>
    <xdr:to>
      <xdr:col>10</xdr:col>
      <xdr:colOff>165100</xdr:colOff>
      <xdr:row>93</xdr:row>
      <xdr:rowOff>4180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84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20707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62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62263</xdr:rowOff>
    </xdr:from>
    <xdr:to>
      <xdr:col>6</xdr:col>
      <xdr:colOff>38100</xdr:colOff>
      <xdr:row>94</xdr:row>
      <xdr:rowOff>163863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17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8940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95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121264</xdr:rowOff>
    </xdr:from>
    <xdr:to>
      <xdr:col>55</xdr:col>
      <xdr:colOff>0</xdr:colOff>
      <xdr:row>36</xdr:row>
      <xdr:rowOff>126540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93464"/>
          <a:ext cx="838200" cy="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107574</xdr:rowOff>
    </xdr:from>
    <xdr:to>
      <xdr:col>50</xdr:col>
      <xdr:colOff>114300</xdr:colOff>
      <xdr:row>36</xdr:row>
      <xdr:rowOff>126540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79774"/>
          <a:ext cx="889000" cy="1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107574</xdr:rowOff>
    </xdr:from>
    <xdr:to>
      <xdr:col>45</xdr:col>
      <xdr:colOff>177800</xdr:colOff>
      <xdr:row>37</xdr:row>
      <xdr:rowOff>17868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79774"/>
          <a:ext cx="889000" cy="8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170146</xdr:rowOff>
    </xdr:from>
    <xdr:to>
      <xdr:col>41</xdr:col>
      <xdr:colOff>50800</xdr:colOff>
      <xdr:row>37</xdr:row>
      <xdr:rowOff>17868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99446"/>
          <a:ext cx="889000" cy="36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70464</xdr:rowOff>
    </xdr:from>
    <xdr:to>
      <xdr:col>55</xdr:col>
      <xdr:colOff>50800</xdr:colOff>
      <xdr:row>37</xdr:row>
      <xdr:rowOff>614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4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48891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2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75740</xdr:rowOff>
    </xdr:from>
    <xdr:to>
      <xdr:col>50</xdr:col>
      <xdr:colOff>165100</xdr:colOff>
      <xdr:row>37</xdr:row>
      <xdr:rowOff>5890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4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168467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4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56774</xdr:rowOff>
    </xdr:from>
    <xdr:to>
      <xdr:col>46</xdr:col>
      <xdr:colOff>38100</xdr:colOff>
      <xdr:row>36</xdr:row>
      <xdr:rowOff>158374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149501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2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138518</xdr:rowOff>
    </xdr:from>
    <xdr:to>
      <xdr:col>41</xdr:col>
      <xdr:colOff>101600</xdr:colOff>
      <xdr:row>37</xdr:row>
      <xdr:rowOff>68668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59795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0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119346</xdr:rowOff>
    </xdr:from>
    <xdr:to>
      <xdr:col>36</xdr:col>
      <xdr:colOff>165100</xdr:colOff>
      <xdr:row>35</xdr:row>
      <xdr:rowOff>49496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4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40623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4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118372</xdr:rowOff>
    </xdr:from>
    <xdr:to>
      <xdr:col>55</xdr:col>
      <xdr:colOff>0</xdr:colOff>
      <xdr:row>59</xdr:row>
      <xdr:rowOff>19805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62472"/>
          <a:ext cx="838200" cy="7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433</xdr:rowOff>
    </xdr:from>
    <xdr:to>
      <xdr:col>50</xdr:col>
      <xdr:colOff>114300</xdr:colOff>
      <xdr:row>59</xdr:row>
      <xdr:rowOff>19805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115983"/>
          <a:ext cx="889000" cy="1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41954</xdr:rowOff>
    </xdr:from>
    <xdr:to>
      <xdr:col>45</xdr:col>
      <xdr:colOff>177800</xdr:colOff>
      <xdr:row>59</xdr:row>
      <xdr:rowOff>433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986054"/>
          <a:ext cx="889000" cy="12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41954</xdr:rowOff>
    </xdr:from>
    <xdr:to>
      <xdr:col>41</xdr:col>
      <xdr:colOff>50800</xdr:colOff>
      <xdr:row>58</xdr:row>
      <xdr:rowOff>65570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986054"/>
          <a:ext cx="889000" cy="2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67572</xdr:rowOff>
    </xdr:from>
    <xdr:to>
      <xdr:col>55</xdr:col>
      <xdr:colOff>50800</xdr:colOff>
      <xdr:row>58</xdr:row>
      <xdr:rowOff>169172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90449</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6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140455</xdr:rowOff>
    </xdr:from>
    <xdr:to>
      <xdr:col>50</xdr:col>
      <xdr:colOff>165100</xdr:colOff>
      <xdr:row>59</xdr:row>
      <xdr:rowOff>70605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8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61732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7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121083</xdr:rowOff>
    </xdr:from>
    <xdr:to>
      <xdr:col>46</xdr:col>
      <xdr:colOff>38100</xdr:colOff>
      <xdr:row>59</xdr:row>
      <xdr:rowOff>51233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6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42360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162604</xdr:rowOff>
    </xdr:from>
    <xdr:to>
      <xdr:col>41</xdr:col>
      <xdr:colOff>101600</xdr:colOff>
      <xdr:row>58</xdr:row>
      <xdr:rowOff>92754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109281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1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14770</xdr:rowOff>
    </xdr:from>
    <xdr:to>
      <xdr:col>36</xdr:col>
      <xdr:colOff>165100</xdr:colOff>
      <xdr:row>58</xdr:row>
      <xdr:rowOff>116370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5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132897</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3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118132</xdr:rowOff>
    </xdr:from>
    <xdr:to>
      <xdr:col>55</xdr:col>
      <xdr:colOff>0</xdr:colOff>
      <xdr:row>78</xdr:row>
      <xdr:rowOff>130769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91232"/>
          <a:ext cx="838200" cy="1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57575</xdr:rowOff>
    </xdr:from>
    <xdr:to>
      <xdr:col>50</xdr:col>
      <xdr:colOff>114300</xdr:colOff>
      <xdr:row>78</xdr:row>
      <xdr:rowOff>118132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30675"/>
          <a:ext cx="889000" cy="6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4620</xdr:rowOff>
    </xdr:from>
    <xdr:to>
      <xdr:col>45</xdr:col>
      <xdr:colOff>177800</xdr:colOff>
      <xdr:row>78</xdr:row>
      <xdr:rowOff>57575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06270"/>
          <a:ext cx="889000" cy="22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4620</xdr:rowOff>
    </xdr:from>
    <xdr:to>
      <xdr:col>41</xdr:col>
      <xdr:colOff>50800</xdr:colOff>
      <xdr:row>77</xdr:row>
      <xdr:rowOff>91785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206270"/>
          <a:ext cx="889000" cy="8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79969</xdr:rowOff>
    </xdr:from>
    <xdr:to>
      <xdr:col>55</xdr:col>
      <xdr:colOff>50800</xdr:colOff>
      <xdr:row>79</xdr:row>
      <xdr:rowOff>10119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166346</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6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67332</xdr:rowOff>
    </xdr:from>
    <xdr:to>
      <xdr:col>50</xdr:col>
      <xdr:colOff>165100</xdr:colOff>
      <xdr:row>78</xdr:row>
      <xdr:rowOff>168932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4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160059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3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6775</xdr:rowOff>
    </xdr:from>
    <xdr:to>
      <xdr:col>46</xdr:col>
      <xdr:colOff>38100</xdr:colOff>
      <xdr:row>78</xdr:row>
      <xdr:rowOff>108375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124902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5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125270</xdr:rowOff>
    </xdr:from>
    <xdr:to>
      <xdr:col>41</xdr:col>
      <xdr:colOff>101600</xdr:colOff>
      <xdr:row>77</xdr:row>
      <xdr:rowOff>55420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5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71947</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293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40985</xdr:rowOff>
    </xdr:from>
    <xdr:to>
      <xdr:col>36</xdr:col>
      <xdr:colOff>165100</xdr:colOff>
      <xdr:row>77</xdr:row>
      <xdr:rowOff>142585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159112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1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151788</xdr:rowOff>
    </xdr:from>
    <xdr:to>
      <xdr:col>55</xdr:col>
      <xdr:colOff>0</xdr:colOff>
      <xdr:row>98</xdr:row>
      <xdr:rowOff>116528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782438"/>
          <a:ext cx="838200" cy="13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116528</xdr:rowOff>
    </xdr:from>
    <xdr:to>
      <xdr:col>50</xdr:col>
      <xdr:colOff>114300</xdr:colOff>
      <xdr:row>98</xdr:row>
      <xdr:rowOff>138446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918628"/>
          <a:ext cx="889000" cy="2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97752</xdr:rowOff>
    </xdr:from>
    <xdr:to>
      <xdr:col>45</xdr:col>
      <xdr:colOff>177800</xdr:colOff>
      <xdr:row>98</xdr:row>
      <xdr:rowOff>138446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99852"/>
          <a:ext cx="889000" cy="4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52828</xdr:rowOff>
    </xdr:from>
    <xdr:to>
      <xdr:col>41</xdr:col>
      <xdr:colOff>50800</xdr:colOff>
      <xdr:row>98</xdr:row>
      <xdr:rowOff>97752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54928"/>
          <a:ext cx="889000" cy="4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100988</xdr:rowOff>
    </xdr:from>
    <xdr:to>
      <xdr:col>55</xdr:col>
      <xdr:colOff>50800</xdr:colOff>
      <xdr:row>98</xdr:row>
      <xdr:rowOff>31138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3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123865</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8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65728</xdr:rowOff>
    </xdr:from>
    <xdr:to>
      <xdr:col>50</xdr:col>
      <xdr:colOff>165100</xdr:colOff>
      <xdr:row>98</xdr:row>
      <xdr:rowOff>167328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6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158455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6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87646</xdr:rowOff>
    </xdr:from>
    <xdr:to>
      <xdr:col>46</xdr:col>
      <xdr:colOff>38100</xdr:colOff>
      <xdr:row>99</xdr:row>
      <xdr:rowOff>17796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8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8923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8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46952</xdr:rowOff>
    </xdr:from>
    <xdr:to>
      <xdr:col>41</xdr:col>
      <xdr:colOff>101600</xdr:colOff>
      <xdr:row>98</xdr:row>
      <xdr:rowOff>148552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4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139679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4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2028</xdr:rowOff>
    </xdr:from>
    <xdr:to>
      <xdr:col>36</xdr:col>
      <xdr:colOff>165100</xdr:colOff>
      <xdr:row>98</xdr:row>
      <xdr:rowOff>103628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0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120155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7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162679</xdr:rowOff>
    </xdr:from>
    <xdr:to>
      <xdr:col>85</xdr:col>
      <xdr:colOff>127000</xdr:colOff>
      <xdr:row>38</xdr:row>
      <xdr:rowOff>18670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06329"/>
          <a:ext cx="838200" cy="2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166318</xdr:rowOff>
    </xdr:from>
    <xdr:to>
      <xdr:col>81</xdr:col>
      <xdr:colOff>50800</xdr:colOff>
      <xdr:row>37</xdr:row>
      <xdr:rowOff>162679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5995618"/>
          <a:ext cx="889000" cy="5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166318</xdr:rowOff>
    </xdr:from>
    <xdr:to>
      <xdr:col>76</xdr:col>
      <xdr:colOff>114300</xdr:colOff>
      <xdr:row>35</xdr:row>
      <xdr:rowOff>24476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5995618"/>
          <a:ext cx="889000" cy="2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5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24476</xdr:rowOff>
    </xdr:from>
    <xdr:to>
      <xdr:col>71</xdr:col>
      <xdr:colOff>177800</xdr:colOff>
      <xdr:row>36</xdr:row>
      <xdr:rowOff>149063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025226"/>
          <a:ext cx="889000" cy="29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139320</xdr:rowOff>
    </xdr:from>
    <xdr:to>
      <xdr:col>85</xdr:col>
      <xdr:colOff>177800</xdr:colOff>
      <xdr:row>38</xdr:row>
      <xdr:rowOff>69470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4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98697</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27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111879</xdr:rowOff>
    </xdr:from>
    <xdr:to>
      <xdr:col>81</xdr:col>
      <xdr:colOff>101600</xdr:colOff>
      <xdr:row>38</xdr:row>
      <xdr:rowOff>42028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4555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58556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23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115518</xdr:rowOff>
    </xdr:from>
    <xdr:to>
      <xdr:col>76</xdr:col>
      <xdr:colOff>165100</xdr:colOff>
      <xdr:row>35</xdr:row>
      <xdr:rowOff>45668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594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62195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572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145126</xdr:rowOff>
    </xdr:from>
    <xdr:to>
      <xdr:col>72</xdr:col>
      <xdr:colOff>38100</xdr:colOff>
      <xdr:row>35</xdr:row>
      <xdr:rowOff>75276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597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91803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574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98263</xdr:rowOff>
    </xdr:from>
    <xdr:to>
      <xdr:col>67</xdr:col>
      <xdr:colOff>101600</xdr:colOff>
      <xdr:row>37</xdr:row>
      <xdr:rowOff>28413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27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44940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04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41185</xdr:rowOff>
    </xdr:from>
    <xdr:to>
      <xdr:col>85</xdr:col>
      <xdr:colOff>127000</xdr:colOff>
      <xdr:row>75</xdr:row>
      <xdr:rowOff>44437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899935"/>
          <a:ext cx="838200" cy="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33652</xdr:rowOff>
    </xdr:from>
    <xdr:to>
      <xdr:col>81</xdr:col>
      <xdr:colOff>50800</xdr:colOff>
      <xdr:row>75</xdr:row>
      <xdr:rowOff>44437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892402"/>
          <a:ext cx="889000" cy="1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33652</xdr:rowOff>
    </xdr:from>
    <xdr:to>
      <xdr:col>76</xdr:col>
      <xdr:colOff>114300</xdr:colOff>
      <xdr:row>75</xdr:row>
      <xdr:rowOff>39579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892402"/>
          <a:ext cx="889000" cy="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39579</xdr:rowOff>
    </xdr:from>
    <xdr:to>
      <xdr:col>71</xdr:col>
      <xdr:colOff>177800</xdr:colOff>
      <xdr:row>75</xdr:row>
      <xdr:rowOff>87345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898329"/>
          <a:ext cx="889000" cy="4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161835</xdr:rowOff>
    </xdr:from>
    <xdr:to>
      <xdr:col>85</xdr:col>
      <xdr:colOff>177800</xdr:colOff>
      <xdr:row>75</xdr:row>
      <xdr:rowOff>91985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8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13262</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70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165087</xdr:rowOff>
    </xdr:from>
    <xdr:to>
      <xdr:col>81</xdr:col>
      <xdr:colOff>101600</xdr:colOff>
      <xdr:row>75</xdr:row>
      <xdr:rowOff>95237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8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111764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154302</xdr:rowOff>
    </xdr:from>
    <xdr:to>
      <xdr:col>76</xdr:col>
      <xdr:colOff>165100</xdr:colOff>
      <xdr:row>75</xdr:row>
      <xdr:rowOff>84452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84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100979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61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160229</xdr:rowOff>
    </xdr:from>
    <xdr:to>
      <xdr:col>72</xdr:col>
      <xdr:colOff>38100</xdr:colOff>
      <xdr:row>75</xdr:row>
      <xdr:rowOff>90379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84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106906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2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36545</xdr:rowOff>
    </xdr:from>
    <xdr:to>
      <xdr:col>67</xdr:col>
      <xdr:colOff>101600</xdr:colOff>
      <xdr:row>75</xdr:row>
      <xdr:rowOff>138145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89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154672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7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69239</xdr:rowOff>
    </xdr:from>
    <xdr:to>
      <xdr:col>85</xdr:col>
      <xdr:colOff>127000</xdr:colOff>
      <xdr:row>99</xdr:row>
      <xdr:rowOff>81838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42789"/>
          <a:ext cx="838200" cy="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69239</xdr:rowOff>
    </xdr:from>
    <xdr:to>
      <xdr:col>81</xdr:col>
      <xdr:colOff>50800</xdr:colOff>
      <xdr:row>99</xdr:row>
      <xdr:rowOff>78172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42789"/>
          <a:ext cx="889000" cy="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71738</xdr:rowOff>
    </xdr:from>
    <xdr:to>
      <xdr:col>76</xdr:col>
      <xdr:colOff>114300</xdr:colOff>
      <xdr:row>99</xdr:row>
      <xdr:rowOff>78172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45288"/>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71738</xdr:rowOff>
    </xdr:from>
    <xdr:to>
      <xdr:col>71</xdr:col>
      <xdr:colOff>177800</xdr:colOff>
      <xdr:row>99</xdr:row>
      <xdr:rowOff>94625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45288"/>
          <a:ext cx="889000" cy="2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31038</xdr:rowOff>
    </xdr:from>
    <xdr:to>
      <xdr:col>85</xdr:col>
      <xdr:colOff>177800</xdr:colOff>
      <xdr:row>99</xdr:row>
      <xdr:rowOff>132638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700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18439</xdr:rowOff>
    </xdr:from>
    <xdr:to>
      <xdr:col>81</xdr:col>
      <xdr:colOff>101600</xdr:colOff>
      <xdr:row>99</xdr:row>
      <xdr:rowOff>120039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9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111166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27372</xdr:rowOff>
    </xdr:from>
    <xdr:to>
      <xdr:col>76</xdr:col>
      <xdr:colOff>165100</xdr:colOff>
      <xdr:row>99</xdr:row>
      <xdr:rowOff>128972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700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120099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9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20938</xdr:rowOff>
    </xdr:from>
    <xdr:to>
      <xdr:col>72</xdr:col>
      <xdr:colOff>38100</xdr:colOff>
      <xdr:row>99</xdr:row>
      <xdr:rowOff>122538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113665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8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43825</xdr:rowOff>
    </xdr:from>
    <xdr:to>
      <xdr:col>67</xdr:col>
      <xdr:colOff>101600</xdr:colOff>
      <xdr:row>99</xdr:row>
      <xdr:rowOff>145425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1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136552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11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59837</xdr:rowOff>
    </xdr:from>
    <xdr:to>
      <xdr:col>116</xdr:col>
      <xdr:colOff>63500</xdr:colOff>
      <xdr:row>39</xdr:row>
      <xdr:rowOff>75023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46387"/>
          <a:ext cx="8382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59837</xdr:rowOff>
    </xdr:from>
    <xdr:to>
      <xdr:col>111</xdr:col>
      <xdr:colOff>177800</xdr:colOff>
      <xdr:row>39</xdr:row>
      <xdr:rowOff>62596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46387"/>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7193</xdr:rowOff>
    </xdr:from>
    <xdr:to>
      <xdr:col>107</xdr:col>
      <xdr:colOff>50800</xdr:colOff>
      <xdr:row>39</xdr:row>
      <xdr:rowOff>62596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93743"/>
          <a:ext cx="889000" cy="5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7193</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93743"/>
          <a:ext cx="889000" cy="9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24223</xdr:rowOff>
    </xdr:from>
    <xdr:to>
      <xdr:col>116</xdr:col>
      <xdr:colOff>114300</xdr:colOff>
      <xdr:row>39</xdr:row>
      <xdr:rowOff>125823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110600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2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9037</xdr:rowOff>
    </xdr:from>
    <xdr:to>
      <xdr:col>112</xdr:col>
      <xdr:colOff>38100</xdr:colOff>
      <xdr:row>39</xdr:row>
      <xdr:rowOff>110637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9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101764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8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11796</xdr:rowOff>
    </xdr:from>
    <xdr:to>
      <xdr:col>107</xdr:col>
      <xdr:colOff>101600</xdr:colOff>
      <xdr:row>39</xdr:row>
      <xdr:rowOff>113396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9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104523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9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127843</xdr:rowOff>
    </xdr:from>
    <xdr:to>
      <xdr:col>102</xdr:col>
      <xdr:colOff>165100</xdr:colOff>
      <xdr:row>39</xdr:row>
      <xdr:rowOff>57993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4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74521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4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61845</xdr:rowOff>
    </xdr:from>
    <xdr:to>
      <xdr:col>116</xdr:col>
      <xdr:colOff>63500</xdr:colOff>
      <xdr:row>74</xdr:row>
      <xdr:rowOff>63315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749145"/>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63315</xdr:rowOff>
    </xdr:from>
    <xdr:to>
      <xdr:col>111</xdr:col>
      <xdr:colOff>177800</xdr:colOff>
      <xdr:row>74</xdr:row>
      <xdr:rowOff>109182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50615"/>
          <a:ext cx="889000" cy="4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109182</xdr:rowOff>
    </xdr:from>
    <xdr:to>
      <xdr:col>107</xdr:col>
      <xdr:colOff>50800</xdr:colOff>
      <xdr:row>74</xdr:row>
      <xdr:rowOff>150754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96482"/>
          <a:ext cx="889000" cy="4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147865</xdr:rowOff>
    </xdr:from>
    <xdr:to>
      <xdr:col>102</xdr:col>
      <xdr:colOff>114300</xdr:colOff>
      <xdr:row>74</xdr:row>
      <xdr:rowOff>150754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663715"/>
          <a:ext cx="889000" cy="17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11045</xdr:rowOff>
    </xdr:from>
    <xdr:to>
      <xdr:col>116</xdr:col>
      <xdr:colOff>114300</xdr:colOff>
      <xdr:row>74</xdr:row>
      <xdr:rowOff>112645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9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33922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4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12515</xdr:rowOff>
    </xdr:from>
    <xdr:to>
      <xdr:col>112</xdr:col>
      <xdr:colOff>38100</xdr:colOff>
      <xdr:row>74</xdr:row>
      <xdr:rowOff>114115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130642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4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58382</xdr:rowOff>
    </xdr:from>
    <xdr:to>
      <xdr:col>107</xdr:col>
      <xdr:colOff>101600</xdr:colOff>
      <xdr:row>74</xdr:row>
      <xdr:rowOff>159982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151109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8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99954</xdr:rowOff>
    </xdr:from>
    <xdr:to>
      <xdr:col>102</xdr:col>
      <xdr:colOff>165100</xdr:colOff>
      <xdr:row>75</xdr:row>
      <xdr:rowOff>30104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21231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87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97065</xdr:rowOff>
    </xdr:from>
    <xdr:to>
      <xdr:col>98</xdr:col>
      <xdr:colOff>38100</xdr:colOff>
      <xdr:row>74</xdr:row>
      <xdr:rowOff>27215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43742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38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主に扶助費、普通建設事業費（うち更新整備）、災害復旧事業費、公債費及び繰出金が類似団体と比較して住民一人当たりのコストが高くなっている。扶助費は前年度と比較すると住民一人当たりのコストが</a:t>
          </a:r>
          <a:r>
            <a:rPr kumimoji="1" lang="en-US" altLang="ja-JP" sz="1300">
              <a:solidFill>
                <a:schemeClr val="tx1"/>
              </a:solidFill>
              <a:latin typeface="ＭＳ Ｐゴシック" panose="020B0600070205080204" pitchFamily="50" charset="-128"/>
              <a:ea typeface="ＭＳ Ｐゴシック" panose="020B0600070205080204" pitchFamily="50" charset="-128"/>
            </a:rPr>
            <a:t>3,972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円の増となっており、類似団体の中でも上位に位置している。この要因としては、物価高騰対策に伴う定額減税調整給付金事業があったことや児童手当が令和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から拡充されたことに伴う増加、また、こども医療費や児童福祉関連経費、障害者自立支援給付費の増加が考えられる。こども医療費、児童福祉関連経費及び障害者自立支援給付費は年々増加傾向にあり、扶助費全体としては今後も増加の見込みであるが、特定健診や特定保健指導等の充実を図り、扶助費の急激な伸びを抑えることに努める。普通建設事業費（うち更新整備）は、南の関うから館改修事業等に伴い、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71,491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円の増となっている。今後も総合運動公園整備事業や旧庁舎等解体事業等により普通建設事業費全体としては高い水準で推移することが見込まれる。災害復旧費については、令和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年度は災害箇所数が比較的少なかったことに伴い、前年度と比較すると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3,001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円の減となっているものの類似団体平均を上回っている状況である。公債費については、公債費総額としては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百万円減少しているものの、前年度よりも人口が減少したことに伴い一人当たりのコストが</a:t>
          </a:r>
          <a:r>
            <a:rPr kumimoji="1" lang="en-US" altLang="ja-JP" sz="1300">
              <a:solidFill>
                <a:schemeClr val="tx1"/>
              </a:solidFill>
              <a:latin typeface="ＭＳ Ｐゴシック" panose="020B0600070205080204" pitchFamily="50" charset="-128"/>
              <a:ea typeface="ＭＳ Ｐゴシック" panose="020B0600070205080204" pitchFamily="50" charset="-128"/>
            </a:rPr>
            <a:t>569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おり、類似団体平均を上回っている状況である。今後も防災行政無線デジタル化事業及び庁舎建設事業に伴う町債の償還開始により、該当科目の数値が増加することが見込まれる。繰出金については、前年度と同水準で推移しているが、類似団体平均を上回っている状況である。今後、下水道事業については、経営戦略に基づく使用料見直しの検討、医療会計については予防の視点に立った施策を充実させ、繰出金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8,657
8,401
68.92
7,299,437
6,976,861
172,330
3,923,379
7,827,386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62865</xdr:rowOff>
    </xdr:from>
    <xdr:to>
      <xdr:col>24</xdr:col>
      <xdr:colOff>63500</xdr:colOff>
      <xdr:row>36</xdr:row>
      <xdr:rowOff>145796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35065"/>
          <a:ext cx="838200" cy="8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145796</xdr:rowOff>
    </xdr:from>
    <xdr:to>
      <xdr:col>19</xdr:col>
      <xdr:colOff>177800</xdr:colOff>
      <xdr:row>37</xdr:row>
      <xdr:rowOff>71755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7996"/>
          <a:ext cx="889000" cy="9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71755</xdr:rowOff>
    </xdr:from>
    <xdr:to>
      <xdr:col>15</xdr:col>
      <xdr:colOff>50800</xdr:colOff>
      <xdr:row>37</xdr:row>
      <xdr:rowOff>85598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15405"/>
          <a:ext cx="8890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85598</xdr:rowOff>
    </xdr:from>
    <xdr:to>
      <xdr:col>10</xdr:col>
      <xdr:colOff>114300</xdr:colOff>
      <xdr:row>37</xdr:row>
      <xdr:rowOff>165862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29248"/>
          <a:ext cx="889000" cy="8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xdr:rowOff>
    </xdr:from>
    <xdr:to>
      <xdr:col>24</xdr:col>
      <xdr:colOff>114300</xdr:colOff>
      <xdr:row>36</xdr:row>
      <xdr:rowOff>113665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161942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94996</xdr:rowOff>
    </xdr:from>
    <xdr:to>
      <xdr:col>20</xdr:col>
      <xdr:colOff>38100</xdr:colOff>
      <xdr:row>37</xdr:row>
      <xdr:rowOff>25146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16273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20955</xdr:rowOff>
    </xdr:from>
    <xdr:to>
      <xdr:col>15</xdr:col>
      <xdr:colOff>101600</xdr:colOff>
      <xdr:row>37</xdr:row>
      <xdr:rowOff>122555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113682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34798</xdr:rowOff>
    </xdr:from>
    <xdr:to>
      <xdr:col>10</xdr:col>
      <xdr:colOff>165100</xdr:colOff>
      <xdr:row>37</xdr:row>
      <xdr:rowOff>136398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127525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115062</xdr:rowOff>
    </xdr:from>
    <xdr:to>
      <xdr:col>6</xdr:col>
      <xdr:colOff>38100</xdr:colOff>
      <xdr:row>38</xdr:row>
      <xdr:rowOff>45212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36339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88492</xdr:rowOff>
    </xdr:from>
    <xdr:to>
      <xdr:col>24</xdr:col>
      <xdr:colOff>63500</xdr:colOff>
      <xdr:row>58</xdr:row>
      <xdr:rowOff>88650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32592"/>
          <a:ext cx="838200" cy="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88212</xdr:rowOff>
    </xdr:from>
    <xdr:to>
      <xdr:col>19</xdr:col>
      <xdr:colOff>177800</xdr:colOff>
      <xdr:row>58</xdr:row>
      <xdr:rowOff>88492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32312"/>
          <a:ext cx="889000"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24817</xdr:rowOff>
    </xdr:from>
    <xdr:to>
      <xdr:col>15</xdr:col>
      <xdr:colOff>50800</xdr:colOff>
      <xdr:row>58</xdr:row>
      <xdr:rowOff>88212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68917"/>
          <a:ext cx="889000" cy="6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23738</xdr:rowOff>
    </xdr:from>
    <xdr:to>
      <xdr:col>10</xdr:col>
      <xdr:colOff>114300</xdr:colOff>
      <xdr:row>58</xdr:row>
      <xdr:rowOff>24817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67838"/>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37850</xdr:rowOff>
    </xdr:from>
    <xdr:to>
      <xdr:col>24</xdr:col>
      <xdr:colOff>114300</xdr:colOff>
      <xdr:row>58</xdr:row>
      <xdr:rowOff>139450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8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37692</xdr:rowOff>
    </xdr:from>
    <xdr:to>
      <xdr:col>20</xdr:col>
      <xdr:colOff>38100</xdr:colOff>
      <xdr:row>58</xdr:row>
      <xdr:rowOff>139292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130419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37412</xdr:rowOff>
    </xdr:from>
    <xdr:to>
      <xdr:col>15</xdr:col>
      <xdr:colOff>101600</xdr:colOff>
      <xdr:row>58</xdr:row>
      <xdr:rowOff>139012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130139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145467</xdr:rowOff>
    </xdr:from>
    <xdr:to>
      <xdr:col>10</xdr:col>
      <xdr:colOff>165100</xdr:colOff>
      <xdr:row>58</xdr:row>
      <xdr:rowOff>75617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1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92144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9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144388</xdr:rowOff>
    </xdr:from>
    <xdr:to>
      <xdr:col>6</xdr:col>
      <xdr:colOff>38100</xdr:colOff>
      <xdr:row>58</xdr:row>
      <xdr:rowOff>74538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65665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0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46073</xdr:rowOff>
    </xdr:from>
    <xdr:to>
      <xdr:col>24</xdr:col>
      <xdr:colOff>63500</xdr:colOff>
      <xdr:row>76</xdr:row>
      <xdr:rowOff>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04823"/>
          <a:ext cx="838200" cy="12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383</xdr:rowOff>
    </xdr:from>
    <xdr:to>
      <xdr:col>19</xdr:col>
      <xdr:colOff>177800</xdr:colOff>
      <xdr:row>76</xdr:row>
      <xdr:rowOff>140210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30583"/>
          <a:ext cx="889000" cy="13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48313</xdr:rowOff>
    </xdr:from>
    <xdr:to>
      <xdr:col>15</xdr:col>
      <xdr:colOff>50800</xdr:colOff>
      <xdr:row>76</xdr:row>
      <xdr:rowOff>140210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78513"/>
          <a:ext cx="8890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48313</xdr:rowOff>
    </xdr:from>
    <xdr:to>
      <xdr:col>10</xdr:col>
      <xdr:colOff>114300</xdr:colOff>
      <xdr:row>77</xdr:row>
      <xdr:rowOff>80699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78513"/>
          <a:ext cx="889000" cy="20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166723</xdr:rowOff>
    </xdr:from>
    <xdr:to>
      <xdr:col>24</xdr:col>
      <xdr:colOff>114300</xdr:colOff>
      <xdr:row>75</xdr:row>
      <xdr:rowOff>96873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5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18150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0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121034</xdr:rowOff>
    </xdr:from>
    <xdr:to>
      <xdr:col>20</xdr:col>
      <xdr:colOff>38100</xdr:colOff>
      <xdr:row>76</xdr:row>
      <xdr:rowOff>51184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7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67711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55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89410</xdr:rowOff>
    </xdr:from>
    <xdr:to>
      <xdr:col>15</xdr:col>
      <xdr:colOff>101600</xdr:colOff>
      <xdr:row>77</xdr:row>
      <xdr:rowOff>19560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1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36088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9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168963</xdr:rowOff>
    </xdr:from>
    <xdr:to>
      <xdr:col>10</xdr:col>
      <xdr:colOff>165100</xdr:colOff>
      <xdr:row>76</xdr:row>
      <xdr:rowOff>99113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115640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0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29899</xdr:rowOff>
    </xdr:from>
    <xdr:to>
      <xdr:col>6</xdr:col>
      <xdr:colOff>38100</xdr:colOff>
      <xdr:row>77</xdr:row>
      <xdr:rowOff>131499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3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148026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0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36652</xdr:rowOff>
    </xdr:from>
    <xdr:to>
      <xdr:col>24</xdr:col>
      <xdr:colOff>63500</xdr:colOff>
      <xdr:row>97</xdr:row>
      <xdr:rowOff>86364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67302"/>
          <a:ext cx="838200" cy="4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168490</xdr:rowOff>
    </xdr:from>
    <xdr:to>
      <xdr:col>19</xdr:col>
      <xdr:colOff>177800</xdr:colOff>
      <xdr:row>97</xdr:row>
      <xdr:rowOff>36652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27690"/>
          <a:ext cx="889000" cy="3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168490</xdr:rowOff>
    </xdr:from>
    <xdr:to>
      <xdr:col>15</xdr:col>
      <xdr:colOff>50800</xdr:colOff>
      <xdr:row>97</xdr:row>
      <xdr:rowOff>25798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27690"/>
          <a:ext cx="88900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73177</xdr:rowOff>
    </xdr:from>
    <xdr:to>
      <xdr:col>10</xdr:col>
      <xdr:colOff>114300</xdr:colOff>
      <xdr:row>97</xdr:row>
      <xdr:rowOff>25798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532377"/>
          <a:ext cx="889000" cy="12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35564</xdr:rowOff>
    </xdr:from>
    <xdr:to>
      <xdr:col>24</xdr:col>
      <xdr:colOff>114300</xdr:colOff>
      <xdr:row>97</xdr:row>
      <xdr:rowOff>137164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121941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157302</xdr:rowOff>
    </xdr:from>
    <xdr:to>
      <xdr:col>20</xdr:col>
      <xdr:colOff>38100</xdr:colOff>
      <xdr:row>97</xdr:row>
      <xdr:rowOff>87452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78579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0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117690</xdr:rowOff>
    </xdr:from>
    <xdr:to>
      <xdr:col>15</xdr:col>
      <xdr:colOff>101600</xdr:colOff>
      <xdr:row>97</xdr:row>
      <xdr:rowOff>47840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7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38967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146448</xdr:rowOff>
    </xdr:from>
    <xdr:to>
      <xdr:col>10</xdr:col>
      <xdr:colOff>165100</xdr:colOff>
      <xdr:row>97</xdr:row>
      <xdr:rowOff>76598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0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67725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9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22377</xdr:rowOff>
    </xdr:from>
    <xdr:to>
      <xdr:col>6</xdr:col>
      <xdr:colOff>38100</xdr:colOff>
      <xdr:row>96</xdr:row>
      <xdr:rowOff>123977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8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140504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5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116315</xdr:rowOff>
    </xdr:from>
    <xdr:to>
      <xdr:col>55</xdr:col>
      <xdr:colOff>0</xdr:colOff>
      <xdr:row>57</xdr:row>
      <xdr:rowOff>140629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88965"/>
          <a:ext cx="838200" cy="2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82436</xdr:rowOff>
    </xdr:from>
    <xdr:to>
      <xdr:col>50</xdr:col>
      <xdr:colOff>114300</xdr:colOff>
      <xdr:row>57</xdr:row>
      <xdr:rowOff>116315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55086"/>
          <a:ext cx="889000" cy="3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82436</xdr:rowOff>
    </xdr:from>
    <xdr:to>
      <xdr:col>45</xdr:col>
      <xdr:colOff>177800</xdr:colOff>
      <xdr:row>57</xdr:row>
      <xdr:rowOff>85865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5508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85865</xdr:rowOff>
    </xdr:from>
    <xdr:to>
      <xdr:col>41</xdr:col>
      <xdr:colOff>50800</xdr:colOff>
      <xdr:row>57</xdr:row>
      <xdr:rowOff>163520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58515"/>
          <a:ext cx="889000" cy="7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89829</xdr:rowOff>
    </xdr:from>
    <xdr:to>
      <xdr:col>55</xdr:col>
      <xdr:colOff>50800</xdr:colOff>
      <xdr:row>58</xdr:row>
      <xdr:rowOff>19979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68256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4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65515</xdr:rowOff>
    </xdr:from>
    <xdr:to>
      <xdr:col>50</xdr:col>
      <xdr:colOff>165100</xdr:colOff>
      <xdr:row>57</xdr:row>
      <xdr:rowOff>167115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158242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31636</xdr:rowOff>
    </xdr:from>
    <xdr:to>
      <xdr:col>46</xdr:col>
      <xdr:colOff>38100</xdr:colOff>
      <xdr:row>57</xdr:row>
      <xdr:rowOff>133236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0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124363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89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35065</xdr:rowOff>
    </xdr:from>
    <xdr:to>
      <xdr:col>41</xdr:col>
      <xdr:colOff>101600</xdr:colOff>
      <xdr:row>57</xdr:row>
      <xdr:rowOff>136665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127792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112720</xdr:rowOff>
    </xdr:from>
    <xdr:to>
      <xdr:col>36</xdr:col>
      <xdr:colOff>165100</xdr:colOff>
      <xdr:row>58</xdr:row>
      <xdr:rowOff>42870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8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33997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7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118663</xdr:rowOff>
    </xdr:from>
    <xdr:to>
      <xdr:col>55</xdr:col>
      <xdr:colOff>0</xdr:colOff>
      <xdr:row>79</xdr:row>
      <xdr:rowOff>9336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20313"/>
          <a:ext cx="838200" cy="23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9336</xdr:rowOff>
    </xdr:from>
    <xdr:to>
      <xdr:col>50</xdr:col>
      <xdr:colOff>114300</xdr:colOff>
      <xdr:row>79</xdr:row>
      <xdr:rowOff>21899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53886"/>
          <a:ext cx="889000" cy="1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21899</xdr:rowOff>
    </xdr:from>
    <xdr:to>
      <xdr:col>45</xdr:col>
      <xdr:colOff>177800</xdr:colOff>
      <xdr:row>79</xdr:row>
      <xdr:rowOff>53535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66449"/>
          <a:ext cx="889000" cy="3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42833</xdr:rowOff>
    </xdr:from>
    <xdr:to>
      <xdr:col>41</xdr:col>
      <xdr:colOff>50800</xdr:colOff>
      <xdr:row>79</xdr:row>
      <xdr:rowOff>53535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87383"/>
          <a:ext cx="889000" cy="1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67863</xdr:rowOff>
    </xdr:from>
    <xdr:to>
      <xdr:col>55</xdr:col>
      <xdr:colOff>50800</xdr:colOff>
      <xdr:row>77</xdr:row>
      <xdr:rowOff>169463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6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90740</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2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129986</xdr:rowOff>
    </xdr:from>
    <xdr:to>
      <xdr:col>50</xdr:col>
      <xdr:colOff>165100</xdr:colOff>
      <xdr:row>79</xdr:row>
      <xdr:rowOff>60136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51263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9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142549</xdr:rowOff>
    </xdr:from>
    <xdr:to>
      <xdr:col>46</xdr:col>
      <xdr:colOff>38100</xdr:colOff>
      <xdr:row>79</xdr:row>
      <xdr:rowOff>72699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1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63826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0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2735</xdr:rowOff>
    </xdr:from>
    <xdr:to>
      <xdr:col>41</xdr:col>
      <xdr:colOff>101600</xdr:colOff>
      <xdr:row>79</xdr:row>
      <xdr:rowOff>104335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4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95462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4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163483</xdr:rowOff>
    </xdr:from>
    <xdr:to>
      <xdr:col>36</xdr:col>
      <xdr:colOff>165100</xdr:colOff>
      <xdr:row>79</xdr:row>
      <xdr:rowOff>93633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3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84760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152374</xdr:rowOff>
    </xdr:from>
    <xdr:to>
      <xdr:col>55</xdr:col>
      <xdr:colOff>0</xdr:colOff>
      <xdr:row>97</xdr:row>
      <xdr:rowOff>169080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83024"/>
          <a:ext cx="838200" cy="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169080</xdr:rowOff>
    </xdr:from>
    <xdr:to>
      <xdr:col>50</xdr:col>
      <xdr:colOff>114300</xdr:colOff>
      <xdr:row>98</xdr:row>
      <xdr:rowOff>17138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99730"/>
          <a:ext cx="889000" cy="1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163058</xdr:rowOff>
    </xdr:from>
    <xdr:to>
      <xdr:col>45</xdr:col>
      <xdr:colOff>177800</xdr:colOff>
      <xdr:row>98</xdr:row>
      <xdr:rowOff>17138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93708"/>
          <a:ext cx="889000" cy="2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163058</xdr:rowOff>
    </xdr:from>
    <xdr:to>
      <xdr:col>41</xdr:col>
      <xdr:colOff>50800</xdr:colOff>
      <xdr:row>97</xdr:row>
      <xdr:rowOff>163140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93708"/>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101574</xdr:rowOff>
    </xdr:from>
    <xdr:to>
      <xdr:col>55</xdr:col>
      <xdr:colOff>50800</xdr:colOff>
      <xdr:row>98</xdr:row>
      <xdr:rowOff>31724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3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16501</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4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118280</xdr:rowOff>
    </xdr:from>
    <xdr:to>
      <xdr:col>50</xdr:col>
      <xdr:colOff>165100</xdr:colOff>
      <xdr:row>98</xdr:row>
      <xdr:rowOff>48430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4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39557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4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137788</xdr:rowOff>
    </xdr:from>
    <xdr:to>
      <xdr:col>46</xdr:col>
      <xdr:colOff>38100</xdr:colOff>
      <xdr:row>98</xdr:row>
      <xdr:rowOff>67938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6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59065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6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112258</xdr:rowOff>
    </xdr:from>
    <xdr:to>
      <xdr:col>41</xdr:col>
      <xdr:colOff>101600</xdr:colOff>
      <xdr:row>98</xdr:row>
      <xdr:rowOff>42408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4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33535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3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112340</xdr:rowOff>
    </xdr:from>
    <xdr:to>
      <xdr:col>36</xdr:col>
      <xdr:colOff>165100</xdr:colOff>
      <xdr:row>98</xdr:row>
      <xdr:rowOff>42490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33617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3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161714</xdr:rowOff>
    </xdr:from>
    <xdr:to>
      <xdr:col>85</xdr:col>
      <xdr:colOff>127000</xdr:colOff>
      <xdr:row>37</xdr:row>
      <xdr:rowOff>162949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505364"/>
          <a:ext cx="8382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45270</xdr:rowOff>
    </xdr:from>
    <xdr:to>
      <xdr:col>81</xdr:col>
      <xdr:colOff>50800</xdr:colOff>
      <xdr:row>37</xdr:row>
      <xdr:rowOff>161714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388920"/>
          <a:ext cx="889000" cy="11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45270</xdr:rowOff>
    </xdr:from>
    <xdr:to>
      <xdr:col>76</xdr:col>
      <xdr:colOff>114300</xdr:colOff>
      <xdr:row>38</xdr:row>
      <xdr:rowOff>10989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388920"/>
          <a:ext cx="889000" cy="13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139686</xdr:rowOff>
    </xdr:from>
    <xdr:to>
      <xdr:col>71</xdr:col>
      <xdr:colOff>177800</xdr:colOff>
      <xdr:row>38</xdr:row>
      <xdr:rowOff>10989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83336"/>
          <a:ext cx="889000" cy="4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112149</xdr:rowOff>
    </xdr:from>
    <xdr:to>
      <xdr:col>85</xdr:col>
      <xdr:colOff>177800</xdr:colOff>
      <xdr:row>38</xdr:row>
      <xdr:rowOff>42298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557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110914</xdr:rowOff>
    </xdr:from>
    <xdr:to>
      <xdr:col>81</xdr:col>
      <xdr:colOff>101600</xdr:colOff>
      <xdr:row>38</xdr:row>
      <xdr:rowOff>41064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5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32191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4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165920</xdr:rowOff>
    </xdr:from>
    <xdr:to>
      <xdr:col>76</xdr:col>
      <xdr:colOff>165100</xdr:colOff>
      <xdr:row>37</xdr:row>
      <xdr:rowOff>96070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112597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1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131639</xdr:rowOff>
    </xdr:from>
    <xdr:to>
      <xdr:col>72</xdr:col>
      <xdr:colOff>38100</xdr:colOff>
      <xdr:row>38</xdr:row>
      <xdr:rowOff>61788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752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52916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6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88886</xdr:rowOff>
    </xdr:from>
    <xdr:to>
      <xdr:col>67</xdr:col>
      <xdr:colOff>101600</xdr:colOff>
      <xdr:row>38</xdr:row>
      <xdr:rowOff>19036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3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10163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2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68704</xdr:rowOff>
    </xdr:from>
    <xdr:to>
      <xdr:col>85</xdr:col>
      <xdr:colOff>127000</xdr:colOff>
      <xdr:row>58</xdr:row>
      <xdr:rowOff>95985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10012804"/>
          <a:ext cx="838200" cy="2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88392</xdr:rowOff>
    </xdr:from>
    <xdr:to>
      <xdr:col>81</xdr:col>
      <xdr:colOff>50800</xdr:colOff>
      <xdr:row>58</xdr:row>
      <xdr:rowOff>95985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10032492"/>
          <a:ext cx="88900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88109</xdr:rowOff>
    </xdr:from>
    <xdr:to>
      <xdr:col>76</xdr:col>
      <xdr:colOff>114300</xdr:colOff>
      <xdr:row>58</xdr:row>
      <xdr:rowOff>88392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10032209"/>
          <a:ext cx="8890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62283</xdr:rowOff>
    </xdr:from>
    <xdr:to>
      <xdr:col>71</xdr:col>
      <xdr:colOff>177800</xdr:colOff>
      <xdr:row>58</xdr:row>
      <xdr:rowOff>88109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10006383"/>
          <a:ext cx="889000" cy="2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17904</xdr:rowOff>
    </xdr:from>
    <xdr:to>
      <xdr:col>85</xdr:col>
      <xdr:colOff>177800</xdr:colOff>
      <xdr:row>58</xdr:row>
      <xdr:rowOff>119504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6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104281</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7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45185</xdr:rowOff>
    </xdr:from>
    <xdr:to>
      <xdr:col>81</xdr:col>
      <xdr:colOff>101600</xdr:colOff>
      <xdr:row>58</xdr:row>
      <xdr:rowOff>146785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8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137912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37592</xdr:rowOff>
    </xdr:from>
    <xdr:to>
      <xdr:col>76</xdr:col>
      <xdr:colOff>165100</xdr:colOff>
      <xdr:row>58</xdr:row>
      <xdr:rowOff>139192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130319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37309</xdr:rowOff>
    </xdr:from>
    <xdr:to>
      <xdr:col>72</xdr:col>
      <xdr:colOff>38100</xdr:colOff>
      <xdr:row>58</xdr:row>
      <xdr:rowOff>138909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130036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7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11483</xdr:rowOff>
    </xdr:from>
    <xdr:to>
      <xdr:col>67</xdr:col>
      <xdr:colOff>101600</xdr:colOff>
      <xdr:row>58</xdr:row>
      <xdr:rowOff>113083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5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104210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4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162678</xdr:rowOff>
    </xdr:from>
    <xdr:to>
      <xdr:col>85</xdr:col>
      <xdr:colOff>127000</xdr:colOff>
      <xdr:row>78</xdr:row>
      <xdr:rowOff>18670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364328"/>
          <a:ext cx="838200" cy="2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166319</xdr:rowOff>
    </xdr:from>
    <xdr:to>
      <xdr:col>81</xdr:col>
      <xdr:colOff>50800</xdr:colOff>
      <xdr:row>77</xdr:row>
      <xdr:rowOff>162678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2853619"/>
          <a:ext cx="889000" cy="51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166319</xdr:rowOff>
    </xdr:from>
    <xdr:to>
      <xdr:col>76</xdr:col>
      <xdr:colOff>114300</xdr:colOff>
      <xdr:row>75</xdr:row>
      <xdr:rowOff>24477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2853619"/>
          <a:ext cx="889000" cy="2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53281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24477</xdr:rowOff>
    </xdr:from>
    <xdr:to>
      <xdr:col>71</xdr:col>
      <xdr:colOff>177800</xdr:colOff>
      <xdr:row>76</xdr:row>
      <xdr:rowOff>149064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2883227"/>
          <a:ext cx="889000" cy="29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139320</xdr:rowOff>
    </xdr:from>
    <xdr:to>
      <xdr:col>85</xdr:col>
      <xdr:colOff>177800</xdr:colOff>
      <xdr:row>78</xdr:row>
      <xdr:rowOff>69470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98697</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12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111878</xdr:rowOff>
    </xdr:from>
    <xdr:to>
      <xdr:col>81</xdr:col>
      <xdr:colOff>101600</xdr:colOff>
      <xdr:row>78</xdr:row>
      <xdr:rowOff>42028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1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58555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08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115519</xdr:rowOff>
    </xdr:from>
    <xdr:to>
      <xdr:col>76</xdr:col>
      <xdr:colOff>165100</xdr:colOff>
      <xdr:row>75</xdr:row>
      <xdr:rowOff>45669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280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62196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145127</xdr:rowOff>
    </xdr:from>
    <xdr:to>
      <xdr:col>72</xdr:col>
      <xdr:colOff>38100</xdr:colOff>
      <xdr:row>75</xdr:row>
      <xdr:rowOff>75277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283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91804</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2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98264</xdr:rowOff>
    </xdr:from>
    <xdr:to>
      <xdr:col>67</xdr:col>
      <xdr:colOff>101600</xdr:colOff>
      <xdr:row>77</xdr:row>
      <xdr:rowOff>28414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12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44941</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90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41185</xdr:rowOff>
    </xdr:from>
    <xdr:to>
      <xdr:col>85</xdr:col>
      <xdr:colOff>127000</xdr:colOff>
      <xdr:row>95</xdr:row>
      <xdr:rowOff>44436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328935"/>
          <a:ext cx="8382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33652</xdr:rowOff>
    </xdr:from>
    <xdr:to>
      <xdr:col>81</xdr:col>
      <xdr:colOff>50800</xdr:colOff>
      <xdr:row>95</xdr:row>
      <xdr:rowOff>44436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321402"/>
          <a:ext cx="889000" cy="1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33652</xdr:rowOff>
    </xdr:from>
    <xdr:to>
      <xdr:col>76</xdr:col>
      <xdr:colOff>114300</xdr:colOff>
      <xdr:row>95</xdr:row>
      <xdr:rowOff>39579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321402"/>
          <a:ext cx="889000" cy="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39579</xdr:rowOff>
    </xdr:from>
    <xdr:to>
      <xdr:col>71</xdr:col>
      <xdr:colOff>177800</xdr:colOff>
      <xdr:row>95</xdr:row>
      <xdr:rowOff>87345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327329"/>
          <a:ext cx="889000" cy="4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161835</xdr:rowOff>
    </xdr:from>
    <xdr:to>
      <xdr:col>85</xdr:col>
      <xdr:colOff>177800</xdr:colOff>
      <xdr:row>95</xdr:row>
      <xdr:rowOff>91985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2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13262</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12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165086</xdr:rowOff>
    </xdr:from>
    <xdr:to>
      <xdr:col>81</xdr:col>
      <xdr:colOff>101600</xdr:colOff>
      <xdr:row>95</xdr:row>
      <xdr:rowOff>95236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2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111763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5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154302</xdr:rowOff>
    </xdr:from>
    <xdr:to>
      <xdr:col>76</xdr:col>
      <xdr:colOff>165100</xdr:colOff>
      <xdr:row>95</xdr:row>
      <xdr:rowOff>84452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27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100979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160229</xdr:rowOff>
    </xdr:from>
    <xdr:to>
      <xdr:col>72</xdr:col>
      <xdr:colOff>38100</xdr:colOff>
      <xdr:row>95</xdr:row>
      <xdr:rowOff>90379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27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106906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5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36545</xdr:rowOff>
    </xdr:from>
    <xdr:to>
      <xdr:col>67</xdr:col>
      <xdr:colOff>101600</xdr:colOff>
      <xdr:row>95</xdr:row>
      <xdr:rowOff>138145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154672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09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主に民生費、商工費、災害復旧費及び公債費が類似団体と比較して住民一人当たりのコストが高くなっている。民生費は一人当たり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239,787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円、商工費</a:t>
          </a:r>
          <a:r>
            <a:rPr kumimoji="1" lang="en-US" altLang="ja-JP" sz="1300">
              <a:solidFill>
                <a:schemeClr val="tx1"/>
              </a:solidFill>
              <a:latin typeface="ＭＳ Ｐゴシック" panose="020B0600070205080204" pitchFamily="50" charset="-128"/>
              <a:ea typeface="ＭＳ Ｐゴシック" panose="020B0600070205080204" pitchFamily="50" charset="-128"/>
            </a:rPr>
            <a:t>98,942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円、災害復旧費</a:t>
          </a:r>
          <a:r>
            <a:rPr kumimoji="1" lang="en-US" altLang="ja-JP" sz="1300">
              <a:solidFill>
                <a:schemeClr val="tx1"/>
              </a:solidFill>
              <a:latin typeface="ＭＳ Ｐゴシック" panose="020B0600070205080204" pitchFamily="50" charset="-128"/>
              <a:ea typeface="ＭＳ Ｐゴシック" panose="020B0600070205080204" pitchFamily="50" charset="-128"/>
            </a:rPr>
            <a:t>13,236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円、公債費は</a:t>
          </a:r>
          <a:r>
            <a:rPr kumimoji="1" lang="en-US" altLang="ja-JP" sz="1300">
              <a:solidFill>
                <a:schemeClr val="tx1"/>
              </a:solidFill>
              <a:latin typeface="ＭＳ Ｐゴシック" panose="020B0600070205080204" pitchFamily="50" charset="-128"/>
              <a:ea typeface="ＭＳ Ｐゴシック" panose="020B0600070205080204" pitchFamily="50" charset="-128"/>
            </a:rPr>
            <a:t>87,238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の中でも上位に位置している。民生費については、社会福祉費の扶助費が年々増嵩していることや、定住対策の一環として保育料補助事業やこども医療費助成事業などの子育て支援事業の充実に力を入れていること、物価高騰対策に伴う定額減税調整給付金事業があったこと、また、児童手当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月から拡充されたことなどが高止まりの要因となっており、前年度と比較すると一人当たりのコストは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16,504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円の増となっている。商工費については、南の関うから館改修事業に伴い、一人当たりのコストが</a:t>
          </a:r>
          <a:r>
            <a:rPr kumimoji="1" lang="en-US" altLang="ja-JP" sz="1300">
              <a:solidFill>
                <a:schemeClr val="tx1"/>
              </a:solidFill>
              <a:latin typeface="ＭＳ Ｐゴシック" panose="020B0600070205080204" pitchFamily="50" charset="-128"/>
              <a:ea typeface="ＭＳ Ｐゴシック" panose="020B0600070205080204" pitchFamily="50" charset="-128"/>
            </a:rPr>
            <a:t>71,523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円増加している。災害復旧費については、令和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年度は災害箇所数が比較的少なかったことに伴い、前年度と比較すると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3,001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円の減となっているものの類似団体平均を上回っている状況である。公債費については、公債費総額としては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百万円減少しているものの、前年度よりも人口が減少したことに伴い一人当たりのコストが</a:t>
          </a:r>
          <a:r>
            <a:rPr kumimoji="1" lang="en-US" altLang="ja-JP" sz="1300">
              <a:solidFill>
                <a:schemeClr val="tx1"/>
              </a:solidFill>
              <a:latin typeface="ＭＳ Ｐゴシック" panose="020B0600070205080204" pitchFamily="50" charset="-128"/>
              <a:ea typeface="ＭＳ Ｐゴシック" panose="020B0600070205080204" pitchFamily="50" charset="-128"/>
            </a:rPr>
            <a:t>569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円の増となっており、類似団体平均を上回っている状況である。今後も防災行政無線デジタル化事業及び庁舎建設事業に伴う町債の償還開始により、該当科目の数値が増加することが見込まれる。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　令和６年度は歳出面では人事院勧告による人件費の増及び南の関うから館改修事業による投資的経費の増加が要因となり、前年度と比較すると歳出総額は</a:t>
          </a:r>
          <a:r>
            <a:rPr kumimoji="1" lang="en-US" altLang="ja-JP" sz="1100">
              <a:solidFill>
                <a:schemeClr val="tx1"/>
              </a:solidFill>
              <a:latin typeface="ＭＳ ゴシック" pitchFamily="49" charset="-128"/>
              <a:ea typeface="ＭＳ ゴシック" pitchFamily="49" charset="-128"/>
            </a:rPr>
            <a:t>612</a:t>
          </a:r>
          <a:r>
            <a:rPr kumimoji="1" lang="ja-JP" altLang="en-US" sz="1100">
              <a:solidFill>
                <a:schemeClr val="tx1"/>
              </a:solidFill>
              <a:latin typeface="ＭＳ ゴシック" pitchFamily="49" charset="-128"/>
              <a:ea typeface="ＭＳ ゴシック" pitchFamily="49" charset="-128"/>
            </a:rPr>
            <a:t>百万円増加している。歳入面では税収、国庫支出金及び各種事業に伴う地方債の増加が要因となり、前年度と比較する歳入総額は</a:t>
          </a:r>
          <a:r>
            <a:rPr kumimoji="1" lang="en-US" altLang="ja-JP" sz="1100">
              <a:solidFill>
                <a:schemeClr val="tx1"/>
              </a:solidFill>
              <a:latin typeface="ＭＳ ゴシック" pitchFamily="49" charset="-128"/>
              <a:ea typeface="ＭＳ ゴシック" pitchFamily="49" charset="-128"/>
            </a:rPr>
            <a:t>705</a:t>
          </a:r>
          <a:r>
            <a:rPr kumimoji="1" lang="ja-JP" altLang="en-US" sz="1100">
              <a:solidFill>
                <a:schemeClr val="tx1"/>
              </a:solidFill>
              <a:latin typeface="ＭＳ ゴシック" pitchFamily="49" charset="-128"/>
              <a:ea typeface="ＭＳ ゴシック" pitchFamily="49" charset="-128"/>
            </a:rPr>
            <a:t>百万円増加しており、実質単年度収支は黒字となっている。今後、歳出面においては、総合運動公園整備事業、旧庁舎等解体事業及びＰＦＩ活用事業等の大きな事業が控えていることのほか、扶助費や老朽化している施設の維持補修に係る経費の増加等により、厳しい財政運営が予測される。定住化対策により人口減少を抑制、施設については公共施設等総合管理計画に基づき統廃合等を検討するなど、計画的かつ効率的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実施計画等に基づいた計画的な予算の編成及び執行により、全ての事業で赤字決算とはならなかった。しかし、公営企業に対しては一般会計からの繰出金も多く、独立採算を図ることが課題となっている。下水道事業については令和３年度から、浄化槽整備推進事業については令和６年度からの地方公営企業法の適用となり、今後も適正な財産管理を行いながら、経営戦略に基づいた加入率向上及び使用料の見直しを含めた課題の解決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7299437</v>
      </c>
      <c r="BO4" s="358"/>
      <c r="BP4" s="358"/>
      <c r="BQ4" s="358"/>
      <c r="BR4" s="358"/>
      <c r="BS4" s="358"/>
      <c r="BT4" s="358"/>
      <c r="BU4" s="359"/>
      <c r="BV4" s="357">
        <v>6594170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4.4000000000000004</v>
      </c>
      <c r="CU4" s="364"/>
      <c r="CV4" s="364"/>
      <c r="CW4" s="364"/>
      <c r="CX4" s="364"/>
      <c r="CY4" s="364"/>
      <c r="CZ4" s="364"/>
      <c r="DA4" s="365"/>
      <c r="DB4" s="363">
        <v>4.3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6976861</v>
      </c>
      <c r="BO5" s="395"/>
      <c r="BP5" s="395"/>
      <c r="BQ5" s="395"/>
      <c r="BR5" s="395"/>
      <c r="BS5" s="395"/>
      <c r="BT5" s="395"/>
      <c r="BU5" s="396"/>
      <c r="BV5" s="394">
        <v>6364718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91.2</v>
      </c>
      <c r="CU5" s="392"/>
      <c r="CV5" s="392"/>
      <c r="CW5" s="392"/>
      <c r="CX5" s="392"/>
      <c r="CY5" s="392"/>
      <c r="CZ5" s="392"/>
      <c r="DA5" s="393"/>
      <c r="DB5" s="391">
        <v>89.2</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322576</v>
      </c>
      <c r="BO6" s="395"/>
      <c r="BP6" s="395"/>
      <c r="BQ6" s="395"/>
      <c r="BR6" s="395"/>
      <c r="BS6" s="395"/>
      <c r="BT6" s="395"/>
      <c r="BU6" s="396"/>
      <c r="BV6" s="394">
        <v>229452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91.4</v>
      </c>
      <c r="CU6" s="432"/>
      <c r="CV6" s="432"/>
      <c r="CW6" s="432"/>
      <c r="CX6" s="432"/>
      <c r="CY6" s="432"/>
      <c r="CZ6" s="432"/>
      <c r="DA6" s="433"/>
      <c r="DB6" s="431">
        <v>89.7</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150246</v>
      </c>
      <c r="BO7" s="395"/>
      <c r="BP7" s="395"/>
      <c r="BQ7" s="395"/>
      <c r="BR7" s="395"/>
      <c r="BS7" s="395"/>
      <c r="BT7" s="395"/>
      <c r="BU7" s="396"/>
      <c r="BV7" s="394">
        <v>64583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3923379</v>
      </c>
      <c r="CU7" s="395"/>
      <c r="CV7" s="395"/>
      <c r="CW7" s="395"/>
      <c r="CX7" s="395"/>
      <c r="CY7" s="395"/>
      <c r="CZ7" s="395"/>
      <c r="DA7" s="396"/>
      <c r="DB7" s="394">
        <v>3794446</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172330</v>
      </c>
      <c r="BO8" s="395"/>
      <c r="BP8" s="395"/>
      <c r="BQ8" s="395"/>
      <c r="BR8" s="395"/>
      <c r="BS8" s="395"/>
      <c r="BT8" s="395"/>
      <c r="BU8" s="396"/>
      <c r="BV8" s="394">
        <v>164869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0.39</v>
      </c>
      <c r="CU8" s="435"/>
      <c r="CV8" s="435"/>
      <c r="CW8" s="435"/>
      <c r="CX8" s="435"/>
      <c r="CY8" s="435"/>
      <c r="CZ8" s="435"/>
      <c r="DA8" s="436"/>
      <c r="DB8" s="434">
        <v>0.38</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8979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7461</v>
      </c>
      <c r="BO9" s="395"/>
      <c r="BP9" s="395"/>
      <c r="BQ9" s="395"/>
      <c r="BR9" s="395"/>
      <c r="BS9" s="395"/>
      <c r="BT9" s="395"/>
      <c r="BU9" s="396"/>
      <c r="BV9" s="394">
        <v>-33862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15.3</v>
      </c>
      <c r="CU9" s="392"/>
      <c r="CV9" s="392"/>
      <c r="CW9" s="392"/>
      <c r="CX9" s="392"/>
      <c r="CY9" s="392"/>
      <c r="CZ9" s="392"/>
      <c r="DA9" s="393"/>
      <c r="DB9" s="391">
        <v>15.6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9786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40500</v>
      </c>
      <c r="BO10" s="395"/>
      <c r="BP10" s="395"/>
      <c r="BQ10" s="395"/>
      <c r="BR10" s="395"/>
      <c r="BS10" s="395"/>
      <c r="BT10" s="395"/>
      <c r="BU10" s="396"/>
      <c r="BV10" s="394">
        <v>46018</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8657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8401</v>
      </c>
      <c r="S13" s="479"/>
      <c r="T13" s="479"/>
      <c r="U13" s="479"/>
      <c r="V13" s="480"/>
      <c r="W13" s="410" t="s">
        <v>131</v>
      </c>
      <c r="X13" s="411"/>
      <c r="Y13" s="411"/>
      <c r="Z13" s="411"/>
      <c r="AA13" s="411"/>
      <c r="AB13" s="401"/>
      <c r="AC13" s="445">
        <v>642</v>
      </c>
      <c r="AD13" s="446"/>
      <c r="AE13" s="446"/>
      <c r="AF13" s="446"/>
      <c r="AG13" s="488"/>
      <c r="AH13" s="445">
        <v>720</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47961</v>
      </c>
      <c r="BO13" s="395"/>
      <c r="BP13" s="395"/>
      <c r="BQ13" s="395"/>
      <c r="BR13" s="395"/>
      <c r="BS13" s="395"/>
      <c r="BT13" s="395"/>
      <c r="BU13" s="396"/>
      <c r="BV13" s="394">
        <v>12156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7.8</v>
      </c>
      <c r="CU13" s="392"/>
      <c r="CV13" s="392"/>
      <c r="CW13" s="392"/>
      <c r="CX13" s="392"/>
      <c r="CY13" s="392"/>
      <c r="CZ13" s="392"/>
      <c r="DA13" s="393"/>
      <c r="DB13" s="391">
        <v>8.1</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8856</v>
      </c>
      <c r="S14" s="479"/>
      <c r="T14" s="479"/>
      <c r="U14" s="479"/>
      <c r="V14" s="480"/>
      <c r="W14" s="384"/>
      <c r="X14" s="385"/>
      <c r="Y14" s="385"/>
      <c r="Z14" s="385"/>
      <c r="AA14" s="385"/>
      <c r="AB14" s="374"/>
      <c r="AC14" s="481">
        <v>14.5</v>
      </c>
      <c r="AD14" s="482"/>
      <c r="AE14" s="482"/>
      <c r="AF14" s="482"/>
      <c r="AG14" s="483"/>
      <c r="AH14" s="481">
        <v>15.4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22</v>
      </c>
      <c r="CU14" s="493"/>
      <c r="CV14" s="493"/>
      <c r="CW14" s="493"/>
      <c r="CX14" s="493"/>
      <c r="CY14" s="493"/>
      <c r="CZ14" s="493"/>
      <c r="DA14" s="494"/>
      <c r="DB14" s="492">
        <v>18.2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8639</v>
      </c>
      <c r="S15" s="479"/>
      <c r="T15" s="479"/>
      <c r="U15" s="479"/>
      <c r="V15" s="480"/>
      <c r="W15" s="410" t="s">
        <v>137</v>
      </c>
      <c r="X15" s="411"/>
      <c r="Y15" s="411"/>
      <c r="Z15" s="411"/>
      <c r="AA15" s="411"/>
      <c r="AB15" s="401"/>
      <c r="AC15" s="445">
        <v>1490</v>
      </c>
      <c r="AD15" s="446"/>
      <c r="AE15" s="446"/>
      <c r="AF15" s="446"/>
      <c r="AG15" s="488"/>
      <c r="AH15" s="445">
        <v>1538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1429770</v>
      </c>
      <c r="BO15" s="358"/>
      <c r="BP15" s="358"/>
      <c r="BQ15" s="358"/>
      <c r="BR15" s="358"/>
      <c r="BS15" s="358"/>
      <c r="BT15" s="358"/>
      <c r="BU15" s="359"/>
      <c r="BV15" s="357">
        <v>1313278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33.6</v>
      </c>
      <c r="AD16" s="482"/>
      <c r="AE16" s="482"/>
      <c r="AF16" s="482"/>
      <c r="AG16" s="483"/>
      <c r="AH16" s="481">
        <v>33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3524857</v>
      </c>
      <c r="BO16" s="395"/>
      <c r="BP16" s="395"/>
      <c r="BQ16" s="395"/>
      <c r="BR16" s="395"/>
      <c r="BS16" s="395"/>
      <c r="BT16" s="395"/>
      <c r="BU16" s="396"/>
      <c r="BV16" s="394">
        <v>3422463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2299</v>
      </c>
      <c r="AD17" s="446"/>
      <c r="AE17" s="446"/>
      <c r="AF17" s="446"/>
      <c r="AG17" s="488"/>
      <c r="AH17" s="445">
        <v>2409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1817610</v>
      </c>
      <c r="BO17" s="395"/>
      <c r="BP17" s="395"/>
      <c r="BQ17" s="395"/>
      <c r="BR17" s="395"/>
      <c r="BS17" s="395"/>
      <c r="BT17" s="395"/>
      <c r="BU17" s="396"/>
      <c r="BV17" s="394">
        <v>1663171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68.92</v>
      </c>
      <c r="M18" s="518"/>
      <c r="N18" s="518"/>
      <c r="O18" s="518"/>
      <c r="P18" s="518"/>
      <c r="Q18" s="518"/>
      <c r="R18" s="519"/>
      <c r="S18" s="519"/>
      <c r="T18" s="519"/>
      <c r="U18" s="519"/>
      <c r="V18" s="520"/>
      <c r="W18" s="412"/>
      <c r="X18" s="413"/>
      <c r="Y18" s="413"/>
      <c r="Z18" s="413"/>
      <c r="AA18" s="413"/>
      <c r="AB18" s="404"/>
      <c r="AC18" s="521">
        <v>51.9</v>
      </c>
      <c r="AD18" s="522"/>
      <c r="AE18" s="522"/>
      <c r="AF18" s="522"/>
      <c r="AG18" s="523"/>
      <c r="AH18" s="521">
        <v>51.6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3590241</v>
      </c>
      <c r="BO18" s="395"/>
      <c r="BP18" s="395"/>
      <c r="BQ18" s="395"/>
      <c r="BR18" s="395"/>
      <c r="BS18" s="395"/>
      <c r="BT18" s="395"/>
      <c r="BU18" s="396"/>
      <c r="BV18" s="394">
        <v>3417539</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130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4592015</v>
      </c>
      <c r="BO19" s="395"/>
      <c r="BP19" s="395"/>
      <c r="BQ19" s="395"/>
      <c r="BR19" s="395"/>
      <c r="BS19" s="395"/>
      <c r="BT19" s="395"/>
      <c r="BU19" s="396"/>
      <c r="BV19" s="394">
        <v>4534389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3503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7827386</v>
      </c>
      <c r="BO22" s="358"/>
      <c r="BP22" s="358"/>
      <c r="BQ22" s="358"/>
      <c r="BR22" s="358"/>
      <c r="BS22" s="358"/>
      <c r="BT22" s="358"/>
      <c r="BU22" s="359"/>
      <c r="BV22" s="357">
        <v>7775906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6740953</v>
      </c>
      <c r="BO23" s="395"/>
      <c r="BP23" s="395"/>
      <c r="BQ23" s="395"/>
      <c r="BR23" s="395"/>
      <c r="BS23" s="395"/>
      <c r="BT23" s="395"/>
      <c r="BU23" s="396"/>
      <c r="BV23" s="394">
        <v>6637771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7900</v>
      </c>
      <c r="R24" s="446"/>
      <c r="S24" s="446"/>
      <c r="T24" s="446"/>
      <c r="U24" s="446"/>
      <c r="V24" s="488"/>
      <c r="W24" s="540"/>
      <c r="X24" s="541"/>
      <c r="Y24" s="542"/>
      <c r="Z24" s="444" t="s">
        <v>162</v>
      </c>
      <c r="AA24" s="424"/>
      <c r="AB24" s="424"/>
      <c r="AC24" s="424"/>
      <c r="AD24" s="424"/>
      <c r="AE24" s="424"/>
      <c r="AF24" s="424"/>
      <c r="AG24" s="425"/>
      <c r="AH24" s="445">
        <v>98</v>
      </c>
      <c r="AI24" s="446"/>
      <c r="AJ24" s="446"/>
      <c r="AK24" s="446"/>
      <c r="AL24" s="488"/>
      <c r="AM24" s="445">
        <v>286062</v>
      </c>
      <c r="AN24" s="446"/>
      <c r="AO24" s="446"/>
      <c r="AP24" s="446"/>
      <c r="AQ24" s="446"/>
      <c r="AR24" s="488"/>
      <c r="AS24" s="445">
        <v>2919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6190407</v>
      </c>
      <c r="BO24" s="395"/>
      <c r="BP24" s="395"/>
      <c r="BQ24" s="395"/>
      <c r="BR24" s="395"/>
      <c r="BS24" s="395"/>
      <c r="BT24" s="395"/>
      <c r="BU24" s="396"/>
      <c r="BV24" s="394">
        <v>5955223</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5740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1418951</v>
      </c>
      <c r="BO25" s="358"/>
      <c r="BP25" s="358"/>
      <c r="BQ25" s="358"/>
      <c r="BR25" s="358"/>
      <c r="BS25" s="358"/>
      <c r="BT25" s="358"/>
      <c r="BU25" s="359"/>
      <c r="BV25" s="357">
        <v>1159076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5240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3330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2750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1028376</v>
      </c>
      <c r="BO28" s="358"/>
      <c r="BP28" s="358"/>
      <c r="BQ28" s="358"/>
      <c r="BR28" s="358"/>
      <c r="BS28" s="358"/>
      <c r="BT28" s="358"/>
      <c r="BU28" s="359"/>
      <c r="BV28" s="357">
        <v>987876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10</v>
      </c>
      <c r="M29" s="446"/>
      <c r="N29" s="446"/>
      <c r="O29" s="446"/>
      <c r="P29" s="488"/>
      <c r="Q29" s="445">
        <v>2500</v>
      </c>
      <c r="R29" s="446"/>
      <c r="S29" s="446"/>
      <c r="T29" s="446"/>
      <c r="U29" s="446"/>
      <c r="V29" s="488"/>
      <c r="W29" s="543"/>
      <c r="X29" s="544"/>
      <c r="Y29" s="545"/>
      <c r="Z29" s="444" t="s">
        <v>177</v>
      </c>
      <c r="AA29" s="424"/>
      <c r="AB29" s="424"/>
      <c r="AC29" s="424"/>
      <c r="AD29" s="424"/>
      <c r="AE29" s="424"/>
      <c r="AF29" s="424"/>
      <c r="AG29" s="425"/>
      <c r="AH29" s="445">
        <v>98</v>
      </c>
      <c r="AI29" s="446"/>
      <c r="AJ29" s="446"/>
      <c r="AK29" s="446"/>
      <c r="AL29" s="488"/>
      <c r="AM29" s="445">
        <v>286062</v>
      </c>
      <c r="AN29" s="446"/>
      <c r="AO29" s="446"/>
      <c r="AP29" s="446"/>
      <c r="AQ29" s="446"/>
      <c r="AR29" s="488"/>
      <c r="AS29" s="445">
        <v>2919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307721</v>
      </c>
      <c r="BO29" s="395"/>
      <c r="BP29" s="395"/>
      <c r="BQ29" s="395"/>
      <c r="BR29" s="395"/>
      <c r="BS29" s="395"/>
      <c r="BT29" s="395"/>
      <c r="BU29" s="396"/>
      <c r="BV29" s="394">
        <v>296381</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92.5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1687960</v>
      </c>
      <c r="BO30" s="514"/>
      <c r="BP30" s="514"/>
      <c r="BQ30" s="514"/>
      <c r="BR30" s="514"/>
      <c r="BS30" s="514"/>
      <c r="BT30" s="514"/>
      <c r="BU30" s="515"/>
      <c r="BV30" s="513">
        <v>1742484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f>IF(BG34="","",MAX(C34:D43,U34:V43,AM34:AN43)+1)</f>
        <v>7</v>
      </c>
      <c r="BF34" s="584"/>
      <c r="BG34" s="585" t="str">
        <f>IF('各会計、関係団体の財政状況及び健全化判断比率'!B33="","",'各会計、関係団体の財政状況及び健全化判断比率'!B33)</f>
        <v>宅地分譲事業特別会計</v>
      </c>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熊本県市町村総合事務組合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下水道事業会計（浄化槽）</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有明広域行政事務組合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熊本県後期高齢者医療広域連合（一般会計）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熊本県後期高齢者医療広域連合（後期高齢者医療特別会計）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nQ4TAcCzShX3mDx/a/9jwSeNvRk169JLCP1JhNouCRE5uUh9hDu6mNynnk4J2wsmqv03aDcZk5utBNgjUgJwXA==" saltValue="K7KNlGA4/3DGsizgH0IUc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532</v>
      </c>
      <c r="D34" s="1136"/>
      <c r="E34" s="1137"/>
      <c r="F34" s="32">
        <v>3.3</v>
      </c>
      <c r="G34" s="33">
        <v>5.39</v>
      </c>
      <c r="H34" s="33">
        <v>5.26</v>
      </c>
      <c r="I34" s="33">
        <v>4.34</v>
      </c>
      <c r="J34" s="34">
        <v>4.3899999999999997</v>
      </c>
      <c r="K34" s="22"/>
      <c r="L34" s="22"/>
      <c r="M34" s="22"/>
      <c r="N34" s="22"/>
      <c r="O34" s="22"/>
      <c r="P34" s="22"/>
    </row>
    <row r="35" spans="1:16" ht="39" customHeight="1" x14ac:dyDescent="0.15">
      <c r="A35" s="22"/>
      <c r="B35" s="35"/>
      <c r="C35" s="1132" t="s">
        <v>533</v>
      </c>
      <c r="D35" s="1132"/>
      <c r="E35" s="1133"/>
      <c r="F35" s="36">
        <v>0.55000000000000004</v>
      </c>
      <c r="G35" s="37">
        <v>0.84</v>
      </c>
      <c r="H35" s="37">
        <v>1.45</v>
      </c>
      <c r="I35" s="37">
        <v>1.57</v>
      </c>
      <c r="J35" s="38">
        <v>2.99</v>
      </c>
      <c r="K35" s="22"/>
      <c r="L35" s="22"/>
      <c r="M35" s="22"/>
      <c r="N35" s="22"/>
      <c r="O35" s="22"/>
      <c r="P35" s="22"/>
    </row>
    <row r="36" spans="1:16" ht="39" customHeight="1" x14ac:dyDescent="0.15">
      <c r="A36" s="22"/>
      <c r="B36" s="35"/>
      <c r="C36" s="1132" t="s">
        <v>534</v>
      </c>
      <c r="D36" s="1132"/>
      <c r="E36" s="1133"/>
      <c r="F36" s="36">
        <v>1</v>
      </c>
      <c r="G36" s="37">
        <v>1.54</v>
      </c>
      <c r="H36" s="37">
        <v>1.42</v>
      </c>
      <c r="I36" s="37">
        <v>1.1100000000000001</v>
      </c>
      <c r="J36" s="38">
        <v>1.35</v>
      </c>
      <c r="K36" s="22"/>
      <c r="L36" s="22"/>
      <c r="M36" s="22"/>
      <c r="N36" s="22"/>
      <c r="O36" s="22"/>
      <c r="P36" s="22"/>
    </row>
    <row r="37" spans="1:16" ht="39" customHeight="1" x14ac:dyDescent="0.15">
      <c r="A37" s="22"/>
      <c r="B37" s="35"/>
      <c r="C37" s="1132" t="s">
        <v>535</v>
      </c>
      <c r="D37" s="1132"/>
      <c r="E37" s="1133"/>
      <c r="F37" s="36" t="s">
        <v>488</v>
      </c>
      <c r="G37" s="37">
        <v>0</v>
      </c>
      <c r="H37" s="37">
        <v>0.37</v>
      </c>
      <c r="I37" s="37">
        <v>0.73</v>
      </c>
      <c r="J37" s="38">
        <v>0.71</v>
      </c>
      <c r="K37" s="22"/>
      <c r="L37" s="22"/>
      <c r="M37" s="22"/>
      <c r="N37" s="22"/>
      <c r="O37" s="22"/>
      <c r="P37" s="22"/>
    </row>
    <row r="38" spans="1:16" ht="39" customHeight="1" x14ac:dyDescent="0.15">
      <c r="A38" s="22"/>
      <c r="B38" s="35"/>
      <c r="C38" s="1132" t="s">
        <v>536</v>
      </c>
      <c r="D38" s="1132"/>
      <c r="E38" s="1133"/>
      <c r="F38" s="36" t="s">
        <v>488</v>
      </c>
      <c r="G38" s="37" t="s">
        <v>488</v>
      </c>
      <c r="H38" s="37" t="s">
        <v>488</v>
      </c>
      <c r="I38" s="37" t="s">
        <v>488</v>
      </c>
      <c r="J38" s="38">
        <v>0.3</v>
      </c>
      <c r="K38" s="22"/>
      <c r="L38" s="22"/>
      <c r="M38" s="22"/>
      <c r="N38" s="22"/>
      <c r="O38" s="22"/>
      <c r="P38" s="22"/>
    </row>
    <row r="39" spans="1:16" ht="39" customHeight="1" x14ac:dyDescent="0.15">
      <c r="A39" s="22"/>
      <c r="B39" s="35"/>
      <c r="C39" s="1132" t="s">
        <v>537</v>
      </c>
      <c r="D39" s="1132"/>
      <c r="E39" s="1133"/>
      <c r="F39" s="36">
        <v>0.01</v>
      </c>
      <c r="G39" s="37">
        <v>0.01</v>
      </c>
      <c r="H39" s="37">
        <v>0.01</v>
      </c>
      <c r="I39" s="37">
        <v>0.01</v>
      </c>
      <c r="J39" s="38">
        <v>0.01</v>
      </c>
      <c r="K39" s="22"/>
      <c r="L39" s="22"/>
      <c r="M39" s="22"/>
      <c r="N39" s="22"/>
      <c r="O39" s="22"/>
      <c r="P39" s="22"/>
    </row>
    <row r="40" spans="1:16" ht="39" customHeight="1" x14ac:dyDescent="0.15">
      <c r="A40" s="22"/>
      <c r="B40" s="35"/>
      <c r="C40" s="1132" t="s">
        <v>538</v>
      </c>
      <c r="D40" s="1132"/>
      <c r="E40" s="1133"/>
      <c r="F40" s="36" t="s">
        <v>488</v>
      </c>
      <c r="G40" s="37" t="s">
        <v>488</v>
      </c>
      <c r="H40" s="37" t="s">
        <v>488</v>
      </c>
      <c r="I40" s="37" t="s">
        <v>488</v>
      </c>
      <c r="J40" s="38">
        <v>0.01</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540</v>
      </c>
      <c r="D43" s="1134"/>
      <c r="E43" s="1135"/>
      <c r="F43" s="41">
        <v>0.17</v>
      </c>
      <c r="G43" s="42">
        <v>0</v>
      </c>
      <c r="H43" s="42">
        <v>0</v>
      </c>
      <c r="I43" s="42">
        <v>0</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APf73mP353akWDG2zRhPHTzoQ4Ehdu3o0/2L15BJa4nQkK5Xy6Gt2hQKg1ZWzcnge+DCoOmebuhiTnFsrERTQ==" saltValue="I7W52oZ5k0h6xCXLKrqC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748</v>
      </c>
      <c r="L45" s="58">
        <v>805</v>
      </c>
      <c r="M45" s="58">
        <v>797</v>
      </c>
      <c r="N45" s="58">
        <v>767</v>
      </c>
      <c r="O45" s="59">
        <v>755</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87</v>
      </c>
      <c r="L48" s="62">
        <v>74</v>
      </c>
      <c r="M48" s="62">
        <v>76</v>
      </c>
      <c r="N48" s="62">
        <v>72</v>
      </c>
      <c r="O48" s="63">
        <v>71</v>
      </c>
      <c r="P48" s="46"/>
      <c r="Q48" s="46"/>
      <c r="R48" s="46"/>
      <c r="S48" s="46"/>
      <c r="T48" s="46"/>
      <c r="U48" s="46"/>
    </row>
    <row r="49" spans="1:21" ht="30.75" customHeight="1" x14ac:dyDescent="0.15">
      <c r="A49" s="46"/>
      <c r="B49" s="1140"/>
      <c r="C49" s="1141"/>
      <c r="D49" s="60"/>
      <c r="E49" s="1146" t="s">
        <v>14</v>
      </c>
      <c r="F49" s="1146"/>
      <c r="G49" s="1146"/>
      <c r="H49" s="1146"/>
      <c r="I49" s="1146"/>
      <c r="J49" s="1147"/>
      <c r="K49" s="61">
        <v>49</v>
      </c>
      <c r="L49" s="62">
        <v>28</v>
      </c>
      <c r="M49" s="62">
        <v>43</v>
      </c>
      <c r="N49" s="62">
        <v>49</v>
      </c>
      <c r="O49" s="63">
        <v>44</v>
      </c>
      <c r="P49" s="46"/>
      <c r="Q49" s="46"/>
      <c r="R49" s="46"/>
      <c r="S49" s="46"/>
      <c r="T49" s="46"/>
      <c r="U49" s="46"/>
    </row>
    <row r="50" spans="1:21" ht="30.75" customHeight="1" x14ac:dyDescent="0.15">
      <c r="A50" s="46"/>
      <c r="B50" s="1140"/>
      <c r="C50" s="1141"/>
      <c r="D50" s="60"/>
      <c r="E50" s="1146" t="s">
        <v>15</v>
      </c>
      <c r="F50" s="1146"/>
      <c r="G50" s="1146"/>
      <c r="H50" s="1146"/>
      <c r="I50" s="1146"/>
      <c r="J50" s="1147"/>
      <c r="K50" s="61">
        <v>4</v>
      </c>
      <c r="L50" s="62">
        <v>5</v>
      </c>
      <c r="M50" s="62">
        <v>4</v>
      </c>
      <c r="N50" s="62">
        <v>1</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0</v>
      </c>
      <c r="O51" s="63" t="s">
        <v>488</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619</v>
      </c>
      <c r="L52" s="62">
        <v>647</v>
      </c>
      <c r="M52" s="62">
        <v>659</v>
      </c>
      <c r="N52" s="62">
        <v>629</v>
      </c>
      <c r="O52" s="63">
        <v>628</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269</v>
      </c>
      <c r="L53" s="67">
        <v>265</v>
      </c>
      <c r="M53" s="67">
        <v>261</v>
      </c>
      <c r="N53" s="67">
        <v>260</v>
      </c>
      <c r="O53" s="68">
        <v>242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4IJIKH4Sg2+tGH8D+o18/5s/5onpnKUBgIcH2RO9vUTZ7Lt0N7TYen3nkerM7eET808ZDjJKWNJ/We0UwU6EZw==" saltValue="MSERF3pSLWe1C2SPdAKko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7588</v>
      </c>
      <c r="J41" s="331">
        <v>8261</v>
      </c>
      <c r="K41" s="331">
        <v>8131</v>
      </c>
      <c r="L41" s="331">
        <v>7776</v>
      </c>
      <c r="M41" s="332">
        <v>7827</v>
      </c>
    </row>
    <row r="42" spans="2:13" ht="27.75" customHeight="1" x14ac:dyDescent="0.15">
      <c r="B42" s="1171"/>
      <c r="C42" s="1172"/>
      <c r="D42" s="104"/>
      <c r="E42" s="1177" t="s">
        <v>32</v>
      </c>
      <c r="F42" s="1177"/>
      <c r="G42" s="1177"/>
      <c r="H42" s="1178"/>
      <c r="I42" s="333" t="s">
        <v>488</v>
      </c>
      <c r="J42" s="334" t="s">
        <v>488</v>
      </c>
      <c r="K42" s="334" t="s">
        <v>488</v>
      </c>
      <c r="L42" s="334" t="s">
        <v>488</v>
      </c>
      <c r="M42" s="335" t="s">
        <v>488</v>
      </c>
    </row>
    <row r="43" spans="2:13" ht="27.75" customHeight="1" x14ac:dyDescent="0.15">
      <c r="B43" s="1171"/>
      <c r="C43" s="1172"/>
      <c r="D43" s="104"/>
      <c r="E43" s="1177" t="s">
        <v>33</v>
      </c>
      <c r="F43" s="1177"/>
      <c r="G43" s="1177"/>
      <c r="H43" s="1178"/>
      <c r="I43" s="333">
        <v>749</v>
      </c>
      <c r="J43" s="334">
        <v>690</v>
      </c>
      <c r="K43" s="334">
        <v>653</v>
      </c>
      <c r="L43" s="334">
        <v>587</v>
      </c>
      <c r="M43" s="335">
        <v>561</v>
      </c>
    </row>
    <row r="44" spans="2:13" ht="27.75" customHeight="1" x14ac:dyDescent="0.15">
      <c r="B44" s="1171"/>
      <c r="C44" s="1172"/>
      <c r="D44" s="104"/>
      <c r="E44" s="1177" t="s">
        <v>34</v>
      </c>
      <c r="F44" s="1177"/>
      <c r="G44" s="1177"/>
      <c r="H44" s="1178"/>
      <c r="I44" s="333">
        <v>454</v>
      </c>
      <c r="J44" s="334">
        <v>484</v>
      </c>
      <c r="K44" s="334">
        <v>509</v>
      </c>
      <c r="L44" s="334">
        <v>584</v>
      </c>
      <c r="M44" s="335">
        <v>632</v>
      </c>
    </row>
    <row r="45" spans="2:13" ht="27.75" customHeight="1" x14ac:dyDescent="0.15">
      <c r="B45" s="1171"/>
      <c r="C45" s="1172"/>
      <c r="D45" s="104"/>
      <c r="E45" s="1177" t="s">
        <v>35</v>
      </c>
      <c r="F45" s="1177"/>
      <c r="G45" s="1177"/>
      <c r="H45" s="1178"/>
      <c r="I45" s="333">
        <v>910</v>
      </c>
      <c r="J45" s="334">
        <v>800</v>
      </c>
      <c r="K45" s="334">
        <v>793</v>
      </c>
      <c r="L45" s="334">
        <v>840</v>
      </c>
      <c r="M45" s="335">
        <v>841</v>
      </c>
    </row>
    <row r="46" spans="2:13" ht="27.75" customHeight="1" x14ac:dyDescent="0.15">
      <c r="B46" s="1171"/>
      <c r="C46" s="1172"/>
      <c r="D46" s="105"/>
      <c r="E46" s="1177" t="s">
        <v>36</v>
      </c>
      <c r="F46" s="1177"/>
      <c r="G46" s="1177"/>
      <c r="H46" s="1178"/>
      <c r="I46" s="333" t="s">
        <v>488</v>
      </c>
      <c r="J46" s="334" t="s">
        <v>488</v>
      </c>
      <c r="K46" s="334" t="s">
        <v>488</v>
      </c>
      <c r="L46" s="334" t="s">
        <v>488</v>
      </c>
      <c r="M46" s="335" t="s">
        <v>488</v>
      </c>
    </row>
    <row r="47" spans="2:13" ht="27.75" customHeight="1" x14ac:dyDescent="0.15">
      <c r="B47" s="1171"/>
      <c r="C47" s="1172"/>
      <c r="D47" s="106"/>
      <c r="E47" s="1179" t="s">
        <v>37</v>
      </c>
      <c r="F47" s="1180"/>
      <c r="G47" s="1180"/>
      <c r="H47" s="1181"/>
      <c r="I47" s="333" t="s">
        <v>488</v>
      </c>
      <c r="J47" s="334" t="s">
        <v>488</v>
      </c>
      <c r="K47" s="334" t="s">
        <v>488</v>
      </c>
      <c r="L47" s="334" t="s">
        <v>488</v>
      </c>
      <c r="M47" s="335" t="s">
        <v>488</v>
      </c>
    </row>
    <row r="48" spans="2:13" ht="27.75" customHeight="1" x14ac:dyDescent="0.15">
      <c r="B48" s="1171"/>
      <c r="C48" s="1172"/>
      <c r="D48" s="104"/>
      <c r="E48" s="1177" t="s">
        <v>38</v>
      </c>
      <c r="F48" s="1177"/>
      <c r="G48" s="1177"/>
      <c r="H48" s="1178"/>
      <c r="I48" s="333" t="s">
        <v>488</v>
      </c>
      <c r="J48" s="334" t="s">
        <v>488</v>
      </c>
      <c r="K48" s="334" t="s">
        <v>488</v>
      </c>
      <c r="L48" s="334" t="s">
        <v>488</v>
      </c>
      <c r="M48" s="335" t="s">
        <v>488</v>
      </c>
    </row>
    <row r="49" spans="2:13" ht="27.75" customHeight="1" x14ac:dyDescent="0.15">
      <c r="B49" s="1173"/>
      <c r="C49" s="1174"/>
      <c r="D49" s="104"/>
      <c r="E49" s="1177" t="s">
        <v>39</v>
      </c>
      <c r="F49" s="1177"/>
      <c r="G49" s="1177"/>
      <c r="H49" s="1178"/>
      <c r="I49" s="333" t="s">
        <v>488</v>
      </c>
      <c r="J49" s="334" t="s">
        <v>488</v>
      </c>
      <c r="K49" s="334" t="s">
        <v>488</v>
      </c>
      <c r="L49" s="334" t="s">
        <v>488</v>
      </c>
      <c r="M49" s="335" t="s">
        <v>488</v>
      </c>
    </row>
    <row r="50" spans="2:13" ht="27.75" customHeight="1" x14ac:dyDescent="0.15">
      <c r="B50" s="1182" t="s">
        <v>40</v>
      </c>
      <c r="C50" s="1183"/>
      <c r="D50" s="107"/>
      <c r="E50" s="1177" t="s">
        <v>41</v>
      </c>
      <c r="F50" s="1177"/>
      <c r="G50" s="1177"/>
      <c r="H50" s="1178"/>
      <c r="I50" s="333">
        <v>2884</v>
      </c>
      <c r="J50" s="334">
        <v>2946</v>
      </c>
      <c r="K50" s="334">
        <v>3092</v>
      </c>
      <c r="L50" s="334">
        <v>3242</v>
      </c>
      <c r="M50" s="335">
        <v>3238</v>
      </c>
    </row>
    <row r="51" spans="2:13" ht="27.75" customHeight="1" x14ac:dyDescent="0.15">
      <c r="B51" s="1171"/>
      <c r="C51" s="1172"/>
      <c r="D51" s="104"/>
      <c r="E51" s="1177" t="s">
        <v>42</v>
      </c>
      <c r="F51" s="1177"/>
      <c r="G51" s="1177"/>
      <c r="H51" s="1178"/>
      <c r="I51" s="333">
        <v>327</v>
      </c>
      <c r="J51" s="334">
        <v>271</v>
      </c>
      <c r="K51" s="334">
        <v>256</v>
      </c>
      <c r="L51" s="334">
        <v>245</v>
      </c>
      <c r="M51" s="335">
        <v>213</v>
      </c>
    </row>
    <row r="52" spans="2:13" ht="27.75" customHeight="1" x14ac:dyDescent="0.15">
      <c r="B52" s="1173"/>
      <c r="C52" s="1174"/>
      <c r="D52" s="104"/>
      <c r="E52" s="1177" t="s">
        <v>43</v>
      </c>
      <c r="F52" s="1177"/>
      <c r="G52" s="1177"/>
      <c r="H52" s="1178"/>
      <c r="I52" s="333">
        <v>5937</v>
      </c>
      <c r="J52" s="334">
        <v>6104</v>
      </c>
      <c r="K52" s="334">
        <v>5802</v>
      </c>
      <c r="L52" s="334">
        <v>5711</v>
      </c>
      <c r="M52" s="335">
        <v>5672</v>
      </c>
    </row>
    <row r="53" spans="2:13" ht="27.75" customHeight="1" thickBot="1" x14ac:dyDescent="0.2">
      <c r="B53" s="1184" t="s">
        <v>19</v>
      </c>
      <c r="C53" s="1185"/>
      <c r="D53" s="108"/>
      <c r="E53" s="1186" t="s">
        <v>44</v>
      </c>
      <c r="F53" s="1186"/>
      <c r="G53" s="1186"/>
      <c r="H53" s="1187"/>
      <c r="I53" s="336">
        <v>554</v>
      </c>
      <c r="J53" s="337">
        <v>913</v>
      </c>
      <c r="K53" s="337">
        <v>937</v>
      </c>
      <c r="L53" s="337">
        <v>590</v>
      </c>
      <c r="M53" s="338">
        <v>740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8xxK8YGi5yh8l0/s7l46zNuRMxHXFQvyRKVZ4flUlYp0ExAAfibY4kzIxRkhKN+nlc4nMlxsMBRtEKUsZwLq4Q==" saltValue="aDYXtX3+JaOoALTd4QwZ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942</v>
      </c>
      <c r="G55" s="339">
        <v>988</v>
      </c>
      <c r="H55" s="340">
        <v>1028</v>
      </c>
    </row>
    <row r="56" spans="2:8" ht="52.5" customHeight="1" x14ac:dyDescent="0.15">
      <c r="B56" s="120"/>
      <c r="C56" s="1198" t="s">
        <v>47</v>
      </c>
      <c r="D56" s="1198"/>
      <c r="E56" s="1199"/>
      <c r="F56" s="341">
        <v>210</v>
      </c>
      <c r="G56" s="341">
        <v>296</v>
      </c>
      <c r="H56" s="342">
        <v>308</v>
      </c>
    </row>
    <row r="57" spans="2:8" ht="53.25" customHeight="1" x14ac:dyDescent="0.15">
      <c r="B57" s="120"/>
      <c r="C57" s="1200" t="s">
        <v>48</v>
      </c>
      <c r="D57" s="1200"/>
      <c r="E57" s="1201"/>
      <c r="F57" s="343">
        <v>1727</v>
      </c>
      <c r="G57" s="343">
        <v>1742</v>
      </c>
      <c r="H57" s="344">
        <v>1688</v>
      </c>
    </row>
    <row r="58" spans="2:8" ht="45.75" customHeight="1" x14ac:dyDescent="0.15">
      <c r="B58" s="121"/>
      <c r="C58" s="1188" t="s">
        <v>546</v>
      </c>
      <c r="D58" s="1189"/>
      <c r="E58" s="1190"/>
      <c r="F58" s="345">
        <v>1026</v>
      </c>
      <c r="G58" s="345">
        <v>1086</v>
      </c>
      <c r="H58" s="346">
        <v>1097</v>
      </c>
    </row>
    <row r="59" spans="2:8" ht="45.75" customHeight="1" x14ac:dyDescent="0.15">
      <c r="B59" s="121"/>
      <c r="C59" s="1188" t="s">
        <v>547</v>
      </c>
      <c r="D59" s="1189"/>
      <c r="E59" s="1190"/>
      <c r="F59" s="345">
        <v>227</v>
      </c>
      <c r="G59" s="345">
        <v>227</v>
      </c>
      <c r="H59" s="346">
        <v>227</v>
      </c>
    </row>
    <row r="60" spans="2:8" ht="45.75" customHeight="1" x14ac:dyDescent="0.15">
      <c r="B60" s="121"/>
      <c r="C60" s="1188" t="s">
        <v>548</v>
      </c>
      <c r="D60" s="1189"/>
      <c r="E60" s="1190"/>
      <c r="F60" s="345">
        <v>192</v>
      </c>
      <c r="G60" s="345">
        <v>207</v>
      </c>
      <c r="H60" s="346">
        <v>226</v>
      </c>
    </row>
    <row r="61" spans="2:8" ht="45.75" customHeight="1" x14ac:dyDescent="0.15">
      <c r="B61" s="121"/>
      <c r="C61" s="1188" t="s">
        <v>549</v>
      </c>
      <c r="D61" s="1189"/>
      <c r="E61" s="1190"/>
      <c r="F61" s="345">
        <v>53</v>
      </c>
      <c r="G61" s="345">
        <v>53</v>
      </c>
      <c r="H61" s="346">
        <v>53</v>
      </c>
    </row>
    <row r="62" spans="2:8" ht="45.75" customHeight="1" thickBot="1" x14ac:dyDescent="0.2">
      <c r="B62" s="122"/>
      <c r="C62" s="1191" t="s">
        <v>550</v>
      </c>
      <c r="D62" s="1192"/>
      <c r="E62" s="1193"/>
      <c r="F62" s="347">
        <v>33</v>
      </c>
      <c r="G62" s="347">
        <v>33</v>
      </c>
      <c r="H62" s="348">
        <v>33</v>
      </c>
    </row>
    <row r="63" spans="2:8" ht="52.5" customHeight="1" thickBot="1" x14ac:dyDescent="0.2">
      <c r="B63" s="123"/>
      <c r="C63" s="1194" t="s">
        <v>49</v>
      </c>
      <c r="D63" s="1194"/>
      <c r="E63" s="1195"/>
      <c r="F63" s="349">
        <v>2879</v>
      </c>
      <c r="G63" s="349">
        <v>3027</v>
      </c>
      <c r="H63" s="350">
        <v>3024</v>
      </c>
    </row>
    <row r="64" spans="2:8" x14ac:dyDescent="0.15"/>
  </sheetData>
  <sheetProtection algorithmName="SHA-512" hashValue="fOaLa01oCNCqIHUMIibKApYiZM6mx8sS0LI0kcfUj5TeCxPRVNNnFhjH0AeZNX6ZkXJThCiImQfixnOem5ug7g==" saltValue="aS6KP4DYwd+RNhx1OZa5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188099</v>
      </c>
      <c r="E3" s="142"/>
      <c r="F3" s="143">
        <v>126525</v>
      </c>
      <c r="G3" s="144"/>
      <c r="H3" s="145"/>
    </row>
    <row r="4" spans="1:8" x14ac:dyDescent="0.15">
      <c r="A4" s="146"/>
      <c r="B4" s="147"/>
      <c r="C4" s="148"/>
      <c r="D4" s="149">
        <v>153747</v>
      </c>
      <c r="E4" s="150"/>
      <c r="F4" s="151">
        <v>67052</v>
      </c>
      <c r="G4" s="152"/>
      <c r="H4" s="153"/>
    </row>
    <row r="5" spans="1:8" x14ac:dyDescent="0.15">
      <c r="A5" s="134" t="s">
        <v>520</v>
      </c>
      <c r="B5" s="139"/>
      <c r="C5" s="140"/>
      <c r="D5" s="141">
        <v>209793</v>
      </c>
      <c r="E5" s="142"/>
      <c r="F5" s="143">
        <v>122054</v>
      </c>
      <c r="G5" s="144"/>
      <c r="H5" s="145"/>
    </row>
    <row r="6" spans="1:8" x14ac:dyDescent="0.15">
      <c r="A6" s="146"/>
      <c r="B6" s="147"/>
      <c r="C6" s="148"/>
      <c r="D6" s="149">
        <v>161782</v>
      </c>
      <c r="E6" s="150"/>
      <c r="F6" s="151">
        <v>68298</v>
      </c>
      <c r="G6" s="152"/>
      <c r="H6" s="153"/>
    </row>
    <row r="7" spans="1:8" x14ac:dyDescent="0.15">
      <c r="A7" s="134" t="s">
        <v>521</v>
      </c>
      <c r="B7" s="139"/>
      <c r="C7" s="140"/>
      <c r="D7" s="141">
        <v>90436</v>
      </c>
      <c r="E7" s="142"/>
      <c r="F7" s="143">
        <v>111644</v>
      </c>
      <c r="G7" s="144"/>
      <c r="H7" s="145"/>
    </row>
    <row r="8" spans="1:8" x14ac:dyDescent="0.15">
      <c r="A8" s="146"/>
      <c r="B8" s="147"/>
      <c r="C8" s="148"/>
      <c r="D8" s="149">
        <v>60337</v>
      </c>
      <c r="E8" s="150"/>
      <c r="F8" s="151">
        <v>66606</v>
      </c>
      <c r="G8" s="152"/>
      <c r="H8" s="153"/>
    </row>
    <row r="9" spans="1:8" x14ac:dyDescent="0.15">
      <c r="A9" s="134" t="s">
        <v>522</v>
      </c>
      <c r="B9" s="139"/>
      <c r="C9" s="140"/>
      <c r="D9" s="141">
        <v>72640</v>
      </c>
      <c r="E9" s="142"/>
      <c r="F9" s="143">
        <v>127917</v>
      </c>
      <c r="G9" s="144"/>
      <c r="H9" s="145"/>
    </row>
    <row r="10" spans="1:8" x14ac:dyDescent="0.15">
      <c r="A10" s="146"/>
      <c r="B10" s="147"/>
      <c r="C10" s="148"/>
      <c r="D10" s="149">
        <v>33597</v>
      </c>
      <c r="E10" s="150"/>
      <c r="F10" s="151">
        <v>69746</v>
      </c>
      <c r="G10" s="152"/>
      <c r="H10" s="153"/>
    </row>
    <row r="11" spans="1:8" x14ac:dyDescent="0.15">
      <c r="A11" s="134" t="s">
        <v>523</v>
      </c>
      <c r="B11" s="139"/>
      <c r="C11" s="140"/>
      <c r="D11" s="141">
        <v>139593</v>
      </c>
      <c r="E11" s="142"/>
      <c r="F11" s="143">
        <v>135931</v>
      </c>
      <c r="G11" s="144"/>
      <c r="H11" s="145"/>
    </row>
    <row r="12" spans="1:8" x14ac:dyDescent="0.15">
      <c r="A12" s="146"/>
      <c r="B12" s="147"/>
      <c r="C12" s="154"/>
      <c r="D12" s="149">
        <v>64055</v>
      </c>
      <c r="E12" s="150"/>
      <c r="F12" s="151">
        <v>75320</v>
      </c>
      <c r="G12" s="152"/>
      <c r="H12" s="153"/>
    </row>
    <row r="13" spans="1:8" x14ac:dyDescent="0.15">
      <c r="A13" s="134"/>
      <c r="B13" s="139"/>
      <c r="C13" s="140"/>
      <c r="D13" s="141">
        <v>140112</v>
      </c>
      <c r="E13" s="142"/>
      <c r="F13" s="143">
        <v>124814</v>
      </c>
      <c r="G13" s="155"/>
      <c r="H13" s="145"/>
    </row>
    <row r="14" spans="1:8" x14ac:dyDescent="0.15">
      <c r="A14" s="146"/>
      <c r="B14" s="147"/>
      <c r="C14" s="148"/>
      <c r="D14" s="149">
        <v>94704</v>
      </c>
      <c r="E14" s="150"/>
      <c r="F14" s="151">
        <v>69404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3.3</v>
      </c>
      <c r="C19" s="156">
        <f>ROUND(VALUE(SUBSTITUTE(実質収支比率等に係る経年分析!G$48,"▲","-")),2)</f>
        <v>5.4</v>
      </c>
      <c r="D19" s="156">
        <f>ROUND(VALUE(SUBSTITUTE(実質収支比率等に係る経年分析!H$48,"▲","-")),2)</f>
        <v>5.27</v>
      </c>
      <c r="E19" s="156">
        <f>ROUND(VALUE(SUBSTITUTE(実質収支比率等に係る経年分析!I$48,"▲","-")),2)</f>
        <v>4.3499999999999996</v>
      </c>
      <c r="F19" s="156">
        <f>ROUND(VALUE(SUBSTITUTE(実質収支比率等に係る経年分析!J$48,"▲","-")),2)</f>
        <v>4.3899999999999997</v>
      </c>
    </row>
    <row r="20" spans="1:11" x14ac:dyDescent="0.15">
      <c r="A20" s="156" t="s">
        <v>53</v>
      </c>
      <c r="B20" s="156">
        <f>ROUND(VALUE(SUBSTITUTE(実質収支比率等に係る経年分析!F$47,"▲","-")),2)</f>
        <v>22.22</v>
      </c>
      <c r="C20" s="156">
        <f>ROUND(VALUE(SUBSTITUTE(実質収支比率等に係る経年分析!G$47,"▲","-")),2)</f>
        <v>22.95</v>
      </c>
      <c r="D20" s="156">
        <f>ROUND(VALUE(SUBSTITUTE(実質収支比率等に係る経年分析!H$47,"▲","-")),2)</f>
        <v>24.96</v>
      </c>
      <c r="E20" s="156">
        <f>ROUND(VALUE(SUBSTITUTE(実質収支比率等に係る経年分析!I$47,"▲","-")),2)</f>
        <v>26.03</v>
      </c>
      <c r="F20" s="156">
        <f>ROUND(VALUE(SUBSTITUTE(実質収支比率等に係る経年分析!J$47,"▲","-")),2)</f>
        <v>26.21</v>
      </c>
    </row>
    <row r="21" spans="1:11" x14ac:dyDescent="0.15">
      <c r="A21" s="156" t="s">
        <v>54</v>
      </c>
      <c r="B21" s="156">
        <f>IF(ISNUMBER(VALUE(SUBSTITUTE(実質収支比率等に係る経年分析!F$49,"▲","-"))),ROUND(VALUE(SUBSTITUTE(実質収支比率等に係る経年分析!F$49,"▲","-")),2),NA())</f>
        <v>-0.64</v>
      </c>
      <c r="C21" s="156">
        <f>IF(ISNUMBER(VALUE(SUBSTITUTE(実質収支比率等に係る経年分析!G$49,"▲","-"))),ROUND(VALUE(SUBSTITUTE(実質収支比率等に係る経年分析!G$49,"▲","-")),2),NA())</f>
        <v>4.68</v>
      </c>
      <c r="D21" s="156">
        <f>IF(ISNUMBER(VALUE(SUBSTITUTE(実質収支比率等に係る経年分析!H$49,"▲","-"))),ROUND(VALUE(SUBSTITUTE(実質収支比率等に係る経年分析!H$49,"▲","-")),2),NA())</f>
        <v>1.39</v>
      </c>
      <c r="E21" s="156">
        <f>IF(ISNUMBER(VALUE(SUBSTITUTE(実質収支比率等に係る経年分析!I$49,"▲","-"))),ROUND(VALUE(SUBSTITUTE(実質収支比率等に係る経年分析!I$49,"▲","-")),2),NA())</f>
        <v>0.32</v>
      </c>
      <c r="F21" s="156">
        <f>IF(ISNUMBER(VALUE(SUBSTITUTE(実質収支比率等に係る経年分析!J$49,"▲","-"))),ROUND(VALUE(SUBSTITUTE(実質収支比率等に係る経年分析!J$49,"▲","-")),2),NA())</f>
        <v>1.22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下水道事業会計（浄化槽）</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宅地分譲事業特別会計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0.71</v>
      </c>
    </row>
    <row r="34" spans="1:16" x14ac:dyDescent="0.1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1.54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1.42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1.1100000000000001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1.35</v>
      </c>
    </row>
    <row r="35" spans="1:16" x14ac:dyDescent="0.15">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0.55000000000000004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0.84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1.57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2.99</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5.39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5.26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4.34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4.3899999999999997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619</v>
      </c>
      <c r="E42" s="158"/>
      <c r="F42" s="158"/>
      <c r="G42" s="158">
        <f>'実質公債費比率（分子）の構造'!L$52</f>
        <v>647</v>
      </c>
      <c r="H42" s="158"/>
      <c r="I42" s="158"/>
      <c r="J42" s="158">
        <f>'実質公債費比率（分子）の構造'!M$52</f>
        <v>659</v>
      </c>
      <c r="K42" s="158"/>
      <c r="L42" s="158"/>
      <c r="M42" s="158">
        <f>'実質公債費比率（分子）の構造'!N$52</f>
        <v>629</v>
      </c>
      <c r="N42" s="158"/>
      <c r="O42" s="158"/>
      <c r="P42" s="158">
        <f>'実質公債費比率（分子）の構造'!O$52</f>
        <v>628</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t="str">
        <f>'実質公債費比率（分子）の構造'!O$51</f>
        <v>-</v>
      </c>
      <c r="O43" s="158"/>
      <c r="P43" s="158"/>
    </row>
    <row r="44" spans="1:16" x14ac:dyDescent="0.15">
      <c r="A44" s="158" t="s">
        <v>62</v>
      </c>
      <c r="B44" s="158">
        <f>'実質公債費比率（分子）の構造'!K$50</f>
        <v>4</v>
      </c>
      <c r="C44" s="158"/>
      <c r="D44" s="158"/>
      <c r="E44" s="158">
        <f>'実質公債費比率（分子）の構造'!L$50</f>
        <v>5</v>
      </c>
      <c r="F44" s="158"/>
      <c r="G44" s="158"/>
      <c r="H44" s="158">
        <f>'実質公債費比率（分子）の構造'!M$50</f>
        <v>4</v>
      </c>
      <c r="I44" s="158"/>
      <c r="J44" s="158"/>
      <c r="K44" s="158">
        <f>'実質公債費比率（分子）の構造'!N$50</f>
        <v>1</v>
      </c>
      <c r="L44" s="158"/>
      <c r="M44" s="158"/>
      <c r="N44" s="158">
        <f>'実質公債費比率（分子）の構造'!O$50</f>
        <v>0</v>
      </c>
      <c r="O44" s="158"/>
      <c r="P44" s="158"/>
    </row>
    <row r="45" spans="1:16" x14ac:dyDescent="0.15">
      <c r="A45" s="158" t="s">
        <v>63</v>
      </c>
      <c r="B45" s="158">
        <f>'実質公債費比率（分子）の構造'!K$49</f>
        <v>49</v>
      </c>
      <c r="C45" s="158"/>
      <c r="D45" s="158"/>
      <c r="E45" s="158">
        <f>'実質公債費比率（分子）の構造'!L$49</f>
        <v>28</v>
      </c>
      <c r="F45" s="158"/>
      <c r="G45" s="158"/>
      <c r="H45" s="158">
        <f>'実質公債費比率（分子）の構造'!M$49</f>
        <v>43</v>
      </c>
      <c r="I45" s="158"/>
      <c r="J45" s="158"/>
      <c r="K45" s="158">
        <f>'実質公債費比率（分子）の構造'!N$49</f>
        <v>49</v>
      </c>
      <c r="L45" s="158"/>
      <c r="M45" s="158"/>
      <c r="N45" s="158">
        <f>'実質公債費比率（分子）の構造'!O$49</f>
        <v>44</v>
      </c>
      <c r="O45" s="158"/>
      <c r="P45" s="158"/>
    </row>
    <row r="46" spans="1:16" x14ac:dyDescent="0.15">
      <c r="A46" s="158" t="s">
        <v>64</v>
      </c>
      <c r="B46" s="158">
        <f>'実質公債費比率（分子）の構造'!K$48</f>
        <v>87</v>
      </c>
      <c r="C46" s="158"/>
      <c r="D46" s="158"/>
      <c r="E46" s="158">
        <f>'実質公債費比率（分子）の構造'!L$48</f>
        <v>74</v>
      </c>
      <c r="F46" s="158"/>
      <c r="G46" s="158"/>
      <c r="H46" s="158">
        <f>'実質公債費比率（分子）の構造'!M$48</f>
        <v>76</v>
      </c>
      <c r="I46" s="158"/>
      <c r="J46" s="158"/>
      <c r="K46" s="158">
        <f>'実質公債費比率（分子）の構造'!N$48</f>
        <v>72</v>
      </c>
      <c r="L46" s="158"/>
      <c r="M46" s="158"/>
      <c r="N46" s="158">
        <f>'実質公債費比率（分子）の構造'!O$48</f>
        <v>71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748</v>
      </c>
      <c r="C49" s="158"/>
      <c r="D49" s="158"/>
      <c r="E49" s="158">
        <f>'実質公債費比率（分子）の構造'!L$45</f>
        <v>805</v>
      </c>
      <c r="F49" s="158"/>
      <c r="G49" s="158"/>
      <c r="H49" s="158">
        <f>'実質公債費比率（分子）の構造'!M$45</f>
        <v>797</v>
      </c>
      <c r="I49" s="158"/>
      <c r="J49" s="158"/>
      <c r="K49" s="158">
        <f>'実質公債費比率（分子）の構造'!N$45</f>
        <v>767</v>
      </c>
      <c r="L49" s="158"/>
      <c r="M49" s="158"/>
      <c r="N49" s="158">
        <f>'実質公債費比率（分子）の構造'!O$45</f>
        <v>755</v>
      </c>
      <c r="O49" s="158"/>
      <c r="P49" s="158"/>
    </row>
    <row r="50" spans="1:16" x14ac:dyDescent="0.15">
      <c r="A50" s="158" t="s">
        <v>67</v>
      </c>
      <c r="B50" s="158" t="e">
        <f>NA()</f>
        <v>#N/A</v>
      </c>
      <c r="C50" s="158">
        <f>IF(ISNUMBER('実質公債費比率（分子）の構造'!K$53),'実質公債費比率（分子）の構造'!K$53,NA())</f>
        <v>269</v>
      </c>
      <c r="D50" s="158" t="e">
        <f>NA()</f>
        <v>#N/A</v>
      </c>
      <c r="E50" s="158" t="e">
        <f>NA()</f>
        <v>#N/A</v>
      </c>
      <c r="F50" s="158">
        <f>IF(ISNUMBER('実質公債費比率（分子）の構造'!L$53),'実質公債費比率（分子）の構造'!L$53,NA())</f>
        <v>265</v>
      </c>
      <c r="G50" s="158" t="e">
        <f>NA()</f>
        <v>#N/A</v>
      </c>
      <c r="H50" s="158" t="e">
        <f>NA()</f>
        <v>#N/A</v>
      </c>
      <c r="I50" s="158">
        <f>IF(ISNUMBER('実質公債費比率（分子）の構造'!M$53),'実質公債費比率（分子）の構造'!M$53,NA())</f>
        <v>261</v>
      </c>
      <c r="J50" s="158" t="e">
        <f>NA()</f>
        <v>#N/A</v>
      </c>
      <c r="K50" s="158" t="e">
        <f>NA()</f>
        <v>#N/A</v>
      </c>
      <c r="L50" s="158">
        <f>IF(ISNUMBER('実質公債費比率（分子）の構造'!N$53),'実質公債費比率（分子）の構造'!N$53,NA())</f>
        <v>260</v>
      </c>
      <c r="M50" s="158" t="e">
        <f>NA()</f>
        <v>#N/A</v>
      </c>
      <c r="N50" s="158" t="e">
        <f>NA()</f>
        <v>#N/A</v>
      </c>
      <c r="O50" s="158">
        <f>IF(ISNUMBER('実質公債費比率（分子）の構造'!O$53),'実質公債費比率（分子）の構造'!O$53,NA())</f>
        <v>242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5937</v>
      </c>
      <c r="E56" s="157"/>
      <c r="F56" s="157"/>
      <c r="G56" s="157">
        <f>'将来負担比率（分子）の構造'!J$52</f>
        <v>6104</v>
      </c>
      <c r="H56" s="157"/>
      <c r="I56" s="157"/>
      <c r="J56" s="157">
        <f>'将来負担比率（分子）の構造'!K$52</f>
        <v>5802</v>
      </c>
      <c r="K56" s="157"/>
      <c r="L56" s="157"/>
      <c r="M56" s="157">
        <f>'将来負担比率（分子）の構造'!L$52</f>
        <v>5711</v>
      </c>
      <c r="N56" s="157"/>
      <c r="O56" s="157"/>
      <c r="P56" s="157">
        <f>'将来負担比率（分子）の構造'!M$52</f>
        <v>5672</v>
      </c>
    </row>
    <row r="57" spans="1:16" x14ac:dyDescent="0.15">
      <c r="A57" s="157" t="s">
        <v>42</v>
      </c>
      <c r="B57" s="157"/>
      <c r="C57" s="157"/>
      <c r="D57" s="157">
        <f>'将来負担比率（分子）の構造'!I$51</f>
        <v>327</v>
      </c>
      <c r="E57" s="157"/>
      <c r="F57" s="157"/>
      <c r="G57" s="157">
        <f>'将来負担比率（分子）の構造'!J$51</f>
        <v>271</v>
      </c>
      <c r="H57" s="157"/>
      <c r="I57" s="157"/>
      <c r="J57" s="157">
        <f>'将来負担比率（分子）の構造'!K$51</f>
        <v>256</v>
      </c>
      <c r="K57" s="157"/>
      <c r="L57" s="157"/>
      <c r="M57" s="157">
        <f>'将来負担比率（分子）の構造'!L$51</f>
        <v>245</v>
      </c>
      <c r="N57" s="157"/>
      <c r="O57" s="157"/>
      <c r="P57" s="157">
        <f>'将来負担比率（分子）の構造'!M$51</f>
        <v>213</v>
      </c>
    </row>
    <row r="58" spans="1:16" x14ac:dyDescent="0.15">
      <c r="A58" s="157" t="s">
        <v>41</v>
      </c>
      <c r="B58" s="157"/>
      <c r="C58" s="157"/>
      <c r="D58" s="157">
        <f>'将来負担比率（分子）の構造'!I$50</f>
        <v>2884</v>
      </c>
      <c r="E58" s="157"/>
      <c r="F58" s="157"/>
      <c r="G58" s="157">
        <f>'将来負担比率（分子）の構造'!J$50</f>
        <v>2946</v>
      </c>
      <c r="H58" s="157"/>
      <c r="I58" s="157"/>
      <c r="J58" s="157">
        <f>'将来負担比率（分子）の構造'!K$50</f>
        <v>3092</v>
      </c>
      <c r="K58" s="157"/>
      <c r="L58" s="157"/>
      <c r="M58" s="157">
        <f>'将来負担比率（分子）の構造'!L$50</f>
        <v>3242</v>
      </c>
      <c r="N58" s="157"/>
      <c r="O58" s="157"/>
      <c r="P58" s="157">
        <f>'将来負担比率（分子）の構造'!M$50</f>
        <v>3238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910</v>
      </c>
      <c r="C62" s="157"/>
      <c r="D62" s="157"/>
      <c r="E62" s="157">
        <f>'将来負担比率（分子）の構造'!J$45</f>
        <v>800</v>
      </c>
      <c r="F62" s="157"/>
      <c r="G62" s="157"/>
      <c r="H62" s="157">
        <f>'将来負担比率（分子）の構造'!K$45</f>
        <v>793</v>
      </c>
      <c r="I62" s="157"/>
      <c r="J62" s="157"/>
      <c r="K62" s="157">
        <f>'将来負担比率（分子）の構造'!L$45</f>
        <v>840</v>
      </c>
      <c r="L62" s="157"/>
      <c r="M62" s="157"/>
      <c r="N62" s="157">
        <f>'将来負担比率（分子）の構造'!M$45</f>
        <v>841</v>
      </c>
      <c r="O62" s="157"/>
      <c r="P62" s="157"/>
    </row>
    <row r="63" spans="1:16" x14ac:dyDescent="0.15">
      <c r="A63" s="157" t="s">
        <v>34</v>
      </c>
      <c r="B63" s="157">
        <f>'将来負担比率（分子）の構造'!I$44</f>
        <v>454</v>
      </c>
      <c r="C63" s="157"/>
      <c r="D63" s="157"/>
      <c r="E63" s="157">
        <f>'将来負担比率（分子）の構造'!J$44</f>
        <v>484</v>
      </c>
      <c r="F63" s="157"/>
      <c r="G63" s="157"/>
      <c r="H63" s="157">
        <f>'将来負担比率（分子）の構造'!K$44</f>
        <v>509</v>
      </c>
      <c r="I63" s="157"/>
      <c r="J63" s="157"/>
      <c r="K63" s="157">
        <f>'将来負担比率（分子）の構造'!L$44</f>
        <v>584</v>
      </c>
      <c r="L63" s="157"/>
      <c r="M63" s="157"/>
      <c r="N63" s="157">
        <f>'将来負担比率（分子）の構造'!M$44</f>
        <v>632</v>
      </c>
      <c r="O63" s="157"/>
      <c r="P63" s="157"/>
    </row>
    <row r="64" spans="1:16" x14ac:dyDescent="0.15">
      <c r="A64" s="157" t="s">
        <v>33</v>
      </c>
      <c r="B64" s="157">
        <f>'将来負担比率（分子）の構造'!I$43</f>
        <v>749</v>
      </c>
      <c r="C64" s="157"/>
      <c r="D64" s="157"/>
      <c r="E64" s="157">
        <f>'将来負担比率（分子）の構造'!J$43</f>
        <v>690</v>
      </c>
      <c r="F64" s="157"/>
      <c r="G64" s="157"/>
      <c r="H64" s="157">
        <f>'将来負担比率（分子）の構造'!K$43</f>
        <v>653</v>
      </c>
      <c r="I64" s="157"/>
      <c r="J64" s="157"/>
      <c r="K64" s="157">
        <f>'将来負担比率（分子）の構造'!L$43</f>
        <v>587</v>
      </c>
      <c r="L64" s="157"/>
      <c r="M64" s="157"/>
      <c r="N64" s="157">
        <f>'将来負担比率（分子）の構造'!M$43</f>
        <v>561</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7588</v>
      </c>
      <c r="C66" s="157"/>
      <c r="D66" s="157"/>
      <c r="E66" s="157">
        <f>'将来負担比率（分子）の構造'!J$41</f>
        <v>8261</v>
      </c>
      <c r="F66" s="157"/>
      <c r="G66" s="157"/>
      <c r="H66" s="157">
        <f>'将来負担比率（分子）の構造'!K$41</f>
        <v>8131</v>
      </c>
      <c r="I66" s="157"/>
      <c r="J66" s="157"/>
      <c r="K66" s="157">
        <f>'将来負担比率（分子）の構造'!L$41</f>
        <v>7776</v>
      </c>
      <c r="L66" s="157"/>
      <c r="M66" s="157"/>
      <c r="N66" s="157">
        <f>'将来負担比率（分子）の構造'!M$41</f>
        <v>7827</v>
      </c>
      <c r="O66" s="157"/>
      <c r="P66" s="157"/>
    </row>
    <row r="67" spans="1:16" x14ac:dyDescent="0.15">
      <c r="A67" s="157" t="s">
        <v>71</v>
      </c>
      <c r="B67" s="157" t="e">
        <f>NA()</f>
        <v>#N/A</v>
      </c>
      <c r="C67" s="157">
        <f>IF(ISNUMBER('将来負担比率（分子）の構造'!I$53), IF('将来負担比率（分子）の構造'!I$53 &lt; 0, 0, '将来負担比率（分子）の構造'!I$53), NA())</f>
        <v>554</v>
      </c>
      <c r="D67" s="157" t="e">
        <f>NA()</f>
        <v>#N/A</v>
      </c>
      <c r="E67" s="157" t="e">
        <f>NA()</f>
        <v>#N/A</v>
      </c>
      <c r="F67" s="157">
        <f>IF(ISNUMBER('将来負担比率（分子）の構造'!J$53), IF('将来負担比率（分子）の構造'!J$53 &lt; 0, 0, '将来負担比率（分子）の構造'!J$53), NA())</f>
        <v>913</v>
      </c>
      <c r="G67" s="157" t="e">
        <f>NA()</f>
        <v>#N/A</v>
      </c>
      <c r="H67" s="157" t="e">
        <f>NA()</f>
        <v>#N/A</v>
      </c>
      <c r="I67" s="157">
        <f>IF(ISNUMBER('将来負担比率（分子）の構造'!K$53), IF('将来負担比率（分子）の構造'!K$53 &lt; 0, 0, '将来負担比率（分子）の構造'!K$53), NA())</f>
        <v>937</v>
      </c>
      <c r="J67" s="157" t="e">
        <f>NA()</f>
        <v>#N/A</v>
      </c>
      <c r="K67" s="157" t="e">
        <f>NA()</f>
        <v>#N/A</v>
      </c>
      <c r="L67" s="157">
        <f>IF(ISNUMBER('将来負担比率（分子）の構造'!L$53), IF('将来負担比率（分子）の構造'!L$53 &lt; 0, 0, '将来負担比率（分子）の構造'!L$53), NA())</f>
        <v>590</v>
      </c>
      <c r="M67" s="157" t="e">
        <f>NA()</f>
        <v>#N/A</v>
      </c>
      <c r="N67" s="157" t="e">
        <f>NA()</f>
        <v>#N/A</v>
      </c>
      <c r="O67" s="157">
        <f>IF(ISNUMBER('将来負担比率（分子）の構造'!M$53), IF('将来負担比率（分子）の構造'!M$53 &lt; 0, 0, '将来負担比率（分子）の構造'!M$53), NA())</f>
        <v>740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942</v>
      </c>
      <c r="C72" s="161">
        <f>基金残高に係る経年分析!G55</f>
        <v>988</v>
      </c>
      <c r="D72" s="161">
        <f>基金残高に係る経年分析!H55</f>
        <v>1028</v>
      </c>
    </row>
    <row r="73" spans="1:16" x14ac:dyDescent="0.15">
      <c r="A73" s="160" t="s">
        <v>74</v>
      </c>
      <c r="B73" s="161">
        <f>基金残高に係る経年分析!F56</f>
        <v>210</v>
      </c>
      <c r="C73" s="161">
        <f>基金残高に係る経年分析!G56</f>
        <v>296</v>
      </c>
      <c r="D73" s="161">
        <f>基金残高に係る経年分析!H56</f>
        <v>308</v>
      </c>
    </row>
    <row r="74" spans="1:16" x14ac:dyDescent="0.15">
      <c r="A74" s="160" t="s">
        <v>75</v>
      </c>
      <c r="B74" s="161">
        <f>基金残高に係る経年分析!F57</f>
        <v>1727</v>
      </c>
      <c r="C74" s="161">
        <f>基金残高に係る経年分析!G57</f>
        <v>1742</v>
      </c>
      <c r="D74" s="161">
        <f>基金残高に係る経年分析!H57</f>
        <v>1688</v>
      </c>
    </row>
  </sheetData>
  <sheetProtection algorithmName="SHA-512" hashValue="tEva9ZGQi4RowSg3n6YLp6wRtNu1sh3YdA5UCUO4sI9LWkKoWiIrIOSf9tRYDz0dN3rzYCXiRozXsFqlR39JoQ==" saltValue="7EGxf/ix+o1kr0v2Mqbd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1432467</v>
      </c>
      <c r="S5" s="600"/>
      <c r="T5" s="600"/>
      <c r="U5" s="600"/>
      <c r="V5" s="600"/>
      <c r="W5" s="600"/>
      <c r="X5" s="600"/>
      <c r="Y5" s="601"/>
      <c r="Z5" s="602">
        <v>19.600000000000001</v>
      </c>
      <c r="AA5" s="602"/>
      <c r="AB5" s="602"/>
      <c r="AC5" s="602"/>
      <c r="AD5" s="603">
        <v>1432467</v>
      </c>
      <c r="AE5" s="603"/>
      <c r="AF5" s="603"/>
      <c r="AG5" s="603"/>
      <c r="AH5" s="603"/>
      <c r="AI5" s="603"/>
      <c r="AJ5" s="603"/>
      <c r="AK5" s="603"/>
      <c r="AL5" s="604">
        <v>36.5</v>
      </c>
      <c r="AM5" s="605"/>
      <c r="AN5" s="605"/>
      <c r="AO5" s="606"/>
      <c r="AP5" s="596" t="s">
        <v>216</v>
      </c>
      <c r="AQ5" s="597"/>
      <c r="AR5" s="597"/>
      <c r="AS5" s="597"/>
      <c r="AT5" s="597"/>
      <c r="AU5" s="597"/>
      <c r="AV5" s="597"/>
      <c r="AW5" s="597"/>
      <c r="AX5" s="597"/>
      <c r="AY5" s="597"/>
      <c r="AZ5" s="597"/>
      <c r="BA5" s="597"/>
      <c r="BB5" s="597"/>
      <c r="BC5" s="597"/>
      <c r="BD5" s="597"/>
      <c r="BE5" s="597"/>
      <c r="BF5" s="598"/>
      <c r="BG5" s="610">
        <v>1427641</v>
      </c>
      <c r="BH5" s="611"/>
      <c r="BI5" s="611"/>
      <c r="BJ5" s="611"/>
      <c r="BK5" s="611"/>
      <c r="BL5" s="611"/>
      <c r="BM5" s="611"/>
      <c r="BN5" s="612"/>
      <c r="BO5" s="613">
        <v>99.7</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63197</v>
      </c>
      <c r="S6" s="611"/>
      <c r="T6" s="611"/>
      <c r="U6" s="611"/>
      <c r="V6" s="611"/>
      <c r="W6" s="611"/>
      <c r="X6" s="611"/>
      <c r="Y6" s="612"/>
      <c r="Z6" s="613">
        <v>0.9</v>
      </c>
      <c r="AA6" s="613"/>
      <c r="AB6" s="613"/>
      <c r="AC6" s="613"/>
      <c r="AD6" s="614">
        <v>63197</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1427641</v>
      </c>
      <c r="BH6" s="611"/>
      <c r="BI6" s="611"/>
      <c r="BJ6" s="611"/>
      <c r="BK6" s="611"/>
      <c r="BL6" s="611"/>
      <c r="BM6" s="611"/>
      <c r="BN6" s="612"/>
      <c r="BO6" s="613">
        <v>99.7</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85744</v>
      </c>
      <c r="CS6" s="611"/>
      <c r="CT6" s="611"/>
      <c r="CU6" s="611"/>
      <c r="CV6" s="611"/>
      <c r="CW6" s="611"/>
      <c r="CX6" s="611"/>
      <c r="CY6" s="612"/>
      <c r="CZ6" s="604">
        <v>1.2</v>
      </c>
      <c r="DA6" s="605"/>
      <c r="DB6" s="605"/>
      <c r="DC6" s="621"/>
      <c r="DD6" s="619" t="s">
        <v>122</v>
      </c>
      <c r="DE6" s="611"/>
      <c r="DF6" s="611"/>
      <c r="DG6" s="611"/>
      <c r="DH6" s="611"/>
      <c r="DI6" s="611"/>
      <c r="DJ6" s="611"/>
      <c r="DK6" s="611"/>
      <c r="DL6" s="611"/>
      <c r="DM6" s="611"/>
      <c r="DN6" s="611"/>
      <c r="DO6" s="611"/>
      <c r="DP6" s="612"/>
      <c r="DQ6" s="619">
        <v>85744</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265</v>
      </c>
      <c r="S7" s="611"/>
      <c r="T7" s="611"/>
      <c r="U7" s="611"/>
      <c r="V7" s="611"/>
      <c r="W7" s="611"/>
      <c r="X7" s="611"/>
      <c r="Y7" s="612"/>
      <c r="Z7" s="613">
        <v>0</v>
      </c>
      <c r="AA7" s="613"/>
      <c r="AB7" s="613"/>
      <c r="AC7" s="613"/>
      <c r="AD7" s="614">
        <v>265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335943</v>
      </c>
      <c r="BH7" s="611"/>
      <c r="BI7" s="611"/>
      <c r="BJ7" s="611"/>
      <c r="BK7" s="611"/>
      <c r="BL7" s="611"/>
      <c r="BM7" s="611"/>
      <c r="BN7" s="612"/>
      <c r="BO7" s="613">
        <v>23.5</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966623</v>
      </c>
      <c r="CS7" s="611"/>
      <c r="CT7" s="611"/>
      <c r="CU7" s="611"/>
      <c r="CV7" s="611"/>
      <c r="CW7" s="611"/>
      <c r="CX7" s="611"/>
      <c r="CY7" s="612"/>
      <c r="CZ7" s="613">
        <v>13.9</v>
      </c>
      <c r="DA7" s="613"/>
      <c r="DB7" s="613"/>
      <c r="DC7" s="613"/>
      <c r="DD7" s="619">
        <v>7632</v>
      </c>
      <c r="DE7" s="611"/>
      <c r="DF7" s="611"/>
      <c r="DG7" s="611"/>
      <c r="DH7" s="611"/>
      <c r="DI7" s="611"/>
      <c r="DJ7" s="611"/>
      <c r="DK7" s="611"/>
      <c r="DL7" s="611"/>
      <c r="DM7" s="611"/>
      <c r="DN7" s="611"/>
      <c r="DO7" s="611"/>
      <c r="DP7" s="612"/>
      <c r="DQ7" s="619">
        <v>698472</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3168</v>
      </c>
      <c r="S8" s="611"/>
      <c r="T8" s="611"/>
      <c r="U8" s="611"/>
      <c r="V8" s="611"/>
      <c r="W8" s="611"/>
      <c r="X8" s="611"/>
      <c r="Y8" s="612"/>
      <c r="Z8" s="613">
        <v>0</v>
      </c>
      <c r="AA8" s="613"/>
      <c r="AB8" s="613"/>
      <c r="AC8" s="613"/>
      <c r="AD8" s="614">
        <v>3168</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12217</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2075832</v>
      </c>
      <c r="CS8" s="611"/>
      <c r="CT8" s="611"/>
      <c r="CU8" s="611"/>
      <c r="CV8" s="611"/>
      <c r="CW8" s="611"/>
      <c r="CX8" s="611"/>
      <c r="CY8" s="612"/>
      <c r="CZ8" s="613">
        <v>29.8</v>
      </c>
      <c r="DA8" s="613"/>
      <c r="DB8" s="613"/>
      <c r="DC8" s="613"/>
      <c r="DD8" s="619">
        <v>11213</v>
      </c>
      <c r="DE8" s="611"/>
      <c r="DF8" s="611"/>
      <c r="DG8" s="611"/>
      <c r="DH8" s="611"/>
      <c r="DI8" s="611"/>
      <c r="DJ8" s="611"/>
      <c r="DK8" s="611"/>
      <c r="DL8" s="611"/>
      <c r="DM8" s="611"/>
      <c r="DN8" s="611"/>
      <c r="DO8" s="611"/>
      <c r="DP8" s="612"/>
      <c r="DQ8" s="619">
        <v>1153968</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5318</v>
      </c>
      <c r="S9" s="611"/>
      <c r="T9" s="611"/>
      <c r="U9" s="611"/>
      <c r="V9" s="611"/>
      <c r="W9" s="611"/>
      <c r="X9" s="611"/>
      <c r="Y9" s="612"/>
      <c r="Z9" s="613">
        <v>0.1</v>
      </c>
      <c r="AA9" s="613"/>
      <c r="AB9" s="613"/>
      <c r="AC9" s="613"/>
      <c r="AD9" s="614">
        <v>5318</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247371</v>
      </c>
      <c r="BH9" s="611"/>
      <c r="BI9" s="611"/>
      <c r="BJ9" s="611"/>
      <c r="BK9" s="611"/>
      <c r="BL9" s="611"/>
      <c r="BM9" s="611"/>
      <c r="BN9" s="612"/>
      <c r="BO9" s="613">
        <v>17.3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425631</v>
      </c>
      <c r="CS9" s="611"/>
      <c r="CT9" s="611"/>
      <c r="CU9" s="611"/>
      <c r="CV9" s="611"/>
      <c r="CW9" s="611"/>
      <c r="CX9" s="611"/>
      <c r="CY9" s="612"/>
      <c r="CZ9" s="613">
        <v>6.1</v>
      </c>
      <c r="DA9" s="613"/>
      <c r="DB9" s="613"/>
      <c r="DC9" s="613"/>
      <c r="DD9" s="619">
        <v>1010</v>
      </c>
      <c r="DE9" s="611"/>
      <c r="DF9" s="611"/>
      <c r="DG9" s="611"/>
      <c r="DH9" s="611"/>
      <c r="DI9" s="611"/>
      <c r="DJ9" s="611"/>
      <c r="DK9" s="611"/>
      <c r="DL9" s="611"/>
      <c r="DM9" s="611"/>
      <c r="DN9" s="611"/>
      <c r="DO9" s="611"/>
      <c r="DP9" s="612"/>
      <c r="DQ9" s="619">
        <v>372951</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23887</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246066</v>
      </c>
      <c r="S11" s="611"/>
      <c r="T11" s="611"/>
      <c r="U11" s="611"/>
      <c r="V11" s="611"/>
      <c r="W11" s="611"/>
      <c r="X11" s="611"/>
      <c r="Y11" s="612"/>
      <c r="Z11" s="615">
        <v>3.4</v>
      </c>
      <c r="AA11" s="616"/>
      <c r="AB11" s="616"/>
      <c r="AC11" s="622"/>
      <c r="AD11" s="619">
        <v>246066</v>
      </c>
      <c r="AE11" s="611"/>
      <c r="AF11" s="611"/>
      <c r="AG11" s="611"/>
      <c r="AH11" s="611"/>
      <c r="AI11" s="611"/>
      <c r="AJ11" s="611"/>
      <c r="AK11" s="612"/>
      <c r="AL11" s="615">
        <v>6.3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52468</v>
      </c>
      <c r="BH11" s="611"/>
      <c r="BI11" s="611"/>
      <c r="BJ11" s="611"/>
      <c r="BK11" s="611"/>
      <c r="BL11" s="611"/>
      <c r="BM11" s="611"/>
      <c r="BN11" s="612"/>
      <c r="BO11" s="613">
        <v>3.7</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280299</v>
      </c>
      <c r="CS11" s="611"/>
      <c r="CT11" s="611"/>
      <c r="CU11" s="611"/>
      <c r="CV11" s="611"/>
      <c r="CW11" s="611"/>
      <c r="CX11" s="611"/>
      <c r="CY11" s="612"/>
      <c r="CZ11" s="613">
        <v>4</v>
      </c>
      <c r="DA11" s="613"/>
      <c r="DB11" s="613"/>
      <c r="DC11" s="613"/>
      <c r="DD11" s="619">
        <v>38767</v>
      </c>
      <c r="DE11" s="611"/>
      <c r="DF11" s="611"/>
      <c r="DG11" s="611"/>
      <c r="DH11" s="611"/>
      <c r="DI11" s="611"/>
      <c r="DJ11" s="611"/>
      <c r="DK11" s="611"/>
      <c r="DL11" s="611"/>
      <c r="DM11" s="611"/>
      <c r="DN11" s="611"/>
      <c r="DO11" s="611"/>
      <c r="DP11" s="612"/>
      <c r="DQ11" s="619">
        <v>166059</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9881</v>
      </c>
      <c r="S12" s="611"/>
      <c r="T12" s="611"/>
      <c r="U12" s="611"/>
      <c r="V12" s="611"/>
      <c r="W12" s="611"/>
      <c r="X12" s="611"/>
      <c r="Y12" s="612"/>
      <c r="Z12" s="613">
        <v>0.1</v>
      </c>
      <c r="AA12" s="613"/>
      <c r="AB12" s="613"/>
      <c r="AC12" s="613"/>
      <c r="AD12" s="614">
        <v>9881</v>
      </c>
      <c r="AE12" s="614"/>
      <c r="AF12" s="614"/>
      <c r="AG12" s="614"/>
      <c r="AH12" s="614"/>
      <c r="AI12" s="614"/>
      <c r="AJ12" s="614"/>
      <c r="AK12" s="614"/>
      <c r="AL12" s="615">
        <v>0.3</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949771</v>
      </c>
      <c r="BH12" s="611"/>
      <c r="BI12" s="611"/>
      <c r="BJ12" s="611"/>
      <c r="BK12" s="611"/>
      <c r="BL12" s="611"/>
      <c r="BM12" s="611"/>
      <c r="BN12" s="612"/>
      <c r="BO12" s="613">
        <v>66.3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856543</v>
      </c>
      <c r="CS12" s="611"/>
      <c r="CT12" s="611"/>
      <c r="CU12" s="611"/>
      <c r="CV12" s="611"/>
      <c r="CW12" s="611"/>
      <c r="CX12" s="611"/>
      <c r="CY12" s="612"/>
      <c r="CZ12" s="613">
        <v>12.3</v>
      </c>
      <c r="DA12" s="613"/>
      <c r="DB12" s="613"/>
      <c r="DC12" s="613"/>
      <c r="DD12" s="619">
        <v>722178</v>
      </c>
      <c r="DE12" s="611"/>
      <c r="DF12" s="611"/>
      <c r="DG12" s="611"/>
      <c r="DH12" s="611"/>
      <c r="DI12" s="611"/>
      <c r="DJ12" s="611"/>
      <c r="DK12" s="611"/>
      <c r="DL12" s="611"/>
      <c r="DM12" s="611"/>
      <c r="DN12" s="611"/>
      <c r="DO12" s="611"/>
      <c r="DP12" s="612"/>
      <c r="DQ12" s="619">
        <v>86163</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949771</v>
      </c>
      <c r="BH13" s="611"/>
      <c r="BI13" s="611"/>
      <c r="BJ13" s="611"/>
      <c r="BK13" s="611"/>
      <c r="BL13" s="611"/>
      <c r="BM13" s="611"/>
      <c r="BN13" s="612"/>
      <c r="BO13" s="613">
        <v>66.3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601282</v>
      </c>
      <c r="CS13" s="611"/>
      <c r="CT13" s="611"/>
      <c r="CU13" s="611"/>
      <c r="CV13" s="611"/>
      <c r="CW13" s="611"/>
      <c r="CX13" s="611"/>
      <c r="CY13" s="612"/>
      <c r="CZ13" s="613">
        <v>8.6</v>
      </c>
      <c r="DA13" s="613"/>
      <c r="DB13" s="613"/>
      <c r="DC13" s="613"/>
      <c r="DD13" s="619">
        <v>387553</v>
      </c>
      <c r="DE13" s="611"/>
      <c r="DF13" s="611"/>
      <c r="DG13" s="611"/>
      <c r="DH13" s="611"/>
      <c r="DI13" s="611"/>
      <c r="DJ13" s="611"/>
      <c r="DK13" s="611"/>
      <c r="DL13" s="611"/>
      <c r="DM13" s="611"/>
      <c r="DN13" s="611"/>
      <c r="DO13" s="611"/>
      <c r="DP13" s="612"/>
      <c r="DQ13" s="619">
        <v>268144</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47947</v>
      </c>
      <c r="BH14" s="611"/>
      <c r="BI14" s="611"/>
      <c r="BJ14" s="611"/>
      <c r="BK14" s="611"/>
      <c r="BL14" s="611"/>
      <c r="BM14" s="611"/>
      <c r="BN14" s="612"/>
      <c r="BO14" s="613">
        <v>3.3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280617</v>
      </c>
      <c r="CS14" s="611"/>
      <c r="CT14" s="611"/>
      <c r="CU14" s="611"/>
      <c r="CV14" s="611"/>
      <c r="CW14" s="611"/>
      <c r="CX14" s="611"/>
      <c r="CY14" s="612"/>
      <c r="CZ14" s="613">
        <v>4</v>
      </c>
      <c r="DA14" s="613"/>
      <c r="DB14" s="613"/>
      <c r="DC14" s="613"/>
      <c r="DD14" s="619">
        <v>25772</v>
      </c>
      <c r="DE14" s="611"/>
      <c r="DF14" s="611"/>
      <c r="DG14" s="611"/>
      <c r="DH14" s="611"/>
      <c r="DI14" s="611"/>
      <c r="DJ14" s="611"/>
      <c r="DK14" s="611"/>
      <c r="DL14" s="611"/>
      <c r="DM14" s="611"/>
      <c r="DN14" s="611"/>
      <c r="DO14" s="611"/>
      <c r="DP14" s="612"/>
      <c r="DQ14" s="619">
        <v>247621</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6221</v>
      </c>
      <c r="S15" s="611"/>
      <c r="T15" s="611"/>
      <c r="U15" s="611"/>
      <c r="V15" s="611"/>
      <c r="W15" s="611"/>
      <c r="X15" s="611"/>
      <c r="Y15" s="612"/>
      <c r="Z15" s="613">
        <v>0.1</v>
      </c>
      <c r="AA15" s="613"/>
      <c r="AB15" s="613"/>
      <c r="AC15" s="613"/>
      <c r="AD15" s="614">
        <v>6221</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93980</v>
      </c>
      <c r="BH15" s="611"/>
      <c r="BI15" s="611"/>
      <c r="BJ15" s="611"/>
      <c r="BK15" s="611"/>
      <c r="BL15" s="611"/>
      <c r="BM15" s="611"/>
      <c r="BN15" s="612"/>
      <c r="BO15" s="613">
        <v>6.6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534484</v>
      </c>
      <c r="CS15" s="611"/>
      <c r="CT15" s="611"/>
      <c r="CU15" s="611"/>
      <c r="CV15" s="611"/>
      <c r="CW15" s="611"/>
      <c r="CX15" s="611"/>
      <c r="CY15" s="612"/>
      <c r="CZ15" s="613">
        <v>7.7</v>
      </c>
      <c r="DA15" s="613"/>
      <c r="DB15" s="613"/>
      <c r="DC15" s="613"/>
      <c r="DD15" s="619">
        <v>14330</v>
      </c>
      <c r="DE15" s="611"/>
      <c r="DF15" s="611"/>
      <c r="DG15" s="611"/>
      <c r="DH15" s="611"/>
      <c r="DI15" s="611"/>
      <c r="DJ15" s="611"/>
      <c r="DK15" s="611"/>
      <c r="DL15" s="611"/>
      <c r="DM15" s="611"/>
      <c r="DN15" s="611"/>
      <c r="DO15" s="611"/>
      <c r="DP15" s="612"/>
      <c r="DQ15" s="619">
        <v>470732</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21689</v>
      </c>
      <c r="S16" s="611"/>
      <c r="T16" s="611"/>
      <c r="U16" s="611"/>
      <c r="V16" s="611"/>
      <c r="W16" s="611"/>
      <c r="X16" s="611"/>
      <c r="Y16" s="612"/>
      <c r="Z16" s="613">
        <v>0.3</v>
      </c>
      <c r="AA16" s="613"/>
      <c r="AB16" s="613"/>
      <c r="AC16" s="613"/>
      <c r="AD16" s="614">
        <v>21689</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114585</v>
      </c>
      <c r="CS16" s="611"/>
      <c r="CT16" s="611"/>
      <c r="CU16" s="611"/>
      <c r="CV16" s="611"/>
      <c r="CW16" s="611"/>
      <c r="CX16" s="611"/>
      <c r="CY16" s="612"/>
      <c r="CZ16" s="613">
        <v>1.6</v>
      </c>
      <c r="DA16" s="613"/>
      <c r="DB16" s="613"/>
      <c r="DC16" s="613"/>
      <c r="DD16" s="619" t="s">
        <v>122</v>
      </c>
      <c r="DE16" s="611"/>
      <c r="DF16" s="611"/>
      <c r="DG16" s="611"/>
      <c r="DH16" s="611"/>
      <c r="DI16" s="611"/>
      <c r="DJ16" s="611"/>
      <c r="DK16" s="611"/>
      <c r="DL16" s="611"/>
      <c r="DM16" s="611"/>
      <c r="DN16" s="611"/>
      <c r="DO16" s="611"/>
      <c r="DP16" s="612"/>
      <c r="DQ16" s="619">
        <v>18168</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37408</v>
      </c>
      <c r="S17" s="611"/>
      <c r="T17" s="611"/>
      <c r="U17" s="611"/>
      <c r="V17" s="611"/>
      <c r="W17" s="611"/>
      <c r="X17" s="611"/>
      <c r="Y17" s="612"/>
      <c r="Z17" s="613">
        <v>0.5</v>
      </c>
      <c r="AA17" s="613"/>
      <c r="AB17" s="613"/>
      <c r="AC17" s="613"/>
      <c r="AD17" s="614">
        <v>37408</v>
      </c>
      <c r="AE17" s="614"/>
      <c r="AF17" s="614"/>
      <c r="AG17" s="614"/>
      <c r="AH17" s="614"/>
      <c r="AI17" s="614"/>
      <c r="AJ17" s="614"/>
      <c r="AK17" s="614"/>
      <c r="AL17" s="615">
        <v>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755221</v>
      </c>
      <c r="CS17" s="611"/>
      <c r="CT17" s="611"/>
      <c r="CU17" s="611"/>
      <c r="CV17" s="611"/>
      <c r="CW17" s="611"/>
      <c r="CX17" s="611"/>
      <c r="CY17" s="612"/>
      <c r="CZ17" s="613">
        <v>10.8</v>
      </c>
      <c r="DA17" s="613"/>
      <c r="DB17" s="613"/>
      <c r="DC17" s="613"/>
      <c r="DD17" s="619" t="s">
        <v>122</v>
      </c>
      <c r="DE17" s="611"/>
      <c r="DF17" s="611"/>
      <c r="DG17" s="611"/>
      <c r="DH17" s="611"/>
      <c r="DI17" s="611"/>
      <c r="DJ17" s="611"/>
      <c r="DK17" s="611"/>
      <c r="DL17" s="611"/>
      <c r="DM17" s="611"/>
      <c r="DN17" s="611"/>
      <c r="DO17" s="611"/>
      <c r="DP17" s="612"/>
      <c r="DQ17" s="619">
        <v>701417</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6341</v>
      </c>
      <c r="S18" s="611"/>
      <c r="T18" s="611"/>
      <c r="U18" s="611"/>
      <c r="V18" s="611"/>
      <c r="W18" s="611"/>
      <c r="X18" s="611"/>
      <c r="Y18" s="612"/>
      <c r="Z18" s="613">
        <v>0.1</v>
      </c>
      <c r="AA18" s="613"/>
      <c r="AB18" s="613"/>
      <c r="AC18" s="613"/>
      <c r="AD18" s="614">
        <v>6341</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30932</v>
      </c>
      <c r="S19" s="611"/>
      <c r="T19" s="611"/>
      <c r="U19" s="611"/>
      <c r="V19" s="611"/>
      <c r="W19" s="611"/>
      <c r="X19" s="611"/>
      <c r="Y19" s="612"/>
      <c r="Z19" s="613">
        <v>0.4</v>
      </c>
      <c r="AA19" s="613"/>
      <c r="AB19" s="613"/>
      <c r="AC19" s="613"/>
      <c r="AD19" s="614">
        <v>30932</v>
      </c>
      <c r="AE19" s="614"/>
      <c r="AF19" s="614"/>
      <c r="AG19" s="614"/>
      <c r="AH19" s="614"/>
      <c r="AI19" s="614"/>
      <c r="AJ19" s="614"/>
      <c r="AK19" s="614"/>
      <c r="AL19" s="615">
        <v>0.8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4826</v>
      </c>
      <c r="BH19" s="611"/>
      <c r="BI19" s="611"/>
      <c r="BJ19" s="611"/>
      <c r="BK19" s="611"/>
      <c r="BL19" s="611"/>
      <c r="BM19" s="611"/>
      <c r="BN19" s="612"/>
      <c r="BO19" s="613">
        <v>0.3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135</v>
      </c>
      <c r="S20" s="611"/>
      <c r="T20" s="611"/>
      <c r="U20" s="611"/>
      <c r="V20" s="611"/>
      <c r="W20" s="611"/>
      <c r="X20" s="611"/>
      <c r="Y20" s="612"/>
      <c r="Z20" s="613">
        <v>0</v>
      </c>
      <c r="AA20" s="613"/>
      <c r="AB20" s="613"/>
      <c r="AC20" s="613"/>
      <c r="AD20" s="614">
        <v>135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4826</v>
      </c>
      <c r="BH20" s="611"/>
      <c r="BI20" s="611"/>
      <c r="BJ20" s="611"/>
      <c r="BK20" s="611"/>
      <c r="BL20" s="611"/>
      <c r="BM20" s="611"/>
      <c r="BN20" s="612"/>
      <c r="BO20" s="613">
        <v>0.3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6976861</v>
      </c>
      <c r="CS20" s="611"/>
      <c r="CT20" s="611"/>
      <c r="CU20" s="611"/>
      <c r="CV20" s="611"/>
      <c r="CW20" s="611"/>
      <c r="CX20" s="611"/>
      <c r="CY20" s="612"/>
      <c r="CZ20" s="613">
        <v>100</v>
      </c>
      <c r="DA20" s="613"/>
      <c r="DB20" s="613"/>
      <c r="DC20" s="613"/>
      <c r="DD20" s="619">
        <v>1208455</v>
      </c>
      <c r="DE20" s="611"/>
      <c r="DF20" s="611"/>
      <c r="DG20" s="611"/>
      <c r="DH20" s="611"/>
      <c r="DI20" s="611"/>
      <c r="DJ20" s="611"/>
      <c r="DK20" s="611"/>
      <c r="DL20" s="611"/>
      <c r="DM20" s="611"/>
      <c r="DN20" s="611"/>
      <c r="DO20" s="611"/>
      <c r="DP20" s="612"/>
      <c r="DQ20" s="619">
        <v>4269439</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2268858</v>
      </c>
      <c r="S21" s="611"/>
      <c r="T21" s="611"/>
      <c r="U21" s="611"/>
      <c r="V21" s="611"/>
      <c r="W21" s="611"/>
      <c r="X21" s="611"/>
      <c r="Y21" s="612"/>
      <c r="Z21" s="613">
        <v>31.1</v>
      </c>
      <c r="AA21" s="613"/>
      <c r="AB21" s="613"/>
      <c r="AC21" s="613"/>
      <c r="AD21" s="614">
        <v>2095773</v>
      </c>
      <c r="AE21" s="614"/>
      <c r="AF21" s="614"/>
      <c r="AG21" s="614"/>
      <c r="AH21" s="614"/>
      <c r="AI21" s="614"/>
      <c r="AJ21" s="614"/>
      <c r="AK21" s="614"/>
      <c r="AL21" s="615">
        <v>53.4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4826</v>
      </c>
      <c r="BH21" s="611"/>
      <c r="BI21" s="611"/>
      <c r="BJ21" s="611"/>
      <c r="BK21" s="611"/>
      <c r="BL21" s="611"/>
      <c r="BM21" s="611"/>
      <c r="BN21" s="612"/>
      <c r="BO21" s="613">
        <v>0.3</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2095773</v>
      </c>
      <c r="S22" s="611"/>
      <c r="T22" s="611"/>
      <c r="U22" s="611"/>
      <c r="V22" s="611"/>
      <c r="W22" s="611"/>
      <c r="X22" s="611"/>
      <c r="Y22" s="612"/>
      <c r="Z22" s="613">
        <v>28.7</v>
      </c>
      <c r="AA22" s="613"/>
      <c r="AB22" s="613"/>
      <c r="AC22" s="613"/>
      <c r="AD22" s="614">
        <v>2095773</v>
      </c>
      <c r="AE22" s="614"/>
      <c r="AF22" s="614"/>
      <c r="AG22" s="614"/>
      <c r="AH22" s="614"/>
      <c r="AI22" s="614"/>
      <c r="AJ22" s="614"/>
      <c r="AK22" s="614"/>
      <c r="AL22" s="615">
        <v>53.4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173085</v>
      </c>
      <c r="S23" s="611"/>
      <c r="T23" s="611"/>
      <c r="U23" s="611"/>
      <c r="V23" s="611"/>
      <c r="W23" s="611"/>
      <c r="X23" s="611"/>
      <c r="Y23" s="612"/>
      <c r="Z23" s="613">
        <v>2.4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2946739</v>
      </c>
      <c r="CS24" s="600"/>
      <c r="CT24" s="600"/>
      <c r="CU24" s="600"/>
      <c r="CV24" s="600"/>
      <c r="CW24" s="600"/>
      <c r="CX24" s="600"/>
      <c r="CY24" s="601"/>
      <c r="CZ24" s="604">
        <v>42.2</v>
      </c>
      <c r="DA24" s="605"/>
      <c r="DB24" s="605"/>
      <c r="DC24" s="621"/>
      <c r="DD24" s="642">
        <v>2032045</v>
      </c>
      <c r="DE24" s="600"/>
      <c r="DF24" s="600"/>
      <c r="DG24" s="600"/>
      <c r="DH24" s="600"/>
      <c r="DI24" s="600"/>
      <c r="DJ24" s="600"/>
      <c r="DK24" s="601"/>
      <c r="DL24" s="642">
        <v>1885193</v>
      </c>
      <c r="DM24" s="600"/>
      <c r="DN24" s="600"/>
      <c r="DO24" s="600"/>
      <c r="DP24" s="600"/>
      <c r="DQ24" s="600"/>
      <c r="DR24" s="600"/>
      <c r="DS24" s="600"/>
      <c r="DT24" s="600"/>
      <c r="DU24" s="600"/>
      <c r="DV24" s="601"/>
      <c r="DW24" s="604">
        <v>47.9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4094538</v>
      </c>
      <c r="S25" s="611"/>
      <c r="T25" s="611"/>
      <c r="U25" s="611"/>
      <c r="V25" s="611"/>
      <c r="W25" s="611"/>
      <c r="X25" s="611"/>
      <c r="Y25" s="612"/>
      <c r="Z25" s="613">
        <v>56.1</v>
      </c>
      <c r="AA25" s="613"/>
      <c r="AB25" s="613"/>
      <c r="AC25" s="613"/>
      <c r="AD25" s="614">
        <v>3921453</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926051</v>
      </c>
      <c r="CS25" s="643"/>
      <c r="CT25" s="643"/>
      <c r="CU25" s="643"/>
      <c r="CV25" s="643"/>
      <c r="CW25" s="643"/>
      <c r="CX25" s="643"/>
      <c r="CY25" s="644"/>
      <c r="CZ25" s="615">
        <v>13.3</v>
      </c>
      <c r="DA25" s="640"/>
      <c r="DB25" s="640"/>
      <c r="DC25" s="645"/>
      <c r="DD25" s="619">
        <v>870250</v>
      </c>
      <c r="DE25" s="643"/>
      <c r="DF25" s="643"/>
      <c r="DG25" s="643"/>
      <c r="DH25" s="643"/>
      <c r="DI25" s="643"/>
      <c r="DJ25" s="643"/>
      <c r="DK25" s="644"/>
      <c r="DL25" s="619">
        <v>859578</v>
      </c>
      <c r="DM25" s="643"/>
      <c r="DN25" s="643"/>
      <c r="DO25" s="643"/>
      <c r="DP25" s="643"/>
      <c r="DQ25" s="643"/>
      <c r="DR25" s="643"/>
      <c r="DS25" s="643"/>
      <c r="DT25" s="643"/>
      <c r="DU25" s="643"/>
      <c r="DV25" s="644"/>
      <c r="DW25" s="615">
        <v>21.8</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725</v>
      </c>
      <c r="S26" s="611"/>
      <c r="T26" s="611"/>
      <c r="U26" s="611"/>
      <c r="V26" s="611"/>
      <c r="W26" s="611"/>
      <c r="X26" s="611"/>
      <c r="Y26" s="612"/>
      <c r="Z26" s="613">
        <v>0</v>
      </c>
      <c r="AA26" s="613"/>
      <c r="AB26" s="613"/>
      <c r="AC26" s="613"/>
      <c r="AD26" s="614">
        <v>725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490516</v>
      </c>
      <c r="CS26" s="611"/>
      <c r="CT26" s="611"/>
      <c r="CU26" s="611"/>
      <c r="CV26" s="611"/>
      <c r="CW26" s="611"/>
      <c r="CX26" s="611"/>
      <c r="CY26" s="612"/>
      <c r="CZ26" s="615">
        <v>7</v>
      </c>
      <c r="DA26" s="640"/>
      <c r="DB26" s="640"/>
      <c r="DC26" s="645"/>
      <c r="DD26" s="619">
        <v>459681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30703</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1432467</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1265467</v>
      </c>
      <c r="CS27" s="643"/>
      <c r="CT27" s="643"/>
      <c r="CU27" s="643"/>
      <c r="CV27" s="643"/>
      <c r="CW27" s="643"/>
      <c r="CX27" s="643"/>
      <c r="CY27" s="644"/>
      <c r="CZ27" s="615">
        <v>18.100000000000001</v>
      </c>
      <c r="DA27" s="640"/>
      <c r="DB27" s="640"/>
      <c r="DC27" s="645"/>
      <c r="DD27" s="619">
        <v>460378</v>
      </c>
      <c r="DE27" s="643"/>
      <c r="DF27" s="643"/>
      <c r="DG27" s="643"/>
      <c r="DH27" s="643"/>
      <c r="DI27" s="643"/>
      <c r="DJ27" s="643"/>
      <c r="DK27" s="644"/>
      <c r="DL27" s="619">
        <v>324198</v>
      </c>
      <c r="DM27" s="643"/>
      <c r="DN27" s="643"/>
      <c r="DO27" s="643"/>
      <c r="DP27" s="643"/>
      <c r="DQ27" s="643"/>
      <c r="DR27" s="643"/>
      <c r="DS27" s="643"/>
      <c r="DT27" s="643"/>
      <c r="DU27" s="643"/>
      <c r="DV27" s="644"/>
      <c r="DW27" s="615">
        <v>8.1999999999999993</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99311</v>
      </c>
      <c r="S28" s="611"/>
      <c r="T28" s="611"/>
      <c r="U28" s="611"/>
      <c r="V28" s="611"/>
      <c r="W28" s="611"/>
      <c r="X28" s="611"/>
      <c r="Y28" s="612"/>
      <c r="Z28" s="613">
        <v>1.4</v>
      </c>
      <c r="AA28" s="613"/>
      <c r="AB28" s="613"/>
      <c r="AC28" s="613"/>
      <c r="AD28" s="614">
        <v>3899</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755221</v>
      </c>
      <c r="CS28" s="611"/>
      <c r="CT28" s="611"/>
      <c r="CU28" s="611"/>
      <c r="CV28" s="611"/>
      <c r="CW28" s="611"/>
      <c r="CX28" s="611"/>
      <c r="CY28" s="612"/>
      <c r="CZ28" s="615">
        <v>10.8</v>
      </c>
      <c r="DA28" s="640"/>
      <c r="DB28" s="640"/>
      <c r="DC28" s="645"/>
      <c r="DD28" s="619">
        <v>701417</v>
      </c>
      <c r="DE28" s="611"/>
      <c r="DF28" s="611"/>
      <c r="DG28" s="611"/>
      <c r="DH28" s="611"/>
      <c r="DI28" s="611"/>
      <c r="DJ28" s="611"/>
      <c r="DK28" s="612"/>
      <c r="DL28" s="619">
        <v>701417</v>
      </c>
      <c r="DM28" s="611"/>
      <c r="DN28" s="611"/>
      <c r="DO28" s="611"/>
      <c r="DP28" s="611"/>
      <c r="DQ28" s="611"/>
      <c r="DR28" s="611"/>
      <c r="DS28" s="611"/>
      <c r="DT28" s="611"/>
      <c r="DU28" s="611"/>
      <c r="DV28" s="612"/>
      <c r="DW28" s="615">
        <v>17.8</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13810</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755221</v>
      </c>
      <c r="CS29" s="643"/>
      <c r="CT29" s="643"/>
      <c r="CU29" s="643"/>
      <c r="CV29" s="643"/>
      <c r="CW29" s="643"/>
      <c r="CX29" s="643"/>
      <c r="CY29" s="644"/>
      <c r="CZ29" s="615">
        <v>10.8</v>
      </c>
      <c r="DA29" s="640"/>
      <c r="DB29" s="640"/>
      <c r="DC29" s="645"/>
      <c r="DD29" s="619">
        <v>701417</v>
      </c>
      <c r="DE29" s="643"/>
      <c r="DF29" s="643"/>
      <c r="DG29" s="643"/>
      <c r="DH29" s="643"/>
      <c r="DI29" s="643"/>
      <c r="DJ29" s="643"/>
      <c r="DK29" s="644"/>
      <c r="DL29" s="619">
        <v>701417</v>
      </c>
      <c r="DM29" s="643"/>
      <c r="DN29" s="643"/>
      <c r="DO29" s="643"/>
      <c r="DP29" s="643"/>
      <c r="DQ29" s="643"/>
      <c r="DR29" s="643"/>
      <c r="DS29" s="643"/>
      <c r="DT29" s="643"/>
      <c r="DU29" s="643"/>
      <c r="DV29" s="644"/>
      <c r="DW29" s="615">
        <v>17.8</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1158816</v>
      </c>
      <c r="S30" s="611"/>
      <c r="T30" s="611"/>
      <c r="U30" s="611"/>
      <c r="V30" s="611"/>
      <c r="W30" s="611"/>
      <c r="X30" s="611"/>
      <c r="Y30" s="612"/>
      <c r="Z30" s="613">
        <v>15.9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725216</v>
      </c>
      <c r="CS30" s="611"/>
      <c r="CT30" s="611"/>
      <c r="CU30" s="611"/>
      <c r="CV30" s="611"/>
      <c r="CW30" s="611"/>
      <c r="CX30" s="611"/>
      <c r="CY30" s="612"/>
      <c r="CZ30" s="615">
        <v>10.4</v>
      </c>
      <c r="DA30" s="640"/>
      <c r="DB30" s="640"/>
      <c r="DC30" s="645"/>
      <c r="DD30" s="619">
        <v>674245</v>
      </c>
      <c r="DE30" s="611"/>
      <c r="DF30" s="611"/>
      <c r="DG30" s="611"/>
      <c r="DH30" s="611"/>
      <c r="DI30" s="611"/>
      <c r="DJ30" s="611"/>
      <c r="DK30" s="612"/>
      <c r="DL30" s="619">
        <v>674245</v>
      </c>
      <c r="DM30" s="611"/>
      <c r="DN30" s="611"/>
      <c r="DO30" s="611"/>
      <c r="DP30" s="611"/>
      <c r="DQ30" s="611"/>
      <c r="DR30" s="611"/>
      <c r="DS30" s="611"/>
      <c r="DT30" s="611"/>
      <c r="DU30" s="611"/>
      <c r="DV30" s="612"/>
      <c r="DW30" s="615">
        <v>17.100000000000001</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99.7</v>
      </c>
      <c r="BH31" s="654"/>
      <c r="BI31" s="654"/>
      <c r="BJ31" s="654"/>
      <c r="BK31" s="654"/>
      <c r="BL31" s="654"/>
      <c r="BM31" s="605">
        <v>98.8</v>
      </c>
      <c r="BN31" s="654"/>
      <c r="BO31" s="654"/>
      <c r="BP31" s="654"/>
      <c r="BQ31" s="655"/>
      <c r="BR31" s="657">
        <v>99.1</v>
      </c>
      <c r="BS31" s="654"/>
      <c r="BT31" s="654"/>
      <c r="BU31" s="654"/>
      <c r="BV31" s="654"/>
      <c r="BW31" s="654"/>
      <c r="BX31" s="605">
        <v>98.9</v>
      </c>
      <c r="BY31" s="654"/>
      <c r="BZ31" s="654"/>
      <c r="CA31" s="654"/>
      <c r="CB31" s="655"/>
      <c r="CD31" s="650"/>
      <c r="CE31" s="651"/>
      <c r="CF31" s="607" t="s">
        <v>300</v>
      </c>
      <c r="CG31" s="608"/>
      <c r="CH31" s="608"/>
      <c r="CI31" s="608"/>
      <c r="CJ31" s="608"/>
      <c r="CK31" s="608"/>
      <c r="CL31" s="608"/>
      <c r="CM31" s="608"/>
      <c r="CN31" s="608"/>
      <c r="CO31" s="608"/>
      <c r="CP31" s="608"/>
      <c r="CQ31" s="609"/>
      <c r="CR31" s="610">
        <v>30005</v>
      </c>
      <c r="CS31" s="643"/>
      <c r="CT31" s="643"/>
      <c r="CU31" s="643"/>
      <c r="CV31" s="643"/>
      <c r="CW31" s="643"/>
      <c r="CX31" s="643"/>
      <c r="CY31" s="644"/>
      <c r="CZ31" s="615">
        <v>0.4</v>
      </c>
      <c r="DA31" s="640"/>
      <c r="DB31" s="640"/>
      <c r="DC31" s="645"/>
      <c r="DD31" s="619">
        <v>27172</v>
      </c>
      <c r="DE31" s="643"/>
      <c r="DF31" s="643"/>
      <c r="DG31" s="643"/>
      <c r="DH31" s="643"/>
      <c r="DI31" s="643"/>
      <c r="DJ31" s="643"/>
      <c r="DK31" s="644"/>
      <c r="DL31" s="619">
        <v>27172</v>
      </c>
      <c r="DM31" s="643"/>
      <c r="DN31" s="643"/>
      <c r="DO31" s="643"/>
      <c r="DP31" s="643"/>
      <c r="DQ31" s="643"/>
      <c r="DR31" s="643"/>
      <c r="DS31" s="643"/>
      <c r="DT31" s="643"/>
      <c r="DU31" s="643"/>
      <c r="DV31" s="644"/>
      <c r="DW31" s="615">
        <v>0.7</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539866</v>
      </c>
      <c r="S32" s="611"/>
      <c r="T32" s="611"/>
      <c r="U32" s="611"/>
      <c r="V32" s="611"/>
      <c r="W32" s="611"/>
      <c r="X32" s="611"/>
      <c r="Y32" s="612"/>
      <c r="Z32" s="613">
        <v>7.4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99.2</v>
      </c>
      <c r="BH32" s="643"/>
      <c r="BI32" s="643"/>
      <c r="BJ32" s="643"/>
      <c r="BK32" s="643"/>
      <c r="BL32" s="643"/>
      <c r="BM32" s="616">
        <v>96</v>
      </c>
      <c r="BN32" s="643"/>
      <c r="BO32" s="643"/>
      <c r="BP32" s="643"/>
      <c r="BQ32" s="656"/>
      <c r="BR32" s="667">
        <v>97</v>
      </c>
      <c r="BS32" s="643"/>
      <c r="BT32" s="643"/>
      <c r="BU32" s="643"/>
      <c r="BV32" s="643"/>
      <c r="BW32" s="643"/>
      <c r="BX32" s="616">
        <v>96.7</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5514</v>
      </c>
      <c r="S33" s="611"/>
      <c r="T33" s="611"/>
      <c r="U33" s="611"/>
      <c r="V33" s="611"/>
      <c r="W33" s="611"/>
      <c r="X33" s="611"/>
      <c r="Y33" s="612"/>
      <c r="Z33" s="613">
        <v>0.1</v>
      </c>
      <c r="AA33" s="613"/>
      <c r="AB33" s="613"/>
      <c r="AC33" s="613"/>
      <c r="AD33" s="614">
        <v>769</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99.8</v>
      </c>
      <c r="BH33" s="669"/>
      <c r="BI33" s="669"/>
      <c r="BJ33" s="669"/>
      <c r="BK33" s="669"/>
      <c r="BL33" s="669"/>
      <c r="BM33" s="670">
        <v>99.7</v>
      </c>
      <c r="BN33" s="669"/>
      <c r="BO33" s="669"/>
      <c r="BP33" s="669"/>
      <c r="BQ33" s="671"/>
      <c r="BR33" s="668">
        <v>99.9</v>
      </c>
      <c r="BS33" s="669"/>
      <c r="BT33" s="669"/>
      <c r="BU33" s="669"/>
      <c r="BV33" s="669"/>
      <c r="BW33" s="669"/>
      <c r="BX33" s="670">
        <v>99.7</v>
      </c>
      <c r="BY33" s="669"/>
      <c r="BZ33" s="669"/>
      <c r="CA33" s="669"/>
      <c r="CB33" s="671"/>
      <c r="CD33" s="607" t="s">
        <v>307</v>
      </c>
      <c r="CE33" s="608"/>
      <c r="CF33" s="608"/>
      <c r="CG33" s="608"/>
      <c r="CH33" s="608"/>
      <c r="CI33" s="608"/>
      <c r="CJ33" s="608"/>
      <c r="CK33" s="608"/>
      <c r="CL33" s="608"/>
      <c r="CM33" s="608"/>
      <c r="CN33" s="608"/>
      <c r="CO33" s="608"/>
      <c r="CP33" s="608"/>
      <c r="CQ33" s="609"/>
      <c r="CR33" s="610">
        <v>2707082</v>
      </c>
      <c r="CS33" s="643"/>
      <c r="CT33" s="643"/>
      <c r="CU33" s="643"/>
      <c r="CV33" s="643"/>
      <c r="CW33" s="643"/>
      <c r="CX33" s="643"/>
      <c r="CY33" s="644"/>
      <c r="CZ33" s="615">
        <v>38.799999999999997</v>
      </c>
      <c r="DA33" s="640"/>
      <c r="DB33" s="640"/>
      <c r="DC33" s="645"/>
      <c r="DD33" s="619">
        <v>2075161</v>
      </c>
      <c r="DE33" s="643"/>
      <c r="DF33" s="643"/>
      <c r="DG33" s="643"/>
      <c r="DH33" s="643"/>
      <c r="DI33" s="643"/>
      <c r="DJ33" s="643"/>
      <c r="DK33" s="644"/>
      <c r="DL33" s="619">
        <v>1705048</v>
      </c>
      <c r="DM33" s="643"/>
      <c r="DN33" s="643"/>
      <c r="DO33" s="643"/>
      <c r="DP33" s="643"/>
      <c r="DQ33" s="643"/>
      <c r="DR33" s="643"/>
      <c r="DS33" s="643"/>
      <c r="DT33" s="643"/>
      <c r="DU33" s="643"/>
      <c r="DV33" s="644"/>
      <c r="DW33" s="615">
        <v>43.3</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185024</v>
      </c>
      <c r="S34" s="611"/>
      <c r="T34" s="611"/>
      <c r="U34" s="611"/>
      <c r="V34" s="611"/>
      <c r="W34" s="611"/>
      <c r="X34" s="611"/>
      <c r="Y34" s="612"/>
      <c r="Z34" s="613">
        <v>2.5</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868350</v>
      </c>
      <c r="CS34" s="611"/>
      <c r="CT34" s="611"/>
      <c r="CU34" s="611"/>
      <c r="CV34" s="611"/>
      <c r="CW34" s="611"/>
      <c r="CX34" s="611"/>
      <c r="CY34" s="612"/>
      <c r="CZ34" s="615">
        <v>12.4</v>
      </c>
      <c r="DA34" s="640"/>
      <c r="DB34" s="640"/>
      <c r="DC34" s="645"/>
      <c r="DD34" s="619">
        <v>643211</v>
      </c>
      <c r="DE34" s="611"/>
      <c r="DF34" s="611"/>
      <c r="DG34" s="611"/>
      <c r="DH34" s="611"/>
      <c r="DI34" s="611"/>
      <c r="DJ34" s="611"/>
      <c r="DK34" s="612"/>
      <c r="DL34" s="619">
        <v>542739</v>
      </c>
      <c r="DM34" s="611"/>
      <c r="DN34" s="611"/>
      <c r="DO34" s="611"/>
      <c r="DP34" s="611"/>
      <c r="DQ34" s="611"/>
      <c r="DR34" s="611"/>
      <c r="DS34" s="611"/>
      <c r="DT34" s="611"/>
      <c r="DU34" s="611"/>
      <c r="DV34" s="612"/>
      <c r="DW34" s="615">
        <v>13.8</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138191</v>
      </c>
      <c r="S35" s="611"/>
      <c r="T35" s="611"/>
      <c r="U35" s="611"/>
      <c r="V35" s="611"/>
      <c r="W35" s="611"/>
      <c r="X35" s="611"/>
      <c r="Y35" s="612"/>
      <c r="Z35" s="613">
        <v>1.9</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49147</v>
      </c>
      <c r="CS35" s="643"/>
      <c r="CT35" s="643"/>
      <c r="CU35" s="643"/>
      <c r="CV35" s="643"/>
      <c r="CW35" s="643"/>
      <c r="CX35" s="643"/>
      <c r="CY35" s="644"/>
      <c r="CZ35" s="615">
        <v>0.7</v>
      </c>
      <c r="DA35" s="640"/>
      <c r="DB35" s="640"/>
      <c r="DC35" s="645"/>
      <c r="DD35" s="619">
        <v>29201</v>
      </c>
      <c r="DE35" s="643"/>
      <c r="DF35" s="643"/>
      <c r="DG35" s="643"/>
      <c r="DH35" s="643"/>
      <c r="DI35" s="643"/>
      <c r="DJ35" s="643"/>
      <c r="DK35" s="644"/>
      <c r="DL35" s="619">
        <v>27756</v>
      </c>
      <c r="DM35" s="643"/>
      <c r="DN35" s="643"/>
      <c r="DO35" s="643"/>
      <c r="DP35" s="643"/>
      <c r="DQ35" s="643"/>
      <c r="DR35" s="643"/>
      <c r="DS35" s="643"/>
      <c r="DT35" s="643"/>
      <c r="DU35" s="643"/>
      <c r="DV35" s="644"/>
      <c r="DW35" s="615">
        <v>0.7</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229452</v>
      </c>
      <c r="S36" s="611"/>
      <c r="T36" s="611"/>
      <c r="U36" s="611"/>
      <c r="V36" s="611"/>
      <c r="W36" s="611"/>
      <c r="X36" s="611"/>
      <c r="Y36" s="612"/>
      <c r="Z36" s="613">
        <v>3.1</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779926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53156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994163</v>
      </c>
      <c r="CS36" s="611"/>
      <c r="CT36" s="611"/>
      <c r="CU36" s="611"/>
      <c r="CV36" s="611"/>
      <c r="CW36" s="611"/>
      <c r="CX36" s="611"/>
      <c r="CY36" s="612"/>
      <c r="CZ36" s="615">
        <v>14.2</v>
      </c>
      <c r="DA36" s="640"/>
      <c r="DB36" s="640"/>
      <c r="DC36" s="645"/>
      <c r="DD36" s="619">
        <v>797307</v>
      </c>
      <c r="DE36" s="611"/>
      <c r="DF36" s="611"/>
      <c r="DG36" s="611"/>
      <c r="DH36" s="611"/>
      <c r="DI36" s="611"/>
      <c r="DJ36" s="611"/>
      <c r="DK36" s="612"/>
      <c r="DL36" s="619">
        <v>628583</v>
      </c>
      <c r="DM36" s="611"/>
      <c r="DN36" s="611"/>
      <c r="DO36" s="611"/>
      <c r="DP36" s="611"/>
      <c r="DQ36" s="611"/>
      <c r="DR36" s="611"/>
      <c r="DS36" s="611"/>
      <c r="DT36" s="611"/>
      <c r="DU36" s="611"/>
      <c r="DV36" s="612"/>
      <c r="DW36" s="615">
        <v>16</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26791</v>
      </c>
      <c r="S37" s="611"/>
      <c r="T37" s="611"/>
      <c r="U37" s="611"/>
      <c r="V37" s="611"/>
      <c r="W37" s="611"/>
      <c r="X37" s="611"/>
      <c r="Y37" s="612"/>
      <c r="Z37" s="613">
        <v>0.4</v>
      </c>
      <c r="AA37" s="613"/>
      <c r="AB37" s="613"/>
      <c r="AC37" s="613"/>
      <c r="AD37" s="614">
        <v>380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132658</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53156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437682</v>
      </c>
      <c r="CS37" s="643"/>
      <c r="CT37" s="643"/>
      <c r="CU37" s="643"/>
      <c r="CV37" s="643"/>
      <c r="CW37" s="643"/>
      <c r="CX37" s="643"/>
      <c r="CY37" s="644"/>
      <c r="CZ37" s="615">
        <v>6.3</v>
      </c>
      <c r="DA37" s="640"/>
      <c r="DB37" s="640"/>
      <c r="DC37" s="645"/>
      <c r="DD37" s="619">
        <v>434699</v>
      </c>
      <c r="DE37" s="643"/>
      <c r="DF37" s="643"/>
      <c r="DG37" s="643"/>
      <c r="DH37" s="643"/>
      <c r="DI37" s="643"/>
      <c r="DJ37" s="643"/>
      <c r="DK37" s="644"/>
      <c r="DL37" s="619">
        <v>373544</v>
      </c>
      <c r="DM37" s="643"/>
      <c r="DN37" s="643"/>
      <c r="DO37" s="643"/>
      <c r="DP37" s="643"/>
      <c r="DQ37" s="643"/>
      <c r="DR37" s="643"/>
      <c r="DS37" s="643"/>
      <c r="DT37" s="643"/>
      <c r="DU37" s="643"/>
      <c r="DV37" s="644"/>
      <c r="DW37" s="615">
        <v>9.5</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776696</v>
      </c>
      <c r="S38" s="611"/>
      <c r="T38" s="611"/>
      <c r="U38" s="611"/>
      <c r="V38" s="611"/>
      <c r="W38" s="611"/>
      <c r="X38" s="611"/>
      <c r="Y38" s="612"/>
      <c r="Z38" s="613">
        <v>10.6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11781</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1249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647268</v>
      </c>
      <c r="CS38" s="611"/>
      <c r="CT38" s="611"/>
      <c r="CU38" s="611"/>
      <c r="CV38" s="611"/>
      <c r="CW38" s="611"/>
      <c r="CX38" s="611"/>
      <c r="CY38" s="612"/>
      <c r="CZ38" s="615">
        <v>9.3000000000000007</v>
      </c>
      <c r="DA38" s="640"/>
      <c r="DB38" s="640"/>
      <c r="DC38" s="645"/>
      <c r="DD38" s="619">
        <v>527790</v>
      </c>
      <c r="DE38" s="611"/>
      <c r="DF38" s="611"/>
      <c r="DG38" s="611"/>
      <c r="DH38" s="611"/>
      <c r="DI38" s="611"/>
      <c r="DJ38" s="611"/>
      <c r="DK38" s="612"/>
      <c r="DL38" s="619">
        <v>505970</v>
      </c>
      <c r="DM38" s="611"/>
      <c r="DN38" s="611"/>
      <c r="DO38" s="611"/>
      <c r="DP38" s="611"/>
      <c r="DQ38" s="611"/>
      <c r="DR38" s="611"/>
      <c r="DS38" s="611"/>
      <c r="DT38" s="611"/>
      <c r="DU38" s="611"/>
      <c r="DV38" s="612"/>
      <c r="DW38" s="615">
        <v>12.9</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1846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135506</v>
      </c>
      <c r="CS39" s="643"/>
      <c r="CT39" s="643"/>
      <c r="CU39" s="643"/>
      <c r="CV39" s="643"/>
      <c r="CW39" s="643"/>
      <c r="CX39" s="643"/>
      <c r="CY39" s="644"/>
      <c r="CZ39" s="615">
        <v>1.9</v>
      </c>
      <c r="DA39" s="640"/>
      <c r="DB39" s="640"/>
      <c r="DC39" s="645"/>
      <c r="DD39" s="619">
        <v>65004</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9996</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92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12648</v>
      </c>
      <c r="CS40" s="611"/>
      <c r="CT40" s="611"/>
      <c r="CU40" s="611"/>
      <c r="CV40" s="611"/>
      <c r="CW40" s="611"/>
      <c r="CX40" s="611"/>
      <c r="CY40" s="612"/>
      <c r="CZ40" s="615">
        <v>0.2</v>
      </c>
      <c r="DA40" s="640"/>
      <c r="DB40" s="640"/>
      <c r="DC40" s="645"/>
      <c r="DD40" s="619">
        <v>12648</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7299437</v>
      </c>
      <c r="S41" s="683"/>
      <c r="T41" s="683"/>
      <c r="U41" s="683"/>
      <c r="V41" s="683"/>
      <c r="W41" s="683"/>
      <c r="X41" s="683"/>
      <c r="Y41" s="687"/>
      <c r="Z41" s="688">
        <v>100</v>
      </c>
      <c r="AA41" s="688"/>
      <c r="AB41" s="688"/>
      <c r="AC41" s="688"/>
      <c r="AD41" s="689">
        <v>3927226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119567</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515920</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485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1323040</v>
      </c>
      <c r="CS42" s="643"/>
      <c r="CT42" s="643"/>
      <c r="CU42" s="643"/>
      <c r="CV42" s="643"/>
      <c r="CW42" s="643"/>
      <c r="CX42" s="643"/>
      <c r="CY42" s="644"/>
      <c r="CZ42" s="615">
        <v>19</v>
      </c>
      <c r="DA42" s="640"/>
      <c r="DB42" s="640"/>
      <c r="DC42" s="645"/>
      <c r="DD42" s="619">
        <v>162233</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51433</v>
      </c>
      <c r="CS43" s="643"/>
      <c r="CT43" s="643"/>
      <c r="CU43" s="643"/>
      <c r="CV43" s="643"/>
      <c r="CW43" s="643"/>
      <c r="CX43" s="643"/>
      <c r="CY43" s="644"/>
      <c r="CZ43" s="615">
        <v>0.7</v>
      </c>
      <c r="DA43" s="640"/>
      <c r="DB43" s="640"/>
      <c r="DC43" s="645"/>
      <c r="DD43" s="619">
        <v>51433</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1208455</v>
      </c>
      <c r="CS44" s="611"/>
      <c r="CT44" s="611"/>
      <c r="CU44" s="611"/>
      <c r="CV44" s="611"/>
      <c r="CW44" s="611"/>
      <c r="CX44" s="611"/>
      <c r="CY44" s="612"/>
      <c r="CZ44" s="615">
        <v>17.3</v>
      </c>
      <c r="DA44" s="616"/>
      <c r="DB44" s="616"/>
      <c r="DC44" s="622"/>
      <c r="DD44" s="619">
        <v>144065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625269</v>
      </c>
      <c r="CS45" s="643"/>
      <c r="CT45" s="643"/>
      <c r="CU45" s="643"/>
      <c r="CV45" s="643"/>
      <c r="CW45" s="643"/>
      <c r="CX45" s="643"/>
      <c r="CY45" s="644"/>
      <c r="CZ45" s="615">
        <v>9</v>
      </c>
      <c r="DA45" s="640"/>
      <c r="DB45" s="640"/>
      <c r="DC45" s="645"/>
      <c r="DD45" s="619">
        <v>5054</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554526</v>
      </c>
      <c r="CS46" s="611"/>
      <c r="CT46" s="611"/>
      <c r="CU46" s="611"/>
      <c r="CV46" s="611"/>
      <c r="CW46" s="611"/>
      <c r="CX46" s="611"/>
      <c r="CY46" s="612"/>
      <c r="CZ46" s="615">
        <v>7.9</v>
      </c>
      <c r="DA46" s="616"/>
      <c r="DB46" s="616"/>
      <c r="DC46" s="622"/>
      <c r="DD46" s="619">
        <v>135951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114585</v>
      </c>
      <c r="CS47" s="643"/>
      <c r="CT47" s="643"/>
      <c r="CU47" s="643"/>
      <c r="CV47" s="643"/>
      <c r="CW47" s="643"/>
      <c r="CX47" s="643"/>
      <c r="CY47" s="644"/>
      <c r="CZ47" s="615">
        <v>1.6</v>
      </c>
      <c r="DA47" s="640"/>
      <c r="DB47" s="640"/>
      <c r="DC47" s="645"/>
      <c r="DD47" s="619">
        <v>18168</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6976861</v>
      </c>
      <c r="CS49" s="669"/>
      <c r="CT49" s="669"/>
      <c r="CU49" s="669"/>
      <c r="CV49" s="669"/>
      <c r="CW49" s="669"/>
      <c r="CX49" s="669"/>
      <c r="CY49" s="698"/>
      <c r="CZ49" s="690">
        <v>100</v>
      </c>
      <c r="DA49" s="699"/>
      <c r="DB49" s="699"/>
      <c r="DC49" s="700"/>
      <c r="DD49" s="701">
        <v>4269439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j1gcuasksZAxCTiVQIzPhKNhft3//upcdwcAUJYovYnTDn84jZFoTdDDvSmdBGZ8xXnUd7tfhMIP0wj5fF08QA==" saltValue="ZL0L1UND6xGl+dWK9L7Pl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7299</v>
      </c>
      <c r="R7" s="740"/>
      <c r="S7" s="740"/>
      <c r="T7" s="740"/>
      <c r="U7" s="740"/>
      <c r="V7" s="740">
        <v>6977</v>
      </c>
      <c r="W7" s="740"/>
      <c r="X7" s="740"/>
      <c r="Y7" s="740"/>
      <c r="Z7" s="740"/>
      <c r="AA7" s="740">
        <v>322</v>
      </c>
      <c r="AB7" s="740"/>
      <c r="AC7" s="740"/>
      <c r="AD7" s="740"/>
      <c r="AE7" s="741"/>
      <c r="AF7" s="742">
        <v>172</v>
      </c>
      <c r="AG7" s="743"/>
      <c r="AH7" s="743"/>
      <c r="AI7" s="743"/>
      <c r="AJ7" s="744"/>
      <c r="AK7" s="745">
        <v>138</v>
      </c>
      <c r="AL7" s="746"/>
      <c r="AM7" s="746"/>
      <c r="AN7" s="746"/>
      <c r="AO7" s="746"/>
      <c r="AP7" s="746">
        <v>7827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7299</v>
      </c>
      <c r="R23" s="780"/>
      <c r="S23" s="780"/>
      <c r="T23" s="780"/>
      <c r="U23" s="780"/>
      <c r="V23" s="780">
        <v>6977</v>
      </c>
      <c r="W23" s="780"/>
      <c r="X23" s="780"/>
      <c r="Y23" s="780"/>
      <c r="Z23" s="780"/>
      <c r="AA23" s="780">
        <v>322</v>
      </c>
      <c r="AB23" s="780"/>
      <c r="AC23" s="780"/>
      <c r="AD23" s="780"/>
      <c r="AE23" s="781"/>
      <c r="AF23" s="782">
        <v>172</v>
      </c>
      <c r="AG23" s="780"/>
      <c r="AH23" s="780"/>
      <c r="AI23" s="780"/>
      <c r="AJ23" s="783"/>
      <c r="AK23" s="784"/>
      <c r="AL23" s="785"/>
      <c r="AM23" s="785"/>
      <c r="AN23" s="785"/>
      <c r="AO23" s="785"/>
      <c r="AP23" s="780">
        <v>7827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1285</v>
      </c>
      <c r="R28" s="810"/>
      <c r="S28" s="810"/>
      <c r="T28" s="810"/>
      <c r="U28" s="810"/>
      <c r="V28" s="810">
        <v>1232</v>
      </c>
      <c r="W28" s="810"/>
      <c r="X28" s="810"/>
      <c r="Y28" s="810"/>
      <c r="Z28" s="810"/>
      <c r="AA28" s="810">
        <v>53</v>
      </c>
      <c r="AB28" s="810"/>
      <c r="AC28" s="810"/>
      <c r="AD28" s="810"/>
      <c r="AE28" s="811"/>
      <c r="AF28" s="812">
        <v>53</v>
      </c>
      <c r="AG28" s="810"/>
      <c r="AH28" s="810"/>
      <c r="AI28" s="810"/>
      <c r="AJ28" s="813"/>
      <c r="AK28" s="814">
        <v>120</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1506</v>
      </c>
      <c r="R29" s="771"/>
      <c r="S29" s="771"/>
      <c r="T29" s="771"/>
      <c r="U29" s="771"/>
      <c r="V29" s="771">
        <v>1388</v>
      </c>
      <c r="W29" s="771"/>
      <c r="X29" s="771"/>
      <c r="Y29" s="771"/>
      <c r="Z29" s="771"/>
      <c r="AA29" s="771">
        <v>118</v>
      </c>
      <c r="AB29" s="771"/>
      <c r="AC29" s="771"/>
      <c r="AD29" s="771"/>
      <c r="AE29" s="772"/>
      <c r="AF29" s="773">
        <v>118</v>
      </c>
      <c r="AG29" s="774"/>
      <c r="AH29" s="774"/>
      <c r="AI29" s="774"/>
      <c r="AJ29" s="775"/>
      <c r="AK29" s="821">
        <v>252</v>
      </c>
      <c r="AL29" s="817"/>
      <c r="AM29" s="817"/>
      <c r="AN29" s="817"/>
      <c r="AO29" s="817"/>
      <c r="AP29" s="817" t="s">
        <v>551</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198</v>
      </c>
      <c r="R30" s="771"/>
      <c r="S30" s="771"/>
      <c r="T30" s="771"/>
      <c r="U30" s="771"/>
      <c r="V30" s="771">
        <v>197</v>
      </c>
      <c r="W30" s="771"/>
      <c r="X30" s="771"/>
      <c r="Y30" s="771"/>
      <c r="Z30" s="771"/>
      <c r="AA30" s="771">
        <v>1</v>
      </c>
      <c r="AB30" s="771"/>
      <c r="AC30" s="771"/>
      <c r="AD30" s="771"/>
      <c r="AE30" s="772"/>
      <c r="AF30" s="773">
        <v>1</v>
      </c>
      <c r="AG30" s="774"/>
      <c r="AH30" s="774"/>
      <c r="AI30" s="774"/>
      <c r="AJ30" s="775"/>
      <c r="AK30" s="821">
        <v>64</v>
      </c>
      <c r="AL30" s="817"/>
      <c r="AM30" s="817"/>
      <c r="AN30" s="817"/>
      <c r="AO30" s="817"/>
      <c r="AP30" s="817" t="s">
        <v>551</v>
      </c>
      <c r="AQ30" s="817"/>
      <c r="AR30" s="817"/>
      <c r="AS30" s="817"/>
      <c r="AT30" s="817"/>
      <c r="AU30" s="817" t="s">
        <v>551</v>
      </c>
      <c r="AV30" s="817"/>
      <c r="AW30" s="817"/>
      <c r="AX30" s="817"/>
      <c r="AY30" s="817"/>
      <c r="AZ30" s="818" t="s">
        <v>551</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254</v>
      </c>
      <c r="R31" s="771"/>
      <c r="S31" s="771"/>
      <c r="T31" s="771"/>
      <c r="U31" s="771"/>
      <c r="V31" s="771">
        <v>252</v>
      </c>
      <c r="W31" s="771"/>
      <c r="X31" s="771"/>
      <c r="Y31" s="771"/>
      <c r="Z31" s="771"/>
      <c r="AA31" s="771">
        <v>2</v>
      </c>
      <c r="AB31" s="771"/>
      <c r="AC31" s="771"/>
      <c r="AD31" s="771"/>
      <c r="AE31" s="772"/>
      <c r="AF31" s="773">
        <v>28</v>
      </c>
      <c r="AG31" s="774"/>
      <c r="AH31" s="774"/>
      <c r="AI31" s="774"/>
      <c r="AJ31" s="775"/>
      <c r="AK31" s="821">
        <v>80</v>
      </c>
      <c r="AL31" s="817"/>
      <c r="AM31" s="817"/>
      <c r="AN31" s="817"/>
      <c r="AO31" s="817"/>
      <c r="AP31" s="817">
        <v>368</v>
      </c>
      <c r="AQ31" s="817"/>
      <c r="AR31" s="817"/>
      <c r="AS31" s="817"/>
      <c r="AT31" s="817"/>
      <c r="AU31" s="817">
        <v>309</v>
      </c>
      <c r="AV31" s="817"/>
      <c r="AW31" s="817"/>
      <c r="AX31" s="817"/>
      <c r="AY31" s="817"/>
      <c r="AZ31" s="818" t="s">
        <v>551</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172</v>
      </c>
      <c r="R32" s="771"/>
      <c r="S32" s="771"/>
      <c r="T32" s="771"/>
      <c r="U32" s="771"/>
      <c r="V32" s="771">
        <v>172</v>
      </c>
      <c r="W32" s="771"/>
      <c r="X32" s="771"/>
      <c r="Y32" s="771"/>
      <c r="Z32" s="771"/>
      <c r="AA32" s="771">
        <v>0</v>
      </c>
      <c r="AB32" s="771"/>
      <c r="AC32" s="771"/>
      <c r="AD32" s="771"/>
      <c r="AE32" s="772"/>
      <c r="AF32" s="773">
        <v>0</v>
      </c>
      <c r="AG32" s="774"/>
      <c r="AH32" s="774"/>
      <c r="AI32" s="774"/>
      <c r="AJ32" s="775"/>
      <c r="AK32" s="821">
        <v>53</v>
      </c>
      <c r="AL32" s="817"/>
      <c r="AM32" s="817"/>
      <c r="AN32" s="817"/>
      <c r="AO32" s="817"/>
      <c r="AP32" s="817">
        <v>256</v>
      </c>
      <c r="AQ32" s="817"/>
      <c r="AR32" s="817"/>
      <c r="AS32" s="817"/>
      <c r="AT32" s="817"/>
      <c r="AU32" s="817">
        <v>252</v>
      </c>
      <c r="AV32" s="817"/>
      <c r="AW32" s="817"/>
      <c r="AX32" s="817"/>
      <c r="AY32" s="817"/>
      <c r="AZ32" s="818" t="s">
        <v>551</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v>16</v>
      </c>
      <c r="R33" s="771"/>
      <c r="S33" s="771"/>
      <c r="T33" s="771"/>
      <c r="U33" s="771"/>
      <c r="V33" s="771">
        <v>16</v>
      </c>
      <c r="W33" s="771"/>
      <c r="X33" s="771"/>
      <c r="Y33" s="771"/>
      <c r="Z33" s="771"/>
      <c r="AA33" s="771" t="s">
        <v>551</v>
      </c>
      <c r="AB33" s="771"/>
      <c r="AC33" s="771"/>
      <c r="AD33" s="771"/>
      <c r="AE33" s="772"/>
      <c r="AF33" s="773">
        <v>12</v>
      </c>
      <c r="AG33" s="774"/>
      <c r="AH33" s="774"/>
      <c r="AI33" s="774"/>
      <c r="AJ33" s="775"/>
      <c r="AK33" s="821">
        <v>12</v>
      </c>
      <c r="AL33" s="817"/>
      <c r="AM33" s="817"/>
      <c r="AN33" s="817"/>
      <c r="AO33" s="817"/>
      <c r="AP33" s="817" t="s">
        <v>551</v>
      </c>
      <c r="AQ33" s="817"/>
      <c r="AR33" s="817"/>
      <c r="AS33" s="817"/>
      <c r="AT33" s="817"/>
      <c r="AU33" s="817" t="s">
        <v>551</v>
      </c>
      <c r="AV33" s="817"/>
      <c r="AW33" s="817"/>
      <c r="AX33" s="817"/>
      <c r="AY33" s="817"/>
      <c r="AZ33" s="818" t="s">
        <v>551</v>
      </c>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212</v>
      </c>
      <c r="AG63" s="831"/>
      <c r="AH63" s="831"/>
      <c r="AI63" s="831"/>
      <c r="AJ63" s="832"/>
      <c r="AK63" s="833"/>
      <c r="AL63" s="828"/>
      <c r="AM63" s="828"/>
      <c r="AN63" s="828"/>
      <c r="AO63" s="828"/>
      <c r="AP63" s="831">
        <v>624</v>
      </c>
      <c r="AQ63" s="831"/>
      <c r="AR63" s="831"/>
      <c r="AS63" s="831"/>
      <c r="AT63" s="831"/>
      <c r="AU63" s="831">
        <v>561</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552</v>
      </c>
      <c r="C68" s="857"/>
      <c r="D68" s="857"/>
      <c r="E68" s="857"/>
      <c r="F68" s="857"/>
      <c r="G68" s="857"/>
      <c r="H68" s="857"/>
      <c r="I68" s="857"/>
      <c r="J68" s="857"/>
      <c r="K68" s="857"/>
      <c r="L68" s="857"/>
      <c r="M68" s="857"/>
      <c r="N68" s="857"/>
      <c r="O68" s="857"/>
      <c r="P68" s="858"/>
      <c r="Q68" s="859">
        <v>7064</v>
      </c>
      <c r="R68" s="853"/>
      <c r="S68" s="853"/>
      <c r="T68" s="853"/>
      <c r="U68" s="853"/>
      <c r="V68" s="853">
        <v>5999</v>
      </c>
      <c r="W68" s="853"/>
      <c r="X68" s="853"/>
      <c r="Y68" s="853"/>
      <c r="Z68" s="853"/>
      <c r="AA68" s="853">
        <v>1065</v>
      </c>
      <c r="AB68" s="853"/>
      <c r="AC68" s="853"/>
      <c r="AD68" s="853"/>
      <c r="AE68" s="853"/>
      <c r="AF68" s="853">
        <v>1065</v>
      </c>
      <c r="AG68" s="853"/>
      <c r="AH68" s="853"/>
      <c r="AI68" s="853"/>
      <c r="AJ68" s="853"/>
      <c r="AK68" s="853">
        <v>208</v>
      </c>
      <c r="AL68" s="853"/>
      <c r="AM68" s="853"/>
      <c r="AN68" s="853"/>
      <c r="AO68" s="853"/>
      <c r="AP68" s="853" t="s">
        <v>551</v>
      </c>
      <c r="AQ68" s="853"/>
      <c r="AR68" s="853"/>
      <c r="AS68" s="853"/>
      <c r="AT68" s="853"/>
      <c r="AU68" s="853" t="s">
        <v>551</v>
      </c>
      <c r="AV68" s="853"/>
      <c r="AW68" s="853"/>
      <c r="AX68" s="853"/>
      <c r="AY68" s="853"/>
      <c r="AZ68" s="854" t="s">
        <v>556</v>
      </c>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553</v>
      </c>
      <c r="C69" s="861"/>
      <c r="D69" s="861"/>
      <c r="E69" s="861"/>
      <c r="F69" s="861"/>
      <c r="G69" s="861"/>
      <c r="H69" s="861"/>
      <c r="I69" s="861"/>
      <c r="J69" s="861"/>
      <c r="K69" s="861"/>
      <c r="L69" s="861"/>
      <c r="M69" s="861"/>
      <c r="N69" s="861"/>
      <c r="O69" s="861"/>
      <c r="P69" s="862"/>
      <c r="Q69" s="863">
        <v>7064</v>
      </c>
      <c r="R69" s="817"/>
      <c r="S69" s="817"/>
      <c r="T69" s="817"/>
      <c r="U69" s="817"/>
      <c r="V69" s="817">
        <v>6858</v>
      </c>
      <c r="W69" s="817"/>
      <c r="X69" s="817"/>
      <c r="Y69" s="817"/>
      <c r="Z69" s="817"/>
      <c r="AA69" s="817">
        <v>206</v>
      </c>
      <c r="AB69" s="817"/>
      <c r="AC69" s="817"/>
      <c r="AD69" s="817"/>
      <c r="AE69" s="817"/>
      <c r="AF69" s="817">
        <v>170</v>
      </c>
      <c r="AG69" s="817"/>
      <c r="AH69" s="817"/>
      <c r="AI69" s="817"/>
      <c r="AJ69" s="817"/>
      <c r="AK69" s="817">
        <v>302</v>
      </c>
      <c r="AL69" s="817"/>
      <c r="AM69" s="817"/>
      <c r="AN69" s="817"/>
      <c r="AO69" s="817"/>
      <c r="AP69" s="817">
        <v>8430</v>
      </c>
      <c r="AQ69" s="817"/>
      <c r="AR69" s="817"/>
      <c r="AS69" s="817"/>
      <c r="AT69" s="817"/>
      <c r="AU69" s="817">
        <v>632</v>
      </c>
      <c r="AV69" s="817"/>
      <c r="AW69" s="817"/>
      <c r="AX69" s="817"/>
      <c r="AY69" s="817"/>
      <c r="AZ69" s="819" t="s">
        <v>557</v>
      </c>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554</v>
      </c>
      <c r="C70" s="861"/>
      <c r="D70" s="861"/>
      <c r="E70" s="861"/>
      <c r="F70" s="861"/>
      <c r="G70" s="861"/>
      <c r="H70" s="861"/>
      <c r="I70" s="861"/>
      <c r="J70" s="861"/>
      <c r="K70" s="861"/>
      <c r="L70" s="861"/>
      <c r="M70" s="861"/>
      <c r="N70" s="861"/>
      <c r="O70" s="861"/>
      <c r="P70" s="862"/>
      <c r="Q70" s="863">
        <v>312</v>
      </c>
      <c r="R70" s="817"/>
      <c r="S70" s="817"/>
      <c r="T70" s="817"/>
      <c r="U70" s="817"/>
      <c r="V70" s="817">
        <v>290</v>
      </c>
      <c r="W70" s="817"/>
      <c r="X70" s="817"/>
      <c r="Y70" s="817"/>
      <c r="Z70" s="817"/>
      <c r="AA70" s="817">
        <v>22</v>
      </c>
      <c r="AB70" s="817"/>
      <c r="AC70" s="817"/>
      <c r="AD70" s="817"/>
      <c r="AE70" s="817"/>
      <c r="AF70" s="817">
        <v>22</v>
      </c>
      <c r="AG70" s="817"/>
      <c r="AH70" s="817"/>
      <c r="AI70" s="817"/>
      <c r="AJ70" s="817"/>
      <c r="AK70" s="817" t="s">
        <v>551</v>
      </c>
      <c r="AL70" s="817"/>
      <c r="AM70" s="817"/>
      <c r="AN70" s="817"/>
      <c r="AO70" s="817"/>
      <c r="AP70" s="817" t="s">
        <v>551</v>
      </c>
      <c r="AQ70" s="817"/>
      <c r="AR70" s="817"/>
      <c r="AS70" s="817"/>
      <c r="AT70" s="817"/>
      <c r="AU70" s="817" t="s">
        <v>551</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555</v>
      </c>
      <c r="C71" s="861"/>
      <c r="D71" s="861"/>
      <c r="E71" s="861"/>
      <c r="F71" s="861"/>
      <c r="G71" s="861"/>
      <c r="H71" s="861"/>
      <c r="I71" s="861"/>
      <c r="J71" s="861"/>
      <c r="K71" s="861"/>
      <c r="L71" s="861"/>
      <c r="M71" s="861"/>
      <c r="N71" s="861"/>
      <c r="O71" s="861"/>
      <c r="P71" s="862"/>
      <c r="Q71" s="863">
        <v>322367</v>
      </c>
      <c r="R71" s="817"/>
      <c r="S71" s="817"/>
      <c r="T71" s="817"/>
      <c r="U71" s="817"/>
      <c r="V71" s="817">
        <v>314740</v>
      </c>
      <c r="W71" s="817"/>
      <c r="X71" s="817"/>
      <c r="Y71" s="817"/>
      <c r="Z71" s="817"/>
      <c r="AA71" s="817">
        <v>7627</v>
      </c>
      <c r="AB71" s="817"/>
      <c r="AC71" s="817"/>
      <c r="AD71" s="817"/>
      <c r="AE71" s="817"/>
      <c r="AF71" s="817">
        <v>5417</v>
      </c>
      <c r="AG71" s="817"/>
      <c r="AH71" s="817"/>
      <c r="AI71" s="817"/>
      <c r="AJ71" s="817"/>
      <c r="AK71" s="817" t="s">
        <v>551</v>
      </c>
      <c r="AL71" s="817"/>
      <c r="AM71" s="817"/>
      <c r="AN71" s="817"/>
      <c r="AO71" s="817"/>
      <c r="AP71" s="817" t="s">
        <v>551</v>
      </c>
      <c r="AQ71" s="817"/>
      <c r="AR71" s="817"/>
      <c r="AS71" s="817"/>
      <c r="AT71" s="817"/>
      <c r="AU71" s="817" t="s">
        <v>551</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6674</v>
      </c>
      <c r="AG88" s="831"/>
      <c r="AH88" s="831"/>
      <c r="AI88" s="831"/>
      <c r="AJ88" s="831"/>
      <c r="AK88" s="828"/>
      <c r="AL88" s="828"/>
      <c r="AM88" s="828"/>
      <c r="AN88" s="828"/>
      <c r="AO88" s="828"/>
      <c r="AP88" s="831">
        <v>8430</v>
      </c>
      <c r="AQ88" s="831"/>
      <c r="AR88" s="831"/>
      <c r="AS88" s="831"/>
      <c r="AT88" s="831"/>
      <c r="AU88" s="831">
        <v>632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796923</v>
      </c>
      <c r="AB110" s="887"/>
      <c r="AC110" s="887"/>
      <c r="AD110" s="887"/>
      <c r="AE110" s="888"/>
      <c r="AF110" s="889">
        <v>767340</v>
      </c>
      <c r="AG110" s="887"/>
      <c r="AH110" s="887"/>
      <c r="AI110" s="887"/>
      <c r="AJ110" s="888"/>
      <c r="AK110" s="889">
        <v>755221</v>
      </c>
      <c r="AL110" s="887"/>
      <c r="AM110" s="887"/>
      <c r="AN110" s="887"/>
      <c r="AO110" s="888"/>
      <c r="AP110" s="890">
        <v>22.5</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8131112</v>
      </c>
      <c r="BR110" s="918"/>
      <c r="BS110" s="918"/>
      <c r="BT110" s="918"/>
      <c r="BU110" s="918"/>
      <c r="BV110" s="918">
        <v>7775906</v>
      </c>
      <c r="BW110" s="918"/>
      <c r="BX110" s="918"/>
      <c r="BY110" s="918"/>
      <c r="BZ110" s="918"/>
      <c r="CA110" s="918">
        <v>7827386</v>
      </c>
      <c r="CB110" s="918"/>
      <c r="CC110" s="918"/>
      <c r="CD110" s="918"/>
      <c r="CE110" s="918"/>
      <c r="CF110" s="931">
        <v>233.2</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653022</v>
      </c>
      <c r="BR112" s="913"/>
      <c r="BS112" s="913"/>
      <c r="BT112" s="913"/>
      <c r="BU112" s="913"/>
      <c r="BV112" s="913">
        <v>586911</v>
      </c>
      <c r="BW112" s="913"/>
      <c r="BX112" s="913"/>
      <c r="BY112" s="913"/>
      <c r="BZ112" s="913"/>
      <c r="CA112" s="913">
        <v>561099</v>
      </c>
      <c r="CB112" s="913"/>
      <c r="CC112" s="913"/>
      <c r="CD112" s="913"/>
      <c r="CE112" s="913"/>
      <c r="CF112" s="907">
        <v>16.7</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76117</v>
      </c>
      <c r="AB113" s="925"/>
      <c r="AC113" s="925"/>
      <c r="AD113" s="925"/>
      <c r="AE113" s="926"/>
      <c r="AF113" s="927">
        <v>71899</v>
      </c>
      <c r="AG113" s="925"/>
      <c r="AH113" s="925"/>
      <c r="AI113" s="925"/>
      <c r="AJ113" s="926"/>
      <c r="AK113" s="927">
        <v>71332</v>
      </c>
      <c r="AL113" s="925"/>
      <c r="AM113" s="925"/>
      <c r="AN113" s="925"/>
      <c r="AO113" s="926"/>
      <c r="AP113" s="928">
        <v>2.1</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509324</v>
      </c>
      <c r="BR113" s="913"/>
      <c r="BS113" s="913"/>
      <c r="BT113" s="913"/>
      <c r="BU113" s="913"/>
      <c r="BV113" s="913">
        <v>584491</v>
      </c>
      <c r="BW113" s="913"/>
      <c r="BX113" s="913"/>
      <c r="BY113" s="913"/>
      <c r="BZ113" s="913"/>
      <c r="CA113" s="913">
        <v>632255</v>
      </c>
      <c r="CB113" s="913"/>
      <c r="CC113" s="913"/>
      <c r="CD113" s="913"/>
      <c r="CE113" s="913"/>
      <c r="CF113" s="907">
        <v>18.8</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42831</v>
      </c>
      <c r="AB114" s="946"/>
      <c r="AC114" s="946"/>
      <c r="AD114" s="946"/>
      <c r="AE114" s="947"/>
      <c r="AF114" s="948">
        <v>48735</v>
      </c>
      <c r="AG114" s="946"/>
      <c r="AH114" s="946"/>
      <c r="AI114" s="946"/>
      <c r="AJ114" s="947"/>
      <c r="AK114" s="948">
        <v>44086</v>
      </c>
      <c r="AL114" s="946"/>
      <c r="AM114" s="946"/>
      <c r="AN114" s="946"/>
      <c r="AO114" s="947"/>
      <c r="AP114" s="949">
        <v>1.3</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793198</v>
      </c>
      <c r="BR114" s="913"/>
      <c r="BS114" s="913"/>
      <c r="BT114" s="913"/>
      <c r="BU114" s="913"/>
      <c r="BV114" s="913">
        <v>840364</v>
      </c>
      <c r="BW114" s="913"/>
      <c r="BX114" s="913"/>
      <c r="BY114" s="913"/>
      <c r="BZ114" s="913"/>
      <c r="CA114" s="913">
        <v>840865</v>
      </c>
      <c r="CB114" s="913"/>
      <c r="CC114" s="913"/>
      <c r="CD114" s="913"/>
      <c r="CE114" s="913"/>
      <c r="CF114" s="907">
        <v>25.1</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3738</v>
      </c>
      <c r="AB115" s="925"/>
      <c r="AC115" s="925"/>
      <c r="AD115" s="925"/>
      <c r="AE115" s="926"/>
      <c r="AF115" s="927">
        <v>758</v>
      </c>
      <c r="AG115" s="925"/>
      <c r="AH115" s="925"/>
      <c r="AI115" s="925"/>
      <c r="AJ115" s="926"/>
      <c r="AK115" s="927">
        <v>48</v>
      </c>
      <c r="AL115" s="925"/>
      <c r="AM115" s="925"/>
      <c r="AN115" s="925"/>
      <c r="AO115" s="926"/>
      <c r="AP115" s="928">
        <v>0</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169</v>
      </c>
      <c r="AB116" s="946"/>
      <c r="AC116" s="946"/>
      <c r="AD116" s="946"/>
      <c r="AE116" s="947"/>
      <c r="AF116" s="948">
        <v>197</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919778</v>
      </c>
      <c r="AB117" s="966"/>
      <c r="AC117" s="966"/>
      <c r="AD117" s="966"/>
      <c r="AE117" s="967"/>
      <c r="AF117" s="968">
        <v>888929</v>
      </c>
      <c r="AG117" s="966"/>
      <c r="AH117" s="966"/>
      <c r="AI117" s="966"/>
      <c r="AJ117" s="967"/>
      <c r="AK117" s="968">
        <v>870687</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10086656</v>
      </c>
      <c r="BR119" s="987"/>
      <c r="BS119" s="987"/>
      <c r="BT119" s="987"/>
      <c r="BU119" s="987"/>
      <c r="BV119" s="987">
        <v>9787672</v>
      </c>
      <c r="BW119" s="987"/>
      <c r="BX119" s="987"/>
      <c r="BY119" s="987"/>
      <c r="BZ119" s="987"/>
      <c r="CA119" s="987">
        <v>9861605</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3092430</v>
      </c>
      <c r="BR120" s="918"/>
      <c r="BS120" s="918"/>
      <c r="BT120" s="918"/>
      <c r="BU120" s="918"/>
      <c r="BV120" s="918">
        <v>3241576</v>
      </c>
      <c r="BW120" s="918"/>
      <c r="BX120" s="918"/>
      <c r="BY120" s="918"/>
      <c r="BZ120" s="918"/>
      <c r="CA120" s="918">
        <v>3237906</v>
      </c>
      <c r="CB120" s="918"/>
      <c r="CC120" s="918"/>
      <c r="CD120" s="918"/>
      <c r="CE120" s="918"/>
      <c r="CF120" s="931">
        <v>96.5</v>
      </c>
      <c r="CG120" s="932"/>
      <c r="CH120" s="932"/>
      <c r="CI120" s="932"/>
      <c r="CJ120" s="932"/>
      <c r="CK120" s="993" t="s">
        <v>446</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v>374423</v>
      </c>
      <c r="DH120" s="918"/>
      <c r="DI120" s="918"/>
      <c r="DJ120" s="918"/>
      <c r="DK120" s="918"/>
      <c r="DL120" s="918">
        <v>318581</v>
      </c>
      <c r="DM120" s="918"/>
      <c r="DN120" s="918"/>
      <c r="DO120" s="918"/>
      <c r="DP120" s="918"/>
      <c r="DQ120" s="918">
        <v>309075</v>
      </c>
      <c r="DR120" s="918"/>
      <c r="DS120" s="918"/>
      <c r="DT120" s="918"/>
      <c r="DU120" s="918"/>
      <c r="DV120" s="919">
        <v>9.1999999999999993</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255999</v>
      </c>
      <c r="BR121" s="913"/>
      <c r="BS121" s="913"/>
      <c r="BT121" s="913"/>
      <c r="BU121" s="913"/>
      <c r="BV121" s="913">
        <v>244872</v>
      </c>
      <c r="BW121" s="913"/>
      <c r="BX121" s="913"/>
      <c r="BY121" s="913"/>
      <c r="BZ121" s="913"/>
      <c r="CA121" s="913">
        <v>212578</v>
      </c>
      <c r="CB121" s="913"/>
      <c r="CC121" s="913"/>
      <c r="CD121" s="913"/>
      <c r="CE121" s="913"/>
      <c r="CF121" s="907">
        <v>6.3</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252024</v>
      </c>
      <c r="DR121" s="913"/>
      <c r="DS121" s="913"/>
      <c r="DT121" s="913"/>
      <c r="DU121" s="913"/>
      <c r="DV121" s="914">
        <v>7.5</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5801723</v>
      </c>
      <c r="BR122" s="987"/>
      <c r="BS122" s="987"/>
      <c r="BT122" s="987"/>
      <c r="BU122" s="987"/>
      <c r="BV122" s="987">
        <v>5711165</v>
      </c>
      <c r="BW122" s="987"/>
      <c r="BX122" s="987"/>
      <c r="BY122" s="987"/>
      <c r="BZ122" s="987"/>
      <c r="CA122" s="987">
        <v>5671594</v>
      </c>
      <c r="CB122" s="987"/>
      <c r="CC122" s="987"/>
      <c r="CD122" s="987"/>
      <c r="CE122" s="987"/>
      <c r="CF122" s="1004">
        <v>169</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0">
        <v>9150152</v>
      </c>
      <c r="BR123" s="1051"/>
      <c r="BS123" s="1051"/>
      <c r="BT123" s="1051"/>
      <c r="BU123" s="1051"/>
      <c r="BV123" s="1051">
        <v>9197613</v>
      </c>
      <c r="BW123" s="1051"/>
      <c r="BX123" s="1051"/>
      <c r="BY123" s="1051"/>
      <c r="BZ123" s="1051"/>
      <c r="CA123" s="1051">
        <v>9122078</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29.4</v>
      </c>
      <c r="BR124" s="1014"/>
      <c r="BS124" s="1014"/>
      <c r="BT124" s="1014"/>
      <c r="BU124" s="1014"/>
      <c r="BV124" s="1014">
        <v>18.2</v>
      </c>
      <c r="BW124" s="1014"/>
      <c r="BX124" s="1014"/>
      <c r="BY124" s="1014"/>
      <c r="BZ124" s="1014"/>
      <c r="CA124" s="1014">
        <v>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278599</v>
      </c>
      <c r="DH124" s="973"/>
      <c r="DI124" s="973"/>
      <c r="DJ124" s="973"/>
      <c r="DK124" s="974"/>
      <c r="DL124" s="972">
        <v>268330</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3738</v>
      </c>
      <c r="AB127" s="946"/>
      <c r="AC127" s="946"/>
      <c r="AD127" s="946"/>
      <c r="AE127" s="947"/>
      <c r="AF127" s="948">
        <v>758</v>
      </c>
      <c r="AG127" s="946"/>
      <c r="AH127" s="946"/>
      <c r="AI127" s="946"/>
      <c r="AJ127" s="947"/>
      <c r="AK127" s="948">
        <v>48</v>
      </c>
      <c r="AL127" s="946"/>
      <c r="AM127" s="946"/>
      <c r="AN127" s="946"/>
      <c r="AO127" s="947"/>
      <c r="AP127" s="949">
        <v>0</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62133</v>
      </c>
      <c r="AB128" s="1033"/>
      <c r="AC128" s="1033"/>
      <c r="AD128" s="1033"/>
      <c r="AE128" s="1034"/>
      <c r="AF128" s="1035">
        <v>62242</v>
      </c>
      <c r="AG128" s="1033"/>
      <c r="AH128" s="1033"/>
      <c r="AI128" s="1033"/>
      <c r="AJ128" s="1034"/>
      <c r="AK128" s="1035">
        <v>61028</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3774144</v>
      </c>
      <c r="AB129" s="946"/>
      <c r="AC129" s="946"/>
      <c r="AD129" s="946"/>
      <c r="AE129" s="947"/>
      <c r="AF129" s="948">
        <v>3794446</v>
      </c>
      <c r="AG129" s="946"/>
      <c r="AH129" s="946"/>
      <c r="AI129" s="946"/>
      <c r="AJ129" s="947"/>
      <c r="AK129" s="948">
        <v>3923379</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597891</v>
      </c>
      <c r="AB130" s="946"/>
      <c r="AC130" s="946"/>
      <c r="AD130" s="946"/>
      <c r="AE130" s="947"/>
      <c r="AF130" s="948">
        <v>567669</v>
      </c>
      <c r="AG130" s="946"/>
      <c r="AH130" s="946"/>
      <c r="AI130" s="946"/>
      <c r="AJ130" s="947"/>
      <c r="AK130" s="948">
        <v>566663</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7.8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3176253</v>
      </c>
      <c r="AB131" s="973"/>
      <c r="AC131" s="973"/>
      <c r="AD131" s="973"/>
      <c r="AE131" s="974"/>
      <c r="AF131" s="972">
        <v>3226777</v>
      </c>
      <c r="AG131" s="973"/>
      <c r="AH131" s="973"/>
      <c r="AI131" s="973"/>
      <c r="AJ131" s="974"/>
      <c r="AK131" s="972">
        <v>3356716</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v>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8.1780009339999999</v>
      </c>
      <c r="AB132" s="1084"/>
      <c r="AC132" s="1084"/>
      <c r="AD132" s="1084"/>
      <c r="AE132" s="1085"/>
      <c r="AF132" s="1086">
        <v>8.0271428740000008</v>
      </c>
      <c r="AG132" s="1084"/>
      <c r="AH132" s="1084"/>
      <c r="AI132" s="1084"/>
      <c r="AJ132" s="1085"/>
      <c r="AK132" s="1086">
        <v>7.239099167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8.4</v>
      </c>
      <c r="AB133" s="1067"/>
      <c r="AC133" s="1067"/>
      <c r="AD133" s="1067"/>
      <c r="AE133" s="1068"/>
      <c r="AF133" s="1066">
        <v>8.1</v>
      </c>
      <c r="AG133" s="1067"/>
      <c r="AH133" s="1067"/>
      <c r="AI133" s="1067"/>
      <c r="AJ133" s="1068"/>
      <c r="AK133" s="1066">
        <v>7.8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HtRQfRdcgzCrCDjvbgpRNAYOkYq9C0Um5qCinGx44/E+CEsCv8iQS7v1GFbVS3Fns/bjjBqNA2YaC3VIN0D/A==" saltValue="hMCAELDmzVfk8LEecWbr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4lV/oBr62Dqo2A5xsJXE/vaUFL6mNLCXCLw2sZ1NWQftaxcdAiJcJDj10dF5CbZdQBEkM3tucBgzCi1XnfDtvA==" saltValue="cFH+8A6r646dPf9uelYF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OExtH/DwACjVfw8GWwLtSwgJ2I2l7ZM2O8Hm81LprrpQcYJw1SBhsxDluR1+CzsUZ67sqHF/kDpHBADRoqDmg==" saltValue="rg4oZAVozEGQE9RRaJM+h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926051</v>
      </c>
      <c r="AP9" s="262">
        <v>106971</v>
      </c>
      <c r="AQ9" s="263">
        <v>154424</v>
      </c>
      <c r="AR9" s="264">
        <v>-30.7</v>
      </c>
    </row>
    <row r="10" spans="1:46" ht="13.5" customHeight="1" x14ac:dyDescent="0.15">
      <c r="A10" s="247"/>
      <c r="AK10" s="1103" t="s">
        <v>485</v>
      </c>
      <c r="AL10" s="1104"/>
      <c r="AM10" s="1104"/>
      <c r="AN10" s="1105"/>
      <c r="AO10" s="265">
        <v>223287</v>
      </c>
      <c r="AP10" s="265">
        <v>25793</v>
      </c>
      <c r="AQ10" s="266">
        <v>18194</v>
      </c>
      <c r="AR10" s="267">
        <v>41.8</v>
      </c>
    </row>
    <row r="11" spans="1:46" ht="13.5" customHeight="1" x14ac:dyDescent="0.15">
      <c r="A11" s="247"/>
      <c r="AK11" s="1103" t="s">
        <v>486</v>
      </c>
      <c r="AL11" s="1104"/>
      <c r="AM11" s="1104"/>
      <c r="AN11" s="1105"/>
      <c r="AO11" s="265">
        <v>10415</v>
      </c>
      <c r="AP11" s="265">
        <v>1203</v>
      </c>
      <c r="AQ11" s="266">
        <v>1285</v>
      </c>
      <c r="AR11" s="267">
        <v>-6.4</v>
      </c>
    </row>
    <row r="12" spans="1:46" ht="13.5" customHeight="1" x14ac:dyDescent="0.15">
      <c r="A12" s="247"/>
      <c r="AK12" s="1103" t="s">
        <v>487</v>
      </c>
      <c r="AL12" s="1104"/>
      <c r="AM12" s="1104"/>
      <c r="AN12" s="1105"/>
      <c r="AO12" s="265" t="s">
        <v>488</v>
      </c>
      <c r="AP12" s="265" t="s">
        <v>488</v>
      </c>
      <c r="AQ12" s="266" t="s">
        <v>488</v>
      </c>
      <c r="AR12" s="267" t="s">
        <v>488</v>
      </c>
    </row>
    <row r="13" spans="1:46" ht="13.5" customHeight="1" x14ac:dyDescent="0.15">
      <c r="A13" s="247"/>
      <c r="AK13" s="1103" t="s">
        <v>489</v>
      </c>
      <c r="AL13" s="1104"/>
      <c r="AM13" s="1104"/>
      <c r="AN13" s="1105"/>
      <c r="AO13" s="265">
        <v>83075</v>
      </c>
      <c r="AP13" s="265">
        <v>9596</v>
      </c>
      <c r="AQ13" s="266">
        <v>5735</v>
      </c>
      <c r="AR13" s="267">
        <v>67.3</v>
      </c>
    </row>
    <row r="14" spans="1:46" ht="13.5" customHeight="1" x14ac:dyDescent="0.15">
      <c r="A14" s="247"/>
      <c r="AK14" s="1103" t="s">
        <v>490</v>
      </c>
      <c r="AL14" s="1104"/>
      <c r="AM14" s="1104"/>
      <c r="AN14" s="1105"/>
      <c r="AO14" s="265">
        <v>51433</v>
      </c>
      <c r="AP14" s="265">
        <v>5941</v>
      </c>
      <c r="AQ14" s="266">
        <v>2950</v>
      </c>
      <c r="AR14" s="267">
        <v>101.4</v>
      </c>
    </row>
    <row r="15" spans="1:46" ht="13.5" customHeight="1" x14ac:dyDescent="0.15">
      <c r="A15" s="247"/>
      <c r="AK15" s="1106" t="s">
        <v>491</v>
      </c>
      <c r="AL15" s="1107"/>
      <c r="AM15" s="1107"/>
      <c r="AN15" s="1108"/>
      <c r="AO15" s="265">
        <v>-66812</v>
      </c>
      <c r="AP15" s="265">
        <v>-7718</v>
      </c>
      <c r="AQ15" s="266">
        <v>-9110</v>
      </c>
      <c r="AR15" s="267">
        <v>-15.3</v>
      </c>
    </row>
    <row r="16" spans="1:46" x14ac:dyDescent="0.15">
      <c r="A16" s="247"/>
      <c r="AK16" s="1106" t="s">
        <v>177</v>
      </c>
      <c r="AL16" s="1107"/>
      <c r="AM16" s="1107"/>
      <c r="AN16" s="1108"/>
      <c r="AO16" s="265">
        <v>1227449</v>
      </c>
      <c r="AP16" s="265">
        <v>141787</v>
      </c>
      <c r="AQ16" s="266">
        <v>173477</v>
      </c>
      <c r="AR16" s="267">
        <v>-18.3</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11.32</v>
      </c>
      <c r="AP21" s="278">
        <v>14.28</v>
      </c>
      <c r="AQ21" s="279">
        <v>-2.96</v>
      </c>
      <c r="AS21" s="280"/>
      <c r="AT21" s="276"/>
    </row>
    <row r="22" spans="1:46" s="248" customFormat="1" x14ac:dyDescent="0.15">
      <c r="A22" s="276"/>
      <c r="AK22" s="1109" t="s">
        <v>497</v>
      </c>
      <c r="AL22" s="1110"/>
      <c r="AM22" s="1110"/>
      <c r="AN22" s="1111"/>
      <c r="AO22" s="281">
        <v>92.5</v>
      </c>
      <c r="AP22" s="282">
        <v>96</v>
      </c>
      <c r="AQ22" s="283">
        <v>-3.5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755221</v>
      </c>
      <c r="AP32" s="291">
        <v>87238</v>
      </c>
      <c r="AQ32" s="292">
        <v>83140</v>
      </c>
      <c r="AR32" s="293">
        <v>4.9000000000000004</v>
      </c>
    </row>
    <row r="33" spans="1:46" ht="13.5" customHeight="1" x14ac:dyDescent="0.15">
      <c r="A33" s="247"/>
      <c r="AK33" s="1117" t="s">
        <v>502</v>
      </c>
      <c r="AL33" s="1118"/>
      <c r="AM33" s="1118"/>
      <c r="AN33" s="1119"/>
      <c r="AO33" s="291" t="s">
        <v>488</v>
      </c>
      <c r="AP33" s="291" t="s">
        <v>488</v>
      </c>
      <c r="AQ33" s="292" t="s">
        <v>488</v>
      </c>
      <c r="AR33" s="293" t="s">
        <v>488</v>
      </c>
    </row>
    <row r="34" spans="1:46" ht="27" customHeight="1" x14ac:dyDescent="0.15">
      <c r="A34" s="247"/>
      <c r="AK34" s="1117" t="s">
        <v>503</v>
      </c>
      <c r="AL34" s="1118"/>
      <c r="AM34" s="1118"/>
      <c r="AN34" s="1119"/>
      <c r="AO34" s="291" t="s">
        <v>488</v>
      </c>
      <c r="AP34" s="291" t="s">
        <v>488</v>
      </c>
      <c r="AQ34" s="292" t="s">
        <v>488</v>
      </c>
      <c r="AR34" s="293" t="s">
        <v>488</v>
      </c>
    </row>
    <row r="35" spans="1:46" ht="27" customHeight="1" x14ac:dyDescent="0.15">
      <c r="A35" s="247"/>
      <c r="AK35" s="1117" t="s">
        <v>504</v>
      </c>
      <c r="AL35" s="1118"/>
      <c r="AM35" s="1118"/>
      <c r="AN35" s="1119"/>
      <c r="AO35" s="291">
        <v>71332</v>
      </c>
      <c r="AP35" s="291">
        <v>8240</v>
      </c>
      <c r="AQ35" s="292">
        <v>26106</v>
      </c>
      <c r="AR35" s="293">
        <v>-68.400000000000006</v>
      </c>
    </row>
    <row r="36" spans="1:46" ht="27" customHeight="1" x14ac:dyDescent="0.15">
      <c r="A36" s="247"/>
      <c r="AK36" s="1117" t="s">
        <v>505</v>
      </c>
      <c r="AL36" s="1118"/>
      <c r="AM36" s="1118"/>
      <c r="AN36" s="1119"/>
      <c r="AO36" s="291">
        <v>44086</v>
      </c>
      <c r="AP36" s="291">
        <v>5093</v>
      </c>
      <c r="AQ36" s="292">
        <v>4689</v>
      </c>
      <c r="AR36" s="293">
        <v>8.6</v>
      </c>
    </row>
    <row r="37" spans="1:46" ht="13.5" customHeight="1" x14ac:dyDescent="0.15">
      <c r="A37" s="247"/>
      <c r="AK37" s="1117" t="s">
        <v>506</v>
      </c>
      <c r="AL37" s="1118"/>
      <c r="AM37" s="1118"/>
      <c r="AN37" s="1119"/>
      <c r="AO37" s="291">
        <v>48</v>
      </c>
      <c r="AP37" s="291">
        <v>6</v>
      </c>
      <c r="AQ37" s="292">
        <v>554</v>
      </c>
      <c r="AR37" s="293">
        <v>-98.9</v>
      </c>
    </row>
    <row r="38" spans="1:46" ht="27" customHeight="1" x14ac:dyDescent="0.15">
      <c r="A38" s="247"/>
      <c r="AK38" s="1120" t="s">
        <v>507</v>
      </c>
      <c r="AL38" s="1121"/>
      <c r="AM38" s="1121"/>
      <c r="AN38" s="1122"/>
      <c r="AO38" s="294" t="s">
        <v>488</v>
      </c>
      <c r="AP38" s="294" t="s">
        <v>488</v>
      </c>
      <c r="AQ38" s="295">
        <v>7</v>
      </c>
      <c r="AR38" s="283" t="s">
        <v>488</v>
      </c>
      <c r="AS38" s="290"/>
    </row>
    <row r="39" spans="1:46" x14ac:dyDescent="0.15">
      <c r="A39" s="247"/>
      <c r="AK39" s="1120" t="s">
        <v>508</v>
      </c>
      <c r="AL39" s="1121"/>
      <c r="AM39" s="1121"/>
      <c r="AN39" s="1122"/>
      <c r="AO39" s="291">
        <v>-61028</v>
      </c>
      <c r="AP39" s="291">
        <v>-7050</v>
      </c>
      <c r="AQ39" s="292">
        <v>-2038</v>
      </c>
      <c r="AR39" s="293">
        <v>245.9</v>
      </c>
      <c r="AS39" s="290"/>
    </row>
    <row r="40" spans="1:46" ht="27" customHeight="1" x14ac:dyDescent="0.15">
      <c r="A40" s="247"/>
      <c r="AK40" s="1117" t="s">
        <v>509</v>
      </c>
      <c r="AL40" s="1118"/>
      <c r="AM40" s="1118"/>
      <c r="AN40" s="1119"/>
      <c r="AO40" s="291">
        <v>-566663</v>
      </c>
      <c r="AP40" s="291">
        <v>-65457</v>
      </c>
      <c r="AQ40" s="292">
        <v>-74354</v>
      </c>
      <c r="AR40" s="293">
        <v>-12</v>
      </c>
      <c r="AS40" s="290"/>
    </row>
    <row r="41" spans="1:46" x14ac:dyDescent="0.15">
      <c r="A41" s="247"/>
      <c r="AK41" s="1123" t="s">
        <v>287</v>
      </c>
      <c r="AL41" s="1124"/>
      <c r="AM41" s="1124"/>
      <c r="AN41" s="1125"/>
      <c r="AO41" s="291">
        <v>242996</v>
      </c>
      <c r="AP41" s="291">
        <v>28069</v>
      </c>
      <c r="AQ41" s="292">
        <v>38106</v>
      </c>
      <c r="AR41" s="293">
        <v>-26.3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1777535</v>
      </c>
      <c r="AN51" s="313">
        <v>188099</v>
      </c>
      <c r="AO51" s="314">
        <v>34.200000000000003</v>
      </c>
      <c r="AP51" s="315">
        <v>126525</v>
      </c>
      <c r="AQ51" s="316">
        <v>0.2</v>
      </c>
      <c r="AR51" s="317">
        <v>34</v>
      </c>
    </row>
    <row r="52" spans="1:44" x14ac:dyDescent="0.15">
      <c r="A52" s="247"/>
      <c r="AK52" s="318"/>
      <c r="AL52" s="319" t="s">
        <v>519</v>
      </c>
      <c r="AM52" s="320">
        <v>1452905</v>
      </c>
      <c r="AN52" s="321">
        <v>153747</v>
      </c>
      <c r="AO52" s="322">
        <v>278.39999999999998</v>
      </c>
      <c r="AP52" s="323">
        <v>67052</v>
      </c>
      <c r="AQ52" s="324">
        <v>18.100000000000001</v>
      </c>
      <c r="AR52" s="325">
        <v>260.3</v>
      </c>
    </row>
    <row r="53" spans="1:44" x14ac:dyDescent="0.15">
      <c r="A53" s="247"/>
      <c r="AK53" s="303" t="s">
        <v>520</v>
      </c>
      <c r="AL53" s="304"/>
      <c r="AM53" s="312">
        <v>1930308</v>
      </c>
      <c r="AN53" s="313">
        <v>209793</v>
      </c>
      <c r="AO53" s="314">
        <v>11.5</v>
      </c>
      <c r="AP53" s="315">
        <v>122054</v>
      </c>
      <c r="AQ53" s="316">
        <v>-3.5</v>
      </c>
      <c r="AR53" s="317">
        <v>15</v>
      </c>
    </row>
    <row r="54" spans="1:44" x14ac:dyDescent="0.15">
      <c r="A54" s="247"/>
      <c r="AK54" s="318"/>
      <c r="AL54" s="319" t="s">
        <v>519</v>
      </c>
      <c r="AM54" s="320">
        <v>1488560</v>
      </c>
      <c r="AN54" s="321">
        <v>161782</v>
      </c>
      <c r="AO54" s="322">
        <v>5.2</v>
      </c>
      <c r="AP54" s="323">
        <v>68298</v>
      </c>
      <c r="AQ54" s="324">
        <v>1.9</v>
      </c>
      <c r="AR54" s="325">
        <v>3.3</v>
      </c>
    </row>
    <row r="55" spans="1:44" x14ac:dyDescent="0.15">
      <c r="A55" s="247"/>
      <c r="AK55" s="303" t="s">
        <v>521</v>
      </c>
      <c r="AL55" s="304"/>
      <c r="AM55" s="312">
        <v>814014</v>
      </c>
      <c r="AN55" s="313">
        <v>90436</v>
      </c>
      <c r="AO55" s="314">
        <v>-56.9</v>
      </c>
      <c r="AP55" s="315">
        <v>111644</v>
      </c>
      <c r="AQ55" s="316">
        <v>-8.5</v>
      </c>
      <c r="AR55" s="317">
        <v>-48.4</v>
      </c>
    </row>
    <row r="56" spans="1:44" x14ac:dyDescent="0.15">
      <c r="A56" s="247"/>
      <c r="AK56" s="318"/>
      <c r="AL56" s="319" t="s">
        <v>519</v>
      </c>
      <c r="AM56" s="320">
        <v>543093</v>
      </c>
      <c r="AN56" s="321">
        <v>60337</v>
      </c>
      <c r="AO56" s="322">
        <v>-62.7</v>
      </c>
      <c r="AP56" s="323">
        <v>66606</v>
      </c>
      <c r="AQ56" s="324">
        <v>-2.5</v>
      </c>
      <c r="AR56" s="325">
        <v>-60.2</v>
      </c>
    </row>
    <row r="57" spans="1:44" x14ac:dyDescent="0.15">
      <c r="A57" s="247"/>
      <c r="AK57" s="303" t="s">
        <v>522</v>
      </c>
      <c r="AL57" s="304"/>
      <c r="AM57" s="312">
        <v>643301</v>
      </c>
      <c r="AN57" s="313">
        <v>72640</v>
      </c>
      <c r="AO57" s="314">
        <v>-19.7</v>
      </c>
      <c r="AP57" s="315">
        <v>127917</v>
      </c>
      <c r="AQ57" s="316">
        <v>14.6</v>
      </c>
      <c r="AR57" s="317">
        <v>-34.299999999999997</v>
      </c>
    </row>
    <row r="58" spans="1:44" x14ac:dyDescent="0.15">
      <c r="A58" s="247"/>
      <c r="AK58" s="318"/>
      <c r="AL58" s="319" t="s">
        <v>519</v>
      </c>
      <c r="AM58" s="320">
        <v>297535</v>
      </c>
      <c r="AN58" s="321">
        <v>33597</v>
      </c>
      <c r="AO58" s="322">
        <v>-44.3</v>
      </c>
      <c r="AP58" s="323">
        <v>69746</v>
      </c>
      <c r="AQ58" s="324">
        <v>4.7</v>
      </c>
      <c r="AR58" s="325">
        <v>-49</v>
      </c>
    </row>
    <row r="59" spans="1:44" x14ac:dyDescent="0.15">
      <c r="A59" s="247"/>
      <c r="AK59" s="303" t="s">
        <v>523</v>
      </c>
      <c r="AL59" s="304"/>
      <c r="AM59" s="312">
        <v>1208455</v>
      </c>
      <c r="AN59" s="313">
        <v>139593</v>
      </c>
      <c r="AO59" s="314">
        <v>92.2</v>
      </c>
      <c r="AP59" s="315">
        <v>135931</v>
      </c>
      <c r="AQ59" s="316">
        <v>6.3</v>
      </c>
      <c r="AR59" s="317">
        <v>85.9</v>
      </c>
    </row>
    <row r="60" spans="1:44" x14ac:dyDescent="0.15">
      <c r="A60" s="247"/>
      <c r="AK60" s="318"/>
      <c r="AL60" s="319" t="s">
        <v>519</v>
      </c>
      <c r="AM60" s="320">
        <v>554526</v>
      </c>
      <c r="AN60" s="321">
        <v>64055</v>
      </c>
      <c r="AO60" s="322">
        <v>90.7</v>
      </c>
      <c r="AP60" s="323">
        <v>75320</v>
      </c>
      <c r="AQ60" s="324">
        <v>8</v>
      </c>
      <c r="AR60" s="325">
        <v>82.7</v>
      </c>
    </row>
    <row r="61" spans="1:44" x14ac:dyDescent="0.15">
      <c r="A61" s="247"/>
      <c r="AK61" s="303" t="s">
        <v>524</v>
      </c>
      <c r="AL61" s="326"/>
      <c r="AM61" s="312">
        <v>1274723</v>
      </c>
      <c r="AN61" s="313">
        <v>140112</v>
      </c>
      <c r="AO61" s="314">
        <v>12.3</v>
      </c>
      <c r="AP61" s="315">
        <v>124814</v>
      </c>
      <c r="AQ61" s="327">
        <v>1.8</v>
      </c>
      <c r="AR61" s="317">
        <v>10.5</v>
      </c>
    </row>
    <row r="62" spans="1:44" x14ac:dyDescent="0.15">
      <c r="A62" s="247"/>
      <c r="AK62" s="318"/>
      <c r="AL62" s="319" t="s">
        <v>519</v>
      </c>
      <c r="AM62" s="320">
        <v>867324</v>
      </c>
      <c r="AN62" s="321">
        <v>94704</v>
      </c>
      <c r="AO62" s="322">
        <v>53.5</v>
      </c>
      <c r="AP62" s="323">
        <v>69404</v>
      </c>
      <c r="AQ62" s="324">
        <v>6</v>
      </c>
      <c r="AR62" s="325">
        <v>47.5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nQ3JYqzrtasQyDLtn3PzRwhCCMxH/nm5ZpUaFKfwHw3hdW2/yDxuZ4xnftMg20DmlTVCnWqM/43lAVgfoPujQQ==" saltValue="SZ+IvvNJSgxZMhP6SGey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8" zoomScaleNormal="98"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B/IPCew6lJ6egNbiFfYl/TuLWV8tHQJvhxiJHVjakN1edtk8J8aQGR4682vqkQhixfjyyq3WonLe+NpDzNx4bg==" saltValue="6UQWS75whZhr5SrQC2Eq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S2jnDk9qKxTyslqNdh6ziXEyyPaVxehcQteGqfXmeh2+1SmwLyw43QHT0on1r3svBp3W/txO2v6kuGRhVWDipQ==" saltValue="o6kG0e1F4jrJJZIKjWtw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22.22</v>
      </c>
      <c r="G47" s="12">
        <v>22.95</v>
      </c>
      <c r="H47" s="12">
        <v>24.96</v>
      </c>
      <c r="I47" s="12">
        <v>26.03</v>
      </c>
      <c r="J47" s="13">
        <v>26.21</v>
      </c>
    </row>
    <row r="48" spans="2:10" ht="57.75" customHeight="1" x14ac:dyDescent="0.15">
      <c r="B48" s="14"/>
      <c r="C48" s="1128" t="s">
        <v>4</v>
      </c>
      <c r="D48" s="1128"/>
      <c r="E48" s="1129"/>
      <c r="F48" s="15">
        <v>3.3</v>
      </c>
      <c r="G48" s="16">
        <v>5.4</v>
      </c>
      <c r="H48" s="16">
        <v>5.27</v>
      </c>
      <c r="I48" s="16">
        <v>4.3499999999999996</v>
      </c>
      <c r="J48" s="17">
        <v>4.3899999999999997</v>
      </c>
    </row>
    <row r="49" spans="2:10" ht="57.75" customHeight="1" thickBot="1" x14ac:dyDescent="0.2">
      <c r="B49" s="18"/>
      <c r="C49" s="1130" t="s">
        <v>5</v>
      </c>
      <c r="D49" s="1130"/>
      <c r="E49" s="1131"/>
      <c r="F49" s="19" t="s">
        <v>531</v>
      </c>
      <c r="G49" s="20">
        <v>4.68</v>
      </c>
      <c r="H49" s="20">
        <v>1.39</v>
      </c>
      <c r="I49" s="20">
        <v>0.32</v>
      </c>
      <c r="J49" s="21">
        <v>1.22</v>
      </c>
    </row>
    <row r="50" spans="2:10" x14ac:dyDescent="0.15"/>
  </sheetData>
  <sheetProtection algorithmName="SHA-512" hashValue="cYaQIktrAAaTXkGVk84ZDv6iyKcVJCojhc3l7jsZUL+10Va/bBox71lznRz6mnIY8xLzC54CKpaVMAK6OUHzYQ==" saltValue="M+ypDWiPuQ7eo/xn5/nY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浦野　匤史</cp:lastModifiedBy>
  <cp:lastPrinted>2026-03-12T01:39:20Z</cp:lastPrinted>
  <dcterms:created xsi:type="dcterms:W3CDTF">2026-02-26T10:16:17Z</dcterms:created>
  <dcterms:modified xsi:type="dcterms:W3CDTF">2026-03-12T02:06:49Z</dcterms:modified>
  <cp:category/>
</cp:coreProperties>
</file>