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72.16.41.177\2025年度（令和7年）\04　サービス向上班\11 瀧\01 業務管理体制\一般検査\"/>
    </mc:Choice>
  </mc:AlternateContent>
  <xr:revisionPtr revIDLastSave="0" documentId="13_ncr:1_{B28DC57C-278A-450B-B2F2-3481C07285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事前調査" sheetId="1" r:id="rId1"/>
  </sheets>
  <definedNames>
    <definedName name="_xlnm.Print_Area" localSheetId="0">事前調査!$A$1:$H$41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1" i="1" l="1"/>
  <c r="S41" i="1"/>
  <c r="R41" i="1"/>
  <c r="Q41" i="1"/>
  <c r="P41" i="1"/>
  <c r="O41" i="1"/>
  <c r="N41" i="1"/>
  <c r="M41" i="1"/>
  <c r="N40" i="1"/>
  <c r="M40" i="1"/>
  <c r="L40" i="1" s="1"/>
  <c r="M39" i="1"/>
  <c r="L39" i="1" s="1"/>
  <c r="P38" i="1"/>
  <c r="O38" i="1"/>
  <c r="N38" i="1"/>
  <c r="M38" i="1"/>
  <c r="N37" i="1"/>
  <c r="M37" i="1"/>
  <c r="L37" i="1" s="1"/>
  <c r="P25" i="1"/>
  <c r="N36" i="1"/>
  <c r="M36" i="1"/>
  <c r="P36" i="1"/>
  <c r="O36" i="1"/>
  <c r="N35" i="1"/>
  <c r="M35" i="1"/>
  <c r="L35" i="1" s="1"/>
  <c r="M34" i="1"/>
  <c r="L34" i="1" s="1"/>
  <c r="N33" i="1"/>
  <c r="M33" i="1"/>
  <c r="N31" i="1"/>
  <c r="P32" i="1"/>
  <c r="O32" i="1"/>
  <c r="N32" i="1"/>
  <c r="M32" i="1"/>
  <c r="M31" i="1"/>
  <c r="L31" i="1" s="1"/>
  <c r="M30" i="1"/>
  <c r="L30" i="1" s="1"/>
  <c r="N29" i="1"/>
  <c r="M29" i="1"/>
  <c r="T28" i="1"/>
  <c r="L33" i="1" l="1"/>
  <c r="L29" i="1"/>
  <c r="J29" i="1" s="1"/>
  <c r="L32" i="1"/>
  <c r="L41" i="1"/>
  <c r="L38" i="1"/>
  <c r="J37" i="1" s="1"/>
  <c r="L36" i="1"/>
  <c r="S28" i="1"/>
  <c r="R28" i="1"/>
  <c r="Q28" i="1"/>
  <c r="P28" i="1"/>
  <c r="O28" i="1"/>
  <c r="N28" i="1"/>
  <c r="M28" i="1"/>
  <c r="N22" i="1"/>
  <c r="O23" i="1"/>
  <c r="M23" i="1"/>
  <c r="N23" i="1"/>
  <c r="P23" i="1"/>
  <c r="M22" i="1"/>
  <c r="L22" i="1" s="1"/>
  <c r="M21" i="1"/>
  <c r="L21" i="1" s="1"/>
  <c r="N20" i="1"/>
  <c r="M20" i="1"/>
  <c r="P19" i="1"/>
  <c r="O19" i="1"/>
  <c r="N19" i="1"/>
  <c r="M19" i="1"/>
  <c r="J33" i="1" l="1"/>
  <c r="H33" i="1"/>
  <c r="H29" i="1"/>
  <c r="H37" i="1"/>
  <c r="L28" i="1"/>
  <c r="L23" i="1"/>
  <c r="L20" i="1"/>
  <c r="L19" i="1"/>
  <c r="O25" i="1"/>
  <c r="N27" i="1"/>
  <c r="M27" i="1"/>
  <c r="L27" i="1" s="1"/>
  <c r="M26" i="1"/>
  <c r="L26" i="1" s="1"/>
  <c r="N25" i="1"/>
  <c r="M25" i="1"/>
  <c r="L25" i="1" s="1"/>
  <c r="N24" i="1"/>
  <c r="M24" i="1"/>
  <c r="L24" i="1" s="1"/>
  <c r="M16" i="1"/>
  <c r="N16" i="1"/>
  <c r="M17" i="1"/>
  <c r="M18" i="1"/>
  <c r="N18" i="1"/>
  <c r="K20" i="1" l="1"/>
  <c r="K24" i="1"/>
  <c r="L18" i="1"/>
  <c r="L17" i="1"/>
  <c r="L16" i="1"/>
  <c r="J16" i="1" l="1"/>
  <c r="H16" i="1" s="1"/>
  <c r="J20" i="1"/>
  <c r="H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電力量計</author>
  </authors>
  <commentList>
    <comment ref="D13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事業者（法人）名称を記入してください。</t>
        </r>
      </text>
    </comment>
  </commentList>
</comments>
</file>

<file path=xl/sharedStrings.xml><?xml version="1.0" encoding="utf-8"?>
<sst xmlns="http://schemas.openxmlformats.org/spreadsheetml/2006/main" count="59" uniqueCount="33">
  <si>
    <t>（該当の場合は○を選択）</t>
    <rPh sb="1" eb="3">
      <t>ガイトウ</t>
    </rPh>
    <rPh sb="4" eb="6">
      <t>バアイ</t>
    </rPh>
    <rPh sb="9" eb="11">
      <t>センタク</t>
    </rPh>
    <phoneticPr fontId="1"/>
  </si>
  <si>
    <t>（注）調査完了後に処理状況を確認するため、届出が未了（変更を含む）であっても</t>
    <rPh sb="1" eb="2">
      <t>チュウ</t>
    </rPh>
    <rPh sb="3" eb="5">
      <t>チョウサ</t>
    </rPh>
    <rPh sb="5" eb="8">
      <t>カンリョウゴ</t>
    </rPh>
    <rPh sb="9" eb="13">
      <t>ショリジョウキョウ</t>
    </rPh>
    <rPh sb="14" eb="16">
      <t>カクニン</t>
    </rPh>
    <rPh sb="21" eb="23">
      <t>トドケデ</t>
    </rPh>
    <rPh sb="24" eb="26">
      <t>ミリョウ</t>
    </rPh>
    <rPh sb="27" eb="29">
      <t>ヘンコウ</t>
    </rPh>
    <rPh sb="30" eb="31">
      <t>フク</t>
    </rPh>
    <phoneticPr fontId="1"/>
  </si>
  <si>
    <t>事業者（法人）名称</t>
    <rPh sb="0" eb="3">
      <t>ジギョウシャ</t>
    </rPh>
    <rPh sb="4" eb="6">
      <t>ホウジン</t>
    </rPh>
    <rPh sb="7" eb="9">
      <t>メイショウ</t>
    </rPh>
    <phoneticPr fontId="1"/>
  </si>
  <si>
    <t>根拠条文</t>
    <rPh sb="0" eb="2">
      <t>コンキョ</t>
    </rPh>
    <rPh sb="2" eb="4">
      <t>ジョウブン</t>
    </rPh>
    <phoneticPr fontId="1"/>
  </si>
  <si>
    <t>サービス種類</t>
    <rPh sb="4" eb="6">
      <t>シュルイ</t>
    </rPh>
    <phoneticPr fontId="1"/>
  </si>
  <si>
    <t>児童福祉法</t>
    <rPh sb="0" eb="5">
      <t>ジドウフクシホウ</t>
    </rPh>
    <phoneticPr fontId="1"/>
  </si>
  <si>
    <t>障害者総合支援法</t>
  </si>
  <si>
    <t>地域移行支援、地域定着支援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1"/>
  </si>
  <si>
    <t>計画相談支援</t>
    <rPh sb="0" eb="2">
      <t>ケイカク</t>
    </rPh>
    <rPh sb="2" eb="4">
      <t>ソウダン</t>
    </rPh>
    <rPh sb="4" eb="6">
      <t>シエン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</si>
  <si>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</si>
  <si>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事業者（法人）内の事業所所在地
（該当の場合は○を選択）</t>
    <rPh sb="0" eb="3">
      <t>ジギョウシャ</t>
    </rPh>
    <rPh sb="4" eb="6">
      <t>ホウジン</t>
    </rPh>
    <rPh sb="7" eb="8">
      <t>ナイ</t>
    </rPh>
    <rPh sb="9" eb="12">
      <t>ジギョウショ</t>
    </rPh>
    <rPh sb="12" eb="15">
      <t>ショザイチ</t>
    </rPh>
    <phoneticPr fontId="1"/>
  </si>
  <si>
    <t>届出先</t>
    <rPh sb="0" eb="2">
      <t>トドケデ</t>
    </rPh>
    <rPh sb="2" eb="3">
      <t>サキ</t>
    </rPh>
    <phoneticPr fontId="1"/>
  </si>
  <si>
    <t>熊本県内の市町村
（熊本市を除く）</t>
    <rPh sb="0" eb="4">
      <t>クマモトケンナイ</t>
    </rPh>
    <rPh sb="5" eb="8">
      <t>シチョウソン</t>
    </rPh>
    <rPh sb="10" eb="13">
      <t>クマモトシ</t>
    </rPh>
    <rPh sb="14" eb="15">
      <t>ノゾ</t>
    </rPh>
    <phoneticPr fontId="1"/>
  </si>
  <si>
    <t>熊本市</t>
    <rPh sb="0" eb="3">
      <t>クマモトシ</t>
    </rPh>
    <phoneticPr fontId="1"/>
  </si>
  <si>
    <t>熊本県以外の都道府県</t>
    <rPh sb="0" eb="2">
      <t>クマモト</t>
    </rPh>
    <rPh sb="2" eb="3">
      <t>ケン</t>
    </rPh>
    <rPh sb="3" eb="5">
      <t>イガイ</t>
    </rPh>
    <rPh sb="6" eb="10">
      <t>トドウフケン</t>
    </rPh>
    <phoneticPr fontId="1"/>
  </si>
  <si>
    <t>１市町村</t>
    <rPh sb="1" eb="4">
      <t>シチョウソン</t>
    </rPh>
    <phoneticPr fontId="1"/>
  </si>
  <si>
    <t>２市町村以上</t>
    <rPh sb="1" eb="4">
      <t>シチョウソン</t>
    </rPh>
    <rPh sb="4" eb="6">
      <t>イジョウ</t>
    </rPh>
    <phoneticPr fontId="1"/>
  </si>
  <si>
    <t>【第51条の2】
指定障害福祉サービス事業者及び指定障害者支援施設等の設置者</t>
    <rPh sb="1" eb="2">
      <t>ダイ</t>
    </rPh>
    <rPh sb="4" eb="5">
      <t>ジョウ</t>
    </rPh>
    <phoneticPr fontId="1"/>
  </si>
  <si>
    <t>【第51条の31】
指定相談支援事業者</t>
    <rPh sb="1" eb="2">
      <t>ダイ</t>
    </rPh>
    <rPh sb="4" eb="5">
      <t>ジョウ</t>
    </rPh>
    <phoneticPr fontId="1"/>
  </si>
  <si>
    <t>【第21条の5の26】
指定障害児通所支援事業者等</t>
    <rPh sb="1" eb="2">
      <t>ダイ</t>
    </rPh>
    <rPh sb="4" eb="5">
      <t>ジョウ</t>
    </rPh>
    <phoneticPr fontId="1"/>
  </si>
  <si>
    <t>【第24条の19の2】
指定障害児入所施設等の設置者</t>
    <rPh sb="1" eb="2">
      <t>ダイ</t>
    </rPh>
    <rPh sb="4" eb="5">
      <t>ジョウ</t>
    </rPh>
    <phoneticPr fontId="1"/>
  </si>
  <si>
    <t>【第24条の38】
指定障害児相談支援事業者</t>
    <rPh sb="1" eb="2">
      <t>ダイ</t>
    </rPh>
    <rPh sb="4" eb="5">
      <t>ジョウ</t>
    </rPh>
    <phoneticPr fontId="1"/>
  </si>
  <si>
    <t>　※熊本県内（熊本市を除く）に上記の対象圏域以外に障害の事業所あり</t>
    <rPh sb="2" eb="6">
      <t>クマモトケンナイ</t>
    </rPh>
    <rPh sb="7" eb="10">
      <t>クマモトシ</t>
    </rPh>
    <rPh sb="11" eb="12">
      <t>ノゾ</t>
    </rPh>
    <rPh sb="15" eb="17">
      <t>ジョウキ</t>
    </rPh>
    <rPh sb="18" eb="20">
      <t>タイショウ</t>
    </rPh>
    <rPh sb="20" eb="22">
      <t>ケンイキ</t>
    </rPh>
    <rPh sb="22" eb="24">
      <t>イガイ</t>
    </rPh>
    <rPh sb="25" eb="27">
      <t>ショウガイ</t>
    </rPh>
    <rPh sb="28" eb="31">
      <t>ジギョウショ</t>
    </rPh>
    <phoneticPr fontId="1"/>
  </si>
  <si>
    <t>対象圏域：○○</t>
    <rPh sb="0" eb="2">
      <t>タイショウ</t>
    </rPh>
    <rPh sb="2" eb="4">
      <t>ケンイキ</t>
    </rPh>
    <phoneticPr fontId="1"/>
  </si>
  <si>
    <t>市町村名</t>
    <rPh sb="0" eb="4">
      <t>シチョウソンメイ</t>
    </rPh>
    <phoneticPr fontId="1"/>
  </si>
  <si>
    <t>１都道府県</t>
    <rPh sb="1" eb="5">
      <t>トドウフケン</t>
    </rPh>
    <phoneticPr fontId="1"/>
  </si>
  <si>
    <t>２都道府県以上</t>
    <rPh sb="1" eb="5">
      <t>トドウフケン</t>
    </rPh>
    <rPh sb="5" eb="7">
      <t>イジョウ</t>
    </rPh>
    <phoneticPr fontId="1"/>
  </si>
  <si>
    <t>熊本県内の市町村（熊本市を除く）</t>
    <rPh sb="0" eb="4">
      <t>クマモトケンナイ</t>
    </rPh>
    <rPh sb="5" eb="8">
      <t>シチョウソン</t>
    </rPh>
    <rPh sb="9" eb="12">
      <t>クマモトシ</t>
    </rPh>
    <rPh sb="13" eb="14">
      <t>ノゾ</t>
    </rPh>
    <phoneticPr fontId="1"/>
  </si>
  <si>
    <t>居宅介護、重度訪問介護、同行援護、行動援護、重度障害者等包括支援、療養介護、生活介護、短期入所、施設入所支援、共同生活援助、自立生活援助、自立訓練（機能訓練）、自立訓練（生活訓練）、宿泊型自立訓練、就労移行支援、就労継続支援Ａ型、就労継続支援Ｂ型、就労定着支援、就労選択支援</t>
    <rPh sb="0" eb="4">
      <t>キョタクカイゴ</t>
    </rPh>
    <rPh sb="5" eb="11">
      <t>ジュウドホウモンカイゴ</t>
    </rPh>
    <rPh sb="12" eb="14">
      <t>ドウコウ</t>
    </rPh>
    <rPh sb="14" eb="16">
      <t>エンゴ</t>
    </rPh>
    <rPh sb="17" eb="19">
      <t>コウドウ</t>
    </rPh>
    <rPh sb="19" eb="21">
      <t>エンゴ</t>
    </rPh>
    <rPh sb="22" eb="24">
      <t>ジュウド</t>
    </rPh>
    <rPh sb="24" eb="27">
      <t>ショウガイシャ</t>
    </rPh>
    <rPh sb="27" eb="28">
      <t>トウ</t>
    </rPh>
    <rPh sb="28" eb="30">
      <t>ホウカツ</t>
    </rPh>
    <rPh sb="30" eb="32">
      <t>シエン</t>
    </rPh>
    <rPh sb="33" eb="35">
      <t>リョウヨウ</t>
    </rPh>
    <rPh sb="35" eb="37">
      <t>カイゴ</t>
    </rPh>
    <rPh sb="38" eb="42">
      <t>セイカツカイゴ</t>
    </rPh>
    <rPh sb="43" eb="47">
      <t>タンキニュウショ</t>
    </rPh>
    <rPh sb="48" eb="52">
      <t>シセツニュウショ</t>
    </rPh>
    <rPh sb="52" eb="54">
      <t>シエン</t>
    </rPh>
    <rPh sb="62" eb="64">
      <t>ジリツ</t>
    </rPh>
    <rPh sb="64" eb="66">
      <t>セイカツ</t>
    </rPh>
    <rPh sb="66" eb="68">
      <t>エンジョ</t>
    </rPh>
    <rPh sb="69" eb="71">
      <t>ジリツ</t>
    </rPh>
    <rPh sb="71" eb="73">
      <t>クンレン</t>
    </rPh>
    <rPh sb="74" eb="78">
      <t>キノウクンレン</t>
    </rPh>
    <rPh sb="80" eb="84">
      <t>ジリツクンレン</t>
    </rPh>
    <rPh sb="85" eb="89">
      <t>セイカツクンレン</t>
    </rPh>
    <rPh sb="91" eb="94">
      <t>シュクハクガタ</t>
    </rPh>
    <rPh sb="94" eb="98">
      <t>ジリツクンレン</t>
    </rPh>
    <rPh sb="99" eb="103">
      <t>シュウロウイコウ</t>
    </rPh>
    <rPh sb="103" eb="105">
      <t>シエン</t>
    </rPh>
    <rPh sb="106" eb="112">
      <t>シュウロウケイゾクシエン</t>
    </rPh>
    <rPh sb="113" eb="114">
      <t>カタ</t>
    </rPh>
    <rPh sb="115" eb="121">
      <t>シュウロウケイゾクシエン</t>
    </rPh>
    <rPh sb="122" eb="123">
      <t>カタ</t>
    </rPh>
    <rPh sb="124" eb="128">
      <t>シュウロウテイチャク</t>
    </rPh>
    <rPh sb="128" eb="130">
      <t>シエン</t>
    </rPh>
    <rPh sb="131" eb="133">
      <t>シュウロウ</t>
    </rPh>
    <rPh sb="133" eb="135">
      <t>センタク</t>
    </rPh>
    <rPh sb="135" eb="137">
      <t>シエン</t>
    </rPh>
    <phoneticPr fontId="1"/>
  </si>
  <si>
    <t>児童発達支援、医療型児童発達支援、放課後等デイサービス、居宅訪問型児童発達支援、保育所等訪問支援</t>
    <rPh sb="0" eb="6">
      <t>ジドウハッタツシエン</t>
    </rPh>
    <rPh sb="7" eb="10">
      <t>イリョウガタ</t>
    </rPh>
    <rPh sb="10" eb="16">
      <t>ジドウハッタツシエン</t>
    </rPh>
    <rPh sb="17" eb="21">
      <t>ホウカゴトウ</t>
    </rPh>
    <rPh sb="28" eb="33">
      <t>キョタクホウモンガタ</t>
    </rPh>
    <rPh sb="33" eb="39">
      <t>ジドウハッタツシエン</t>
    </rPh>
    <rPh sb="40" eb="44">
      <t>ホイクショトウ</t>
    </rPh>
    <rPh sb="44" eb="46">
      <t>ホウモン</t>
    </rPh>
    <rPh sb="46" eb="48">
      <t>シエン</t>
    </rPh>
    <phoneticPr fontId="1"/>
  </si>
  <si>
    <t>福祉型障害児入所施設、医療型障害児入所施設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rPh sb="11" eb="14">
      <t>イリョウガタ</t>
    </rPh>
    <rPh sb="14" eb="17">
      <t>ショウガイジ</t>
    </rPh>
    <rPh sb="17" eb="19">
      <t>ニュウショ</t>
    </rPh>
    <rPh sb="19" eb="21">
      <t>シセツ</t>
    </rPh>
    <phoneticPr fontId="1"/>
  </si>
  <si>
    <t>　　　届出が必要な場合は県から連絡いたしますので、それまでは提出をお控えください。</t>
    <rPh sb="3" eb="5">
      <t>トドケデ</t>
    </rPh>
    <rPh sb="6" eb="8">
      <t>ヒツヨウ</t>
    </rPh>
    <rPh sb="9" eb="11">
      <t>バアイ</t>
    </rPh>
    <rPh sb="12" eb="13">
      <t>ケン</t>
    </rPh>
    <rPh sb="15" eb="17">
      <t>レンラク</t>
    </rPh>
    <rPh sb="30" eb="32">
      <t>テイシュツ</t>
    </rPh>
    <rPh sb="34" eb="35">
      <t>ヒカ</t>
    </rPh>
    <phoneticPr fontId="1"/>
  </si>
  <si>
    <t>令和○年度　業務管理体制（一般検査）【事前調査】</t>
    <rPh sb="0" eb="2">
      <t>レイワ</t>
    </rPh>
    <rPh sb="3" eb="5">
      <t>ネンド</t>
    </rPh>
    <rPh sb="6" eb="12">
      <t>ギョウムカンリタイセイ</t>
    </rPh>
    <rPh sb="13" eb="17">
      <t>イッパンケンサ</t>
    </rPh>
    <rPh sb="19" eb="21">
      <t>ジゼン</t>
    </rPh>
    <rPh sb="21" eb="23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</si>
</sst>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20" xfId="0" applyFont="1" applyBorder="1" applyAlignment="1">
      <alignment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workbookViewId="0">
      <selection sqref="A1:H1"/>
    </sheetView>
  </sheetViews>
  <sheetFormatPr defaultColWidth="9" defaultRowHeight="16.5" customHeight="1" x14ac:dyDescent="0.55000000000000004"/>
  <cols>
    <col min="1" max="1" width="3.08203125" style="1" customWidth="1"/>
    <col min="2" max="2" width="4.58203125" style="1" customWidth="1"/>
    <col min="3" max="3" width="8.9140625" style="1" customWidth="1"/>
    <col min="4" max="4" width="22.75" style="1" customWidth="1"/>
    <col min="5" max="5" width="14.25" style="1" customWidth="1"/>
    <col min="6" max="6" width="10.83203125" style="1" customWidth="1"/>
    <col min="7" max="7" width="4.08203125" style="1" customWidth="1"/>
    <col min="8" max="8" width="9.58203125" style="1" customWidth="1"/>
    <col min="9" max="9" width="9" style="1" customWidth="1"/>
    <col min="10" max="11" width="9.58203125" style="15" customWidth="1"/>
    <col min="12" max="20" width="2.58203125" style="1" customWidth="1"/>
    <col min="21" max="16384" width="9" style="1"/>
  </cols>
  <sheetData>
    <row r="1" spans="1:14" x14ac:dyDescent="0.55000000000000004">
      <c r="A1" s="20" t="s">
        <v>32</v>
      </c>
      <c r="B1" s="20"/>
      <c r="C1" s="20"/>
      <c r="D1" s="20"/>
      <c r="E1" s="20"/>
      <c r="F1" s="20"/>
      <c r="G1" s="20"/>
      <c r="H1" s="20"/>
    </row>
    <row r="2" spans="1:14" ht="8" customHeight="1" x14ac:dyDescent="0.55000000000000004"/>
    <row r="3" spans="1:14" ht="17.25" customHeight="1" x14ac:dyDescent="0.55000000000000004">
      <c r="A3" s="9" t="s">
        <v>23</v>
      </c>
    </row>
    <row r="4" spans="1:14" ht="6" customHeight="1" thickBot="1" x14ac:dyDescent="0.6"/>
    <row r="5" spans="1:14" ht="32" customHeight="1" thickBot="1" x14ac:dyDescent="0.6">
      <c r="A5" s="60" t="s">
        <v>24</v>
      </c>
      <c r="B5" s="61"/>
      <c r="C5" s="61"/>
      <c r="D5" s="61"/>
      <c r="E5" s="61"/>
      <c r="F5" s="61"/>
      <c r="G5" s="61"/>
      <c r="H5" s="62"/>
    </row>
    <row r="6" spans="1:14" ht="6" customHeight="1" x14ac:dyDescent="0.55000000000000004"/>
    <row r="7" spans="1:14" ht="16.5" customHeight="1" thickBot="1" x14ac:dyDescent="0.6">
      <c r="A7" s="1" t="s">
        <v>22</v>
      </c>
    </row>
    <row r="8" spans="1:14" ht="16.5" customHeight="1" thickBot="1" x14ac:dyDescent="0.6">
      <c r="B8" s="8"/>
      <c r="C8" s="1" t="s">
        <v>0</v>
      </c>
    </row>
    <row r="10" spans="1:14" ht="16.5" customHeight="1" x14ac:dyDescent="0.55000000000000004">
      <c r="A10" s="1" t="s">
        <v>1</v>
      </c>
    </row>
    <row r="11" spans="1:14" ht="16.5" customHeight="1" x14ac:dyDescent="0.55000000000000004">
      <c r="A11" s="3" t="s">
        <v>31</v>
      </c>
    </row>
    <row r="12" spans="1:14" ht="16.5" customHeight="1" thickBot="1" x14ac:dyDescent="0.6"/>
    <row r="13" spans="1:14" s="2" customFormat="1" ht="16" customHeight="1" thickBot="1" x14ac:dyDescent="0.6">
      <c r="A13" s="43" t="s">
        <v>2</v>
      </c>
      <c r="B13" s="44"/>
      <c r="C13" s="45"/>
      <c r="D13" s="46"/>
      <c r="E13" s="46"/>
      <c r="F13" s="46"/>
      <c r="G13" s="46"/>
      <c r="H13" s="47"/>
      <c r="J13" s="16"/>
      <c r="K13" s="16"/>
    </row>
    <row r="15" spans="1:14" ht="30" customHeight="1" thickBot="1" x14ac:dyDescent="0.6">
      <c r="A15" s="48" t="s">
        <v>3</v>
      </c>
      <c r="B15" s="49"/>
      <c r="C15" s="50"/>
      <c r="D15" s="4" t="s">
        <v>4</v>
      </c>
      <c r="E15" s="51" t="s">
        <v>10</v>
      </c>
      <c r="F15" s="51"/>
      <c r="G15" s="52"/>
      <c r="H15" s="4" t="s">
        <v>11</v>
      </c>
    </row>
    <row r="16" spans="1:14" ht="31.5" customHeight="1" x14ac:dyDescent="0.55000000000000004">
      <c r="A16" s="40" t="s">
        <v>6</v>
      </c>
      <c r="B16" s="27" t="s">
        <v>17</v>
      </c>
      <c r="C16" s="28"/>
      <c r="D16" s="24" t="s">
        <v>28</v>
      </c>
      <c r="E16" s="35" t="s">
        <v>27</v>
      </c>
      <c r="F16" s="36"/>
      <c r="G16" s="5"/>
      <c r="H16" s="21" t="str">
        <f>$J$16</f>
        <v>－</v>
      </c>
      <c r="J16" s="17" t="str">
        <f>IF($L$16="熊本県","熊本県",IF($L$17="熊本市","熊本市",IF($L$18="他都道府県","他都道府県",IF($L$19="厚生労働省","厚生労働省",IF($N$18="エラー","エラー","－")))))</f>
        <v>－</v>
      </c>
      <c r="L16" s="14" t="str">
        <f>IF(OR($M$16="熊本県",$N$16="熊本県"),"熊本県","")</f>
        <v/>
      </c>
      <c r="M16" s="13" t="str">
        <f>IF(AND($G$16="○",$G$17="",$G$18="",$G$19=""),"熊本県","")</f>
        <v/>
      </c>
      <c r="N16" s="13" t="str">
        <f>IF(AND($G$16="○",$G$17="○",$G$18="",$G$19=""),"熊本県","")</f>
        <v/>
      </c>
    </row>
    <row r="17" spans="1:20" ht="31.5" customHeight="1" x14ac:dyDescent="0.55000000000000004">
      <c r="A17" s="41"/>
      <c r="B17" s="29"/>
      <c r="C17" s="30"/>
      <c r="D17" s="25"/>
      <c r="E17" s="33" t="s">
        <v>13</v>
      </c>
      <c r="F17" s="34"/>
      <c r="G17" s="6"/>
      <c r="H17" s="22"/>
      <c r="L17" s="14" t="str">
        <f>IF($M$17="熊本市","熊本市","")</f>
        <v/>
      </c>
      <c r="M17" s="13" t="str">
        <f>IF(AND($G$16="",$G$17="○",$G$18="",$G$19=""),"熊本市","")</f>
        <v/>
      </c>
    </row>
    <row r="18" spans="1:20" ht="31.5" customHeight="1" x14ac:dyDescent="0.55000000000000004">
      <c r="A18" s="41"/>
      <c r="B18" s="29"/>
      <c r="C18" s="30"/>
      <c r="D18" s="25"/>
      <c r="E18" s="37" t="s">
        <v>14</v>
      </c>
      <c r="F18" s="11" t="s">
        <v>25</v>
      </c>
      <c r="G18" s="6"/>
      <c r="H18" s="22"/>
      <c r="L18" s="14" t="str">
        <f>IF($M$18="他都道府県","他都道府県","")</f>
        <v/>
      </c>
      <c r="M18" s="13" t="str">
        <f>IF(AND($G$16="",$G$17="",$G$18="○",$G$19=""),"他都道府県","")</f>
        <v/>
      </c>
      <c r="N18" s="19" t="str">
        <f>IF(AND($G$16="",$G$17="",$G$18="○",$G$19="○"),"エラー","")</f>
        <v/>
      </c>
    </row>
    <row r="19" spans="1:20" ht="31.5" customHeight="1" x14ac:dyDescent="0.55000000000000004">
      <c r="A19" s="41"/>
      <c r="B19" s="31"/>
      <c r="C19" s="32"/>
      <c r="D19" s="26"/>
      <c r="E19" s="38"/>
      <c r="F19" s="12" t="s">
        <v>26</v>
      </c>
      <c r="G19" s="6"/>
      <c r="H19" s="39"/>
      <c r="L19" s="14" t="str">
        <f>IF(OR($M$19="厚生労働省",$N$19="厚生労働省",$O$19="厚生労働省",$P$19="厚生労働省"),"厚生労働省","")</f>
        <v/>
      </c>
      <c r="M19" s="13" t="str">
        <f>IF(AND($G$18="",$G$19="○"),"厚生労働省","")</f>
        <v/>
      </c>
      <c r="N19" s="13" t="str">
        <f>IF(AND($G$16="○",$G$17="",$G$18="○"),"厚生労働省","")</f>
        <v/>
      </c>
      <c r="O19" s="13" t="str">
        <f>IF(AND($G$16="",$G$17="○",$G$18="○"),"厚生労働省","")</f>
        <v/>
      </c>
      <c r="P19" s="13" t="str">
        <f>IF(AND($G$16="○",$G$17="○",$G$18="○"),"厚生労働省","")</f>
        <v/>
      </c>
    </row>
    <row r="20" spans="1:20" ht="16.5" customHeight="1" x14ac:dyDescent="0.55000000000000004">
      <c r="A20" s="41"/>
      <c r="B20" s="27" t="s">
        <v>18</v>
      </c>
      <c r="C20" s="28"/>
      <c r="D20" s="24" t="s">
        <v>7</v>
      </c>
      <c r="E20" s="35" t="s">
        <v>27</v>
      </c>
      <c r="F20" s="36"/>
      <c r="G20" s="6"/>
      <c r="H20" s="21" t="str">
        <f>$J$20</f>
        <v>－</v>
      </c>
      <c r="J20" s="17" t="str">
        <f>IF(AND($K$20="－",$K$24="市町村"),"市町村",IF(AND($K$20="熊本県",$K$24="市町村"),"熊本県",IF(AND($K$20="熊本県",$K$24="熊本県"),"熊本県",IF(AND($K$20="熊本県",$K$24="熊本市"),"熊本県",IF(AND($K$20="熊本県",$K$24="－"),"熊本県",IF(AND($K$20="熊本市",$K$24="市町村"),"熊本県",IF(AND($K$20="熊本市",$K$24="熊本県"),"熊本県",IF(AND($K$20="－",$K$24="熊本県"),"熊本県",IF(AND($K$20="熊本市",$K$24="熊本市"),"熊本市",IF(AND($K$20="熊本市",$K$24="－"),"熊本市",IF(AND($K$20="－",$K$24="熊本市"),"熊本市",IF(AND($K$20="他都道府県",$K$24="他都道府県"),"他都道府県",IF(AND($K$20="他都道府県",$K$24="－"),"他都道府県",IF(AND($K$20="－",$K$24="他都道府県"),"他都道府県",IF(AND($K$20="厚生労働省",$K$24="市町村"),"厚生労働省",IF(AND($K$20="厚生労働省",$K$24="熊本県"),"厚生労働省",IF(AND($K$20="厚生労働省",$K$24="熊本市"),"厚生労働省",IF(AND($K$20="厚生労働省",$K$24="他都道府県"),"厚生労働省",IF(AND($K$20="厚生労働省",$K$24="厚生労働省"),"厚生労働省",IF(AND($K$20="厚生労働省",$K$24="－"),"厚生労働省",IF(AND($K$20="熊本県",$K$24="厚生労働省"),"厚生労働省",IF(AND($K$20="熊本市",$K$24="厚生労働省"),"厚生労働省",IF(AND($K$20="他都道府県",$K$24="厚生労働省"),"厚生労働省",IF(AND($K$20="－",$K$24="厚生労働省"),"厚生労働省",IF(AND($K$20="他都道府県",$K$24="市町村"),"厚生労働省",IF(AND($K$20="熊本県",$K$24="他都道府県"),"厚生労働省",IF(AND($K$20="他都道府県",$K$24="熊本県"),"厚生労働省",IF(AND($K$20="熊本市",$K$24="他都道府県"),"厚生労働省",IF(AND($K$20="他都道府県",$K$24="熊本市"),"厚生労働省",IF(AND($K$20="エラー",$K$24="市町村"),"エラー",IF(AND($K$20="エラー",$K$24="熊本県"),"エラー",IF(AND($K$20="エラー",$K$24="熊本市"),"エラー",IF(AND($K$20="エラー",$K$24="他都道府県"),"エラー",IF(AND($K$20="エラー",$K$24="厚生労働省"),"エラー",IF(AND($K$20="エラー",$K$24="－"),"エラー",IF(AND($K$20="エラー",$K$24="エラー"),"エラー",IF(AND($K$20="熊本県",$K$24="エラー"),"エラー",IF(AND($K$20="熊本市",$K$24="エラー"),"エラー",IF(AND($K$20="他都道府県",$K$24="エラー"),"エラー",IF(AND($K$20="厚生労働省",$K$24="エラー"),"エラー",IF(AND($K$20="－",$K$24="エラー"),"エラー","－")))))))))))))))))))))))))))))))))))))))))</f>
        <v>－</v>
      </c>
      <c r="K20" s="18" t="str">
        <f>IF($L$20="熊本県","熊本県",IF($L$21="熊本市","熊本市",IF($L$22="他都道府県","他都道府県",IF($L$23="厚生労働省","厚生労働省",IF($N$22="エラー","エラー","－")))))</f>
        <v>－</v>
      </c>
      <c r="L20" s="14" t="str">
        <f>IF(OR($M$20="熊本県",$N$20="熊本県"),"熊本県","")</f>
        <v/>
      </c>
      <c r="M20" s="13" t="str">
        <f>IF(AND($G$20="○",$G$21="",$G$22="",$G$23=""),"熊本県","")</f>
        <v/>
      </c>
      <c r="N20" s="13" t="str">
        <f>IF(AND($G$20="○",$G$21="○",$G$22="",$G$23=""),"熊本県","")</f>
        <v/>
      </c>
    </row>
    <row r="21" spans="1:20" ht="16.5" customHeight="1" x14ac:dyDescent="0.55000000000000004">
      <c r="A21" s="41"/>
      <c r="B21" s="29"/>
      <c r="C21" s="30"/>
      <c r="D21" s="25"/>
      <c r="E21" s="33" t="s">
        <v>13</v>
      </c>
      <c r="F21" s="34"/>
      <c r="G21" s="6"/>
      <c r="H21" s="22"/>
      <c r="L21" s="14" t="str">
        <f>IF($M$21="熊本市","熊本市","")</f>
        <v/>
      </c>
      <c r="M21" s="13" t="str">
        <f>IF(AND($G$20="",$G$21="○",$G$22="",$G$23=""),"熊本市","")</f>
        <v/>
      </c>
    </row>
    <row r="22" spans="1:20" ht="16.5" customHeight="1" x14ac:dyDescent="0.55000000000000004">
      <c r="A22" s="41"/>
      <c r="B22" s="29"/>
      <c r="C22" s="30"/>
      <c r="D22" s="25"/>
      <c r="E22" s="37" t="s">
        <v>14</v>
      </c>
      <c r="F22" s="11" t="s">
        <v>25</v>
      </c>
      <c r="G22" s="6"/>
      <c r="H22" s="22"/>
      <c r="L22" s="14" t="str">
        <f>IF($M$22="他都道府県","他都道府県","")</f>
        <v/>
      </c>
      <c r="M22" s="13" t="str">
        <f>IF(AND($G$20="",$G$21="",$G$22="○",$G$23=""),"他都道府県","")</f>
        <v/>
      </c>
      <c r="N22" s="19" t="str">
        <f>IF(AND($G$20="",$G$21="",$G$22="○",$G$23="○"),"エラー","")</f>
        <v/>
      </c>
    </row>
    <row r="23" spans="1:20" ht="16.5" customHeight="1" x14ac:dyDescent="0.55000000000000004">
      <c r="A23" s="41"/>
      <c r="B23" s="29"/>
      <c r="C23" s="30"/>
      <c r="D23" s="26"/>
      <c r="E23" s="38"/>
      <c r="F23" s="12" t="s">
        <v>26</v>
      </c>
      <c r="G23" s="6"/>
      <c r="H23" s="22"/>
      <c r="L23" s="14" t="str">
        <f>IF(OR($M$23="厚生労働省",$N$23="厚生労働省",$O$23="厚生労働省",$P$23="厚生労働省"),"厚生労働省","")</f>
        <v/>
      </c>
      <c r="M23" s="13" t="str">
        <f>IF(AND($G$22="",$G$23="○"),"厚生労働省","")</f>
        <v/>
      </c>
      <c r="N23" s="13" t="str">
        <f>IF(AND($G$20="○",$G$21="",$G$22="○"),"厚生労働省","")</f>
        <v/>
      </c>
      <c r="O23" s="13" t="str">
        <f>IF(AND($G$20="",$G$21="○",$G$22="○"),"厚生労働省","")</f>
        <v/>
      </c>
      <c r="P23" s="13" t="str">
        <f>IF(AND($G$20="○",$G$21="○",$G$22="○"),"厚生労働省","")</f>
        <v/>
      </c>
    </row>
    <row r="24" spans="1:20" ht="16.5" customHeight="1" x14ac:dyDescent="0.55000000000000004">
      <c r="A24" s="41"/>
      <c r="B24" s="29"/>
      <c r="C24" s="30"/>
      <c r="D24" s="24" t="s">
        <v>8</v>
      </c>
      <c r="E24" s="35" t="s">
        <v>12</v>
      </c>
      <c r="F24" s="11" t="s">
        <v>15</v>
      </c>
      <c r="G24" s="6"/>
      <c r="H24" s="22"/>
      <c r="K24" s="18" t="str">
        <f>IF($L$24="市町村","市町村",IF($L$25="熊本県","熊本県",IF($L$26="熊本市","熊本市",IF($L$27="他都道府県","他都道府県",IF($L$28="厚生労働省","厚生労働省",IF($N$24="エラー","エラー",IF($N$27="エラー","エラー","－")))))))</f>
        <v>－</v>
      </c>
      <c r="L24" s="14" t="str">
        <f>IF($M$24="市町村","市町村","")</f>
        <v/>
      </c>
      <c r="M24" s="13" t="str">
        <f>IF(AND($G$24="○",$G$25="",$G$26="",$G$27="",$G$28=""),"市町村","")</f>
        <v/>
      </c>
      <c r="N24" s="19" t="str">
        <f>IF(AND($G$24="○",$G$25="○",$G$26="",$G$27="",$G$28=""),"エラー","")</f>
        <v/>
      </c>
    </row>
    <row r="25" spans="1:20" ht="16.5" customHeight="1" x14ac:dyDescent="0.55000000000000004">
      <c r="A25" s="41"/>
      <c r="B25" s="29"/>
      <c r="C25" s="30"/>
      <c r="D25" s="25"/>
      <c r="E25" s="35"/>
      <c r="F25" s="11" t="s">
        <v>16</v>
      </c>
      <c r="G25" s="6"/>
      <c r="H25" s="22"/>
      <c r="L25" s="14" t="str">
        <f>IF(OR($M$25="熊本県",$N$25="熊本県",$O$25="熊本県",$P$25="熊本県"),"熊本県","")</f>
        <v/>
      </c>
      <c r="M25" s="13" t="str">
        <f>IF(AND($G$24="",$G$25="○",$G$26="",$G$27="",$G$28=""),"熊本県","")</f>
        <v/>
      </c>
      <c r="N25" s="13" t="str">
        <f>IF(AND($G$24="",$G$25="○",$G$26="○",$G$27="",$G$28=""),"熊本県","")</f>
        <v/>
      </c>
      <c r="O25" s="13" t="str">
        <f>IF(AND($G$24="○",$G$25="○",$G$26="○",$G$27="",$G$28=""),"熊本県","")</f>
        <v/>
      </c>
      <c r="P25" s="13" t="str">
        <f>IF(AND($G$24="○",$G$25="",$G$26="○",$G$27="",$G$28=""),"熊本県","")</f>
        <v/>
      </c>
    </row>
    <row r="26" spans="1:20" ht="16.5" customHeight="1" x14ac:dyDescent="0.55000000000000004">
      <c r="A26" s="41"/>
      <c r="B26" s="29"/>
      <c r="C26" s="30"/>
      <c r="D26" s="25"/>
      <c r="E26" s="33" t="s">
        <v>13</v>
      </c>
      <c r="F26" s="34"/>
      <c r="G26" s="6"/>
      <c r="H26" s="22"/>
      <c r="L26" s="14" t="str">
        <f>IF($M$26="熊本市","熊本市","")</f>
        <v/>
      </c>
      <c r="M26" s="13" t="str">
        <f>IF(AND($G$24="",$G$25="",$G$26="○",$G$27="",$G$28=""),"熊本市","")</f>
        <v/>
      </c>
    </row>
    <row r="27" spans="1:20" ht="16.5" customHeight="1" x14ac:dyDescent="0.55000000000000004">
      <c r="A27" s="41"/>
      <c r="B27" s="29"/>
      <c r="C27" s="30"/>
      <c r="D27" s="25"/>
      <c r="E27" s="37" t="s">
        <v>14</v>
      </c>
      <c r="F27" s="11" t="s">
        <v>25</v>
      </c>
      <c r="G27" s="6"/>
      <c r="H27" s="22"/>
      <c r="L27" s="14" t="str">
        <f>IF($M$27="他都道府県","他都道府県","")</f>
        <v/>
      </c>
      <c r="M27" s="13" t="str">
        <f>IF(AND($G$24="",$G$25="",$G$26="",$G$27="○",$G$28=""),"他都道府県","")</f>
        <v/>
      </c>
      <c r="N27" s="19" t="str">
        <f>IF(AND($G$24="",$G$25="",$G$26="",$G$27="○",$G$28="○"),"エラー","")</f>
        <v/>
      </c>
    </row>
    <row r="28" spans="1:20" ht="16.5" customHeight="1" x14ac:dyDescent="0.55000000000000004">
      <c r="A28" s="42"/>
      <c r="B28" s="31"/>
      <c r="C28" s="32"/>
      <c r="D28" s="26"/>
      <c r="E28" s="38"/>
      <c r="F28" s="12" t="s">
        <v>26</v>
      </c>
      <c r="G28" s="6"/>
      <c r="H28" s="23"/>
      <c r="L28" s="14" t="str">
        <f>IF(OR($M$28="厚生労働省",$N$28="厚生労働省",$O$28="厚生労働省",$P$28="厚生労働省",$Q$28="厚生労働省",$R$28="厚生労働省",$S$28="厚生労働省",$T$28="厚生労働省"),"厚生労働省","")</f>
        <v/>
      </c>
      <c r="M28" s="13" t="str">
        <f>IF(AND($G$27="",$G$28="○"),"厚生労働省","")</f>
        <v/>
      </c>
      <c r="N28" s="13" t="str">
        <f>IF(AND($G$24="○",$G$25="",$G$26="",$G$27="○"),"厚生労働省","")</f>
        <v/>
      </c>
      <c r="O28" s="13" t="str">
        <f>IF(AND($G$24="○",$G$25="○",$G$26="",$G$27="○"),"厚生労働省","")</f>
        <v/>
      </c>
      <c r="P28" s="13" t="str">
        <f>IF(AND($G$24="○",$G$25="",$G$26="○",$G$27="○"),"厚生労働省","")</f>
        <v/>
      </c>
      <c r="Q28" s="13" t="str">
        <f>IF(AND($G$24="○",$G$25="○",$G$26="○",$G$27="○"),"厚生労働省","")</f>
        <v/>
      </c>
      <c r="R28" s="13" t="str">
        <f>IF(AND($G$24="",$G$25="○",$G$26="",$G$27="○"),"厚生労働省","")</f>
        <v/>
      </c>
      <c r="S28" s="13" t="str">
        <f>IF(AND($G$24="",$G$25="○",$G$26="○",$G$27="○"),"厚生労働省","")</f>
        <v/>
      </c>
      <c r="T28" s="13" t="str">
        <f>IF(AND($G$24="",$G$25="",$G$26="○",$G$27="○"),"厚生労働省","")</f>
        <v/>
      </c>
    </row>
    <row r="29" spans="1:20" ht="16.5" customHeight="1" x14ac:dyDescent="0.55000000000000004">
      <c r="A29" s="40" t="s">
        <v>5</v>
      </c>
      <c r="B29" s="53" t="s">
        <v>19</v>
      </c>
      <c r="C29" s="28"/>
      <c r="D29" s="24" t="s">
        <v>29</v>
      </c>
      <c r="E29" s="35" t="s">
        <v>27</v>
      </c>
      <c r="F29" s="36"/>
      <c r="G29" s="6"/>
      <c r="H29" s="21" t="str">
        <f>$J$29</f>
        <v>－</v>
      </c>
      <c r="J29" s="17" t="str">
        <f>IF($L$29="熊本県","熊本県",IF($L$30="熊本市","熊本市",IF($L$31="他都道府県","他都道府県",IF($L$32="厚生労働省","厚生労働省",IF($N$31="エラー","エラー","－")))))</f>
        <v>－</v>
      </c>
      <c r="L29" s="14" t="str">
        <f>IF(OR($M$29="熊本県",$N$29="熊本県"),"熊本県","")</f>
        <v/>
      </c>
      <c r="M29" s="13" t="str">
        <f>IF(AND($G$29="○",$G$30="",$G$31="",$G$32=""),"熊本県","")</f>
        <v/>
      </c>
      <c r="N29" s="13" t="str">
        <f>IF(AND($G$29="○",$G$30="○",$G$31="",$G$32=""),"熊本県","")</f>
        <v/>
      </c>
    </row>
    <row r="30" spans="1:20" ht="16.5" customHeight="1" x14ac:dyDescent="0.55000000000000004">
      <c r="A30" s="41"/>
      <c r="B30" s="54"/>
      <c r="C30" s="30"/>
      <c r="D30" s="25"/>
      <c r="E30" s="33" t="s">
        <v>13</v>
      </c>
      <c r="F30" s="34"/>
      <c r="G30" s="6"/>
      <c r="H30" s="22"/>
      <c r="L30" s="14" t="str">
        <f>IF($M$30="熊本市","熊本市","")</f>
        <v/>
      </c>
      <c r="M30" s="13" t="str">
        <f>IF(AND($G$29="",$G$30="○",$G$31="",$G$32=""),"熊本市","")</f>
        <v/>
      </c>
    </row>
    <row r="31" spans="1:20" ht="16.5" customHeight="1" x14ac:dyDescent="0.55000000000000004">
      <c r="A31" s="41"/>
      <c r="B31" s="54"/>
      <c r="C31" s="30"/>
      <c r="D31" s="25"/>
      <c r="E31" s="37" t="s">
        <v>14</v>
      </c>
      <c r="F31" s="11" t="s">
        <v>25</v>
      </c>
      <c r="G31" s="6"/>
      <c r="H31" s="22"/>
      <c r="L31" s="14" t="str">
        <f>IF($M$31="他都道府県","他都道府県","")</f>
        <v/>
      </c>
      <c r="M31" s="13" t="str">
        <f>IF(AND($G$29="",$G$30="",$G$31="○",$G$32=""),"他都道府県","")</f>
        <v/>
      </c>
      <c r="N31" s="19" t="str">
        <f>IF(AND($G$29="",$G$30="",$G$31="○",$G$32="○"),"エラー","")</f>
        <v/>
      </c>
    </row>
    <row r="32" spans="1:20" ht="16.5" customHeight="1" x14ac:dyDescent="0.55000000000000004">
      <c r="A32" s="41"/>
      <c r="B32" s="55"/>
      <c r="C32" s="32"/>
      <c r="D32" s="26"/>
      <c r="E32" s="38"/>
      <c r="F32" s="12" t="s">
        <v>26</v>
      </c>
      <c r="G32" s="6"/>
      <c r="H32" s="23"/>
      <c r="L32" s="14" t="str">
        <f>IF(OR($M$32="厚生労働省",$N$32="厚生労働省",$O$32="厚生労働省",$P$32="厚生労働省"),"厚生労働省","")</f>
        <v/>
      </c>
      <c r="M32" s="13" t="str">
        <f>IF(AND($G$31="",$G$32="○"),"厚生労働省","")</f>
        <v/>
      </c>
      <c r="N32" s="13" t="str">
        <f>IF(AND($G$29="○",$G$30="",$G$31="○"),"厚生労働省","")</f>
        <v/>
      </c>
      <c r="O32" s="13" t="str">
        <f>IF(AND($G$29="",$G$30="○",$G$31="○"),"厚生労働省","")</f>
        <v/>
      </c>
      <c r="P32" s="13" t="str">
        <f>IF(AND($G$29="○",$G$30="○",$G$31="○"),"厚生労働省","")</f>
        <v/>
      </c>
    </row>
    <row r="33" spans="1:20" ht="16.5" customHeight="1" x14ac:dyDescent="0.55000000000000004">
      <c r="A33" s="41"/>
      <c r="B33" s="53" t="s">
        <v>20</v>
      </c>
      <c r="C33" s="28"/>
      <c r="D33" s="24" t="s">
        <v>30</v>
      </c>
      <c r="E33" s="35" t="s">
        <v>27</v>
      </c>
      <c r="F33" s="36"/>
      <c r="G33" s="6"/>
      <c r="H33" s="21" t="str">
        <f>$J$33</f>
        <v>－</v>
      </c>
      <c r="J33" s="17" t="str">
        <f>IF($L$33="熊本県","熊本県",IF($L$34="熊本市","熊本市",IF($L$35="他都道府県","他都道府県",IF($L$36="厚生労働省","厚生労働省",IF($N$35="エラー","エラー","－")))))</f>
        <v>－</v>
      </c>
      <c r="L33" s="14" t="str">
        <f>IF(OR($M$33="熊本県",$N$33="熊本県"),"熊本県","")</f>
        <v/>
      </c>
      <c r="M33" s="13" t="str">
        <f>IF(AND($G$33="○",$G$34="",$G$35="",$G$36=""),"熊本県","")</f>
        <v/>
      </c>
      <c r="N33" s="13" t="str">
        <f>IF(AND($G$33="○",$G$34="○",$G$35="",$G$36=""),"熊本県","")</f>
        <v/>
      </c>
    </row>
    <row r="34" spans="1:20" ht="16.5" customHeight="1" x14ac:dyDescent="0.55000000000000004">
      <c r="A34" s="41"/>
      <c r="B34" s="54"/>
      <c r="C34" s="30"/>
      <c r="D34" s="25"/>
      <c r="E34" s="33" t="s">
        <v>13</v>
      </c>
      <c r="F34" s="34"/>
      <c r="G34" s="6"/>
      <c r="H34" s="22"/>
      <c r="L34" s="14" t="str">
        <f>IF($M$34="熊本市","熊本市","")</f>
        <v/>
      </c>
      <c r="M34" s="13" t="str">
        <f>IF(AND($G$33="",$G$34="○",$G$35="",$G$36=""),"熊本市","")</f>
        <v/>
      </c>
    </row>
    <row r="35" spans="1:20" ht="16.5" customHeight="1" x14ac:dyDescent="0.55000000000000004">
      <c r="A35" s="41"/>
      <c r="B35" s="54"/>
      <c r="C35" s="30"/>
      <c r="D35" s="25"/>
      <c r="E35" s="37" t="s">
        <v>14</v>
      </c>
      <c r="F35" s="11" t="s">
        <v>25</v>
      </c>
      <c r="G35" s="6"/>
      <c r="H35" s="22"/>
      <c r="L35" s="14" t="str">
        <f>IF($M$35="他都道府県","他都道府県","")</f>
        <v/>
      </c>
      <c r="M35" s="13" t="str">
        <f>IF(AND($G$33="",$G$34="",$G$35="○",$G$36=""),"他都道府県","")</f>
        <v/>
      </c>
      <c r="N35" s="19" t="str">
        <f>IF(AND($G$33="",$G$34="",$G$35="○",$G$36="○"),"エラー","")</f>
        <v/>
      </c>
    </row>
    <row r="36" spans="1:20" ht="16.5" customHeight="1" x14ac:dyDescent="0.55000000000000004">
      <c r="A36" s="41"/>
      <c r="B36" s="55"/>
      <c r="C36" s="32"/>
      <c r="D36" s="26"/>
      <c r="E36" s="38"/>
      <c r="F36" s="12" t="s">
        <v>26</v>
      </c>
      <c r="G36" s="6"/>
      <c r="H36" s="23"/>
      <c r="L36" s="14" t="str">
        <f>IF(OR($M$36="厚生労働省",$N$36="厚生労働省",$O$36="厚生労働省",$P$36="厚生労働省"),"厚生労働省","")</f>
        <v/>
      </c>
      <c r="M36" s="13" t="str">
        <f>IF(AND($G$35="",$G$36="○"),"厚生労働省","")</f>
        <v/>
      </c>
      <c r="N36" s="13" t="str">
        <f>IF(AND($G$33="○",$G$34="",$G$35="○"),"厚生労働省","")</f>
        <v/>
      </c>
      <c r="O36" s="13" t="str">
        <f>IF(AND($G$33="",$G$34="○",$G$35="○"),"厚生労働省","")</f>
        <v/>
      </c>
      <c r="P36" s="13" t="str">
        <f>IF(AND($G$33="○",$G$34="○",$G$35="○"),"厚生労働省","")</f>
        <v/>
      </c>
    </row>
    <row r="37" spans="1:20" ht="16.5" customHeight="1" x14ac:dyDescent="0.55000000000000004">
      <c r="A37" s="41"/>
      <c r="B37" s="27" t="s">
        <v>21</v>
      </c>
      <c r="C37" s="28"/>
      <c r="D37" s="24" t="s">
        <v>9</v>
      </c>
      <c r="E37" s="56" t="s">
        <v>12</v>
      </c>
      <c r="F37" s="11" t="s">
        <v>15</v>
      </c>
      <c r="G37" s="6"/>
      <c r="H37" s="21" t="str">
        <f>$J$37</f>
        <v>－</v>
      </c>
      <c r="J37" s="17" t="str">
        <f>IF($L$37="市町村","市町村",IF($L$38="熊本県","熊本県",IF($L$39="熊本市","熊本市",IF($L$40="他都道府県","他都道府県",IF($L$41="厚生労働省","厚生労働省",IF($N$37="エラー","エラー",IF($N$40="エラー","エラー","－")))))))</f>
        <v>－</v>
      </c>
      <c r="L37" s="14" t="str">
        <f>IF($M$37="市町村","市町村","")</f>
        <v/>
      </c>
      <c r="M37" s="13" t="str">
        <f>IF(AND($G$37="○",$G$38="",$G$39="",$G$40="",$G$41=""),"市町村","")</f>
        <v/>
      </c>
      <c r="N37" s="19" t="str">
        <f>IF(AND($G$37="○",$G$38="○",$G$39="",$G$40="",$G$41=""),"エラー","")</f>
        <v/>
      </c>
    </row>
    <row r="38" spans="1:20" ht="16.5" customHeight="1" x14ac:dyDescent="0.55000000000000004">
      <c r="A38" s="41"/>
      <c r="B38" s="29"/>
      <c r="C38" s="30"/>
      <c r="D38" s="25"/>
      <c r="E38" s="56"/>
      <c r="F38" s="11" t="s">
        <v>16</v>
      </c>
      <c r="G38" s="6"/>
      <c r="H38" s="22"/>
      <c r="L38" s="14" t="str">
        <f>IF(OR($M$38="熊本県",$N$38="熊本県",$O$38="熊本県",$P$38="熊本県"),"熊本県","")</f>
        <v/>
      </c>
      <c r="M38" s="13" t="str">
        <f>IF(AND($G$37="",$G$38="○",$G$39="",$G$40="",$G$41=""),"熊本県","")</f>
        <v/>
      </c>
      <c r="N38" s="13" t="str">
        <f>IF(AND($G$37="",$G$38="○",$G$39="○",$G$40="",$G$41=""),"熊本県","")</f>
        <v/>
      </c>
      <c r="O38" s="13" t="str">
        <f>IF(AND($G$37="○",$G$38="○",$G$39="○",$G$40="",$G$41=""),"熊本県","")</f>
        <v/>
      </c>
      <c r="P38" s="13" t="str">
        <f>IF(AND($G$37="○",$G$38="",$G$39="○",$G$40="",$G$41=""),"熊本県","")</f>
        <v/>
      </c>
    </row>
    <row r="39" spans="1:20" ht="16.5" customHeight="1" x14ac:dyDescent="0.55000000000000004">
      <c r="A39" s="41"/>
      <c r="B39" s="29"/>
      <c r="C39" s="30"/>
      <c r="D39" s="25"/>
      <c r="E39" s="59" t="s">
        <v>13</v>
      </c>
      <c r="F39" s="34"/>
      <c r="G39" s="6"/>
      <c r="H39" s="22"/>
      <c r="L39" s="14" t="str">
        <f>IF($M$39="熊本市","熊本市","")</f>
        <v/>
      </c>
      <c r="M39" s="13" t="str">
        <f>IF(AND($G$37="",$G$38="",$G$39="○",$G$40="",$G$41=""),"熊本市","")</f>
        <v/>
      </c>
    </row>
    <row r="40" spans="1:20" ht="16.5" customHeight="1" x14ac:dyDescent="0.55000000000000004">
      <c r="A40" s="41"/>
      <c r="B40" s="29"/>
      <c r="C40" s="30"/>
      <c r="D40" s="25"/>
      <c r="E40" s="57" t="s">
        <v>14</v>
      </c>
      <c r="F40" s="11" t="s">
        <v>25</v>
      </c>
      <c r="G40" s="10"/>
      <c r="H40" s="22"/>
      <c r="L40" s="14" t="str">
        <f>IF($M$40="他都道府県","他都道府県","")</f>
        <v/>
      </c>
      <c r="M40" s="13" t="str">
        <f>IF(AND($G$37="",$G$38="",$G$39="",$G$40="○",$G$41=""),"他都道府県","")</f>
        <v/>
      </c>
      <c r="N40" s="19" t="str">
        <f>IF(AND($G$37="",$G$38="",$G$39="",$G$40="○",$G$41="○"),"エラー","")</f>
        <v/>
      </c>
    </row>
    <row r="41" spans="1:20" ht="16.5" customHeight="1" thickBot="1" x14ac:dyDescent="0.6">
      <c r="A41" s="42"/>
      <c r="B41" s="31"/>
      <c r="C41" s="32"/>
      <c r="D41" s="26"/>
      <c r="E41" s="58"/>
      <c r="F41" s="12" t="s">
        <v>26</v>
      </c>
      <c r="G41" s="7"/>
      <c r="H41" s="23"/>
      <c r="L41" s="14" t="str">
        <f>IF(OR($M$41="厚生労働省",$N$41="厚生労働省",$O$41="厚生労働省",$P$41="厚生労働省",$Q$41="厚生労働省",$R$41="厚生労働省",$S$41="厚生労働省",$T$41="厚生労働省"),"厚生労働省","")</f>
        <v/>
      </c>
      <c r="M41" s="13" t="str">
        <f>IF(AND($G$40="",$G$41="○"),"厚生労働省","")</f>
        <v/>
      </c>
      <c r="N41" s="13" t="str">
        <f>IF(AND($G$37="○",$G$38="",$G$39="",$G$40="○"),"厚生労働省","")</f>
        <v/>
      </c>
      <c r="O41" s="13" t="str">
        <f>IF(AND($G$37="○",$G$38="○",$G$39="",$G$40="○"),"厚生労働省","")</f>
        <v/>
      </c>
      <c r="P41" s="13" t="str">
        <f>IF(AND($G$37="○",$G$38="",$G$39="○",$G$40="○"),"厚生労働省","")</f>
        <v/>
      </c>
      <c r="Q41" s="13" t="str">
        <f>IF(AND($G$37="○",$G$38="○",$G$39="○",$G$40="○"),"厚生労働省","")</f>
        <v/>
      </c>
      <c r="R41" s="13" t="str">
        <f>IF(AND($G$37="",$G$38="○",$G$39="",$G$40="○"),"厚生労働省","")</f>
        <v/>
      </c>
      <c r="S41" s="13" t="str">
        <f>IF(AND($G$37="",$G$38="○",$G$39="○",$G$40="○"),"厚生労働省","")</f>
        <v/>
      </c>
      <c r="T41" s="13" t="str">
        <f>IF(AND($G$37="",$G$38="",$G$39="○",$G$40="○"),"厚生労働省","")</f>
        <v/>
      </c>
    </row>
  </sheetData>
  <mergeCells count="42">
    <mergeCell ref="H37:H41"/>
    <mergeCell ref="B37:C41"/>
    <mergeCell ref="A29:A41"/>
    <mergeCell ref="D33:D36"/>
    <mergeCell ref="B33:C36"/>
    <mergeCell ref="D29:D32"/>
    <mergeCell ref="B29:C32"/>
    <mergeCell ref="E37:E38"/>
    <mergeCell ref="E31:E32"/>
    <mergeCell ref="E35:E36"/>
    <mergeCell ref="E40:E41"/>
    <mergeCell ref="D37:D41"/>
    <mergeCell ref="E34:F34"/>
    <mergeCell ref="E33:F33"/>
    <mergeCell ref="E39:F39"/>
    <mergeCell ref="H29:H32"/>
    <mergeCell ref="A13:C13"/>
    <mergeCell ref="D13:H13"/>
    <mergeCell ref="A15:C15"/>
    <mergeCell ref="E16:F16"/>
    <mergeCell ref="E15:G15"/>
    <mergeCell ref="D20:D23"/>
    <mergeCell ref="H20:H28"/>
    <mergeCell ref="E24:E25"/>
    <mergeCell ref="E22:E23"/>
    <mergeCell ref="E27:E28"/>
    <mergeCell ref="A1:H1"/>
    <mergeCell ref="H33:H36"/>
    <mergeCell ref="D24:D28"/>
    <mergeCell ref="B20:C28"/>
    <mergeCell ref="E30:F30"/>
    <mergeCell ref="E17:F17"/>
    <mergeCell ref="E29:F29"/>
    <mergeCell ref="E26:F26"/>
    <mergeCell ref="E21:F21"/>
    <mergeCell ref="E20:F20"/>
    <mergeCell ref="A5:H5"/>
    <mergeCell ref="B16:C19"/>
    <mergeCell ref="D16:D19"/>
    <mergeCell ref="E18:E19"/>
    <mergeCell ref="H16:H19"/>
    <mergeCell ref="A16:A28"/>
  </mergeCells>
  <phoneticPr fontId="1"/>
  <dataValidations count="1">
    <dataValidation type="list" allowBlank="1" showInputMessage="1" showErrorMessage="1" sqref="B8 G16:G41" xr:uid="{00000000-0002-0000-0000-000000000000}">
      <formula1>"○"</formula1>
    </dataValidation>
  </dataValidations>
  <printOptions horizontalCentered="1"/>
  <pageMargins left="0.70866141732283472" right="0.70866141732283472" top="0.70866141732283472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事前調査</vt:lpstr>
      <vt:lpstr>事前調査!Print_Area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52000333</dc:creator>
  <cp:lastModifiedBy>52000333</cp:lastModifiedBy>
  <cp:lastPrinted>2025-08-20T00:26:44Z</cp:lastPrinted>
  <dcterms:created xsi:type="dcterms:W3CDTF">2025-06-18T02:11:04Z</dcterms:created>
  <dcterms:modified xsi:type="dcterms:W3CDTF">2025-08-20T00:27:03Z</dcterms:modified>
</cp:coreProperties>
</file>