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０２年(2020年)産業連関表作成関係\02令和2年版作業\05_公表（波及効果ツール更新）\02_起案\"/>
    </mc:Choice>
  </mc:AlternateContent>
  <xr:revisionPtr revIDLastSave="0" documentId="13_ncr:1_{7BC09743-9E86-4970-8F5D-BE9FBF43533C}" xr6:coauthVersionLast="47" xr6:coauthVersionMax="47" xr10:uidLastSave="{00000000-0000-0000-0000-000000000000}"/>
  <bookViews>
    <workbookView xWindow="-120" yWindow="-120" windowWidth="29040" windowHeight="15720" tabRatio="867" xr2:uid="{00000000-000D-0000-FFFF-FFFF00000000}"/>
  </bookViews>
  <sheets>
    <sheet name="説明シート" sheetId="1" r:id="rId1"/>
    <sheet name="入力シート " sheetId="2" r:id="rId2"/>
    <sheet name="出力シート(合計)" sheetId="3" r:id="rId3"/>
    <sheet name="出力シート (土地造成)" sheetId="4" r:id="rId4"/>
    <sheet name="出力シート (建設投資)" sheetId="5" r:id="rId5"/>
    <sheet name="出力シート (設備投資分)" sheetId="6" r:id="rId6"/>
    <sheet name="フローチャート図（土地造成）" sheetId="7" r:id="rId7"/>
    <sheet name="フローチャート図（建設投資）" sheetId="8" r:id="rId8"/>
    <sheet name="フローチャート図（設備投資分）" sheetId="9" r:id="rId9"/>
    <sheet name="計算シート(合計) " sheetId="10" r:id="rId10"/>
    <sheet name="計算シート(土地造成)" sheetId="11" r:id="rId11"/>
    <sheet name="計算シート(建設投資)" sheetId="12" r:id="rId12"/>
    <sheet name="計算シート（設備投資）" sheetId="13" r:id="rId13"/>
    <sheet name="建設部門投入係数シート" sheetId="14" r:id="rId14"/>
    <sheet name="関係係数シート" sheetId="15" r:id="rId15"/>
    <sheet name="参考資料" sheetId="16" r:id="rId16"/>
    <sheet name="更新履歴" sheetId="17" r:id="rId17"/>
  </sheets>
  <definedNames>
    <definedName name="_xlnm._FilterDatabase" localSheetId="1" hidden="1">'出力シート(合計)'!#REF!</definedName>
    <definedName name="OLE_LINK10" localSheetId="0">説明シート!$B$51</definedName>
    <definedName name="OLE_LINK11" localSheetId="0">説明シート!$B$5</definedName>
    <definedName name="OLE_LINK12" localSheetId="0">説明シート!$B$26</definedName>
    <definedName name="OLE_LINK4" localSheetId="0">説明シート!$B$53</definedName>
    <definedName name="OLE_LINK5" localSheetId="0">説明シート!$B$4</definedName>
    <definedName name="OLE_LINK6" localSheetId="0">説明シート!$B$49</definedName>
    <definedName name="OLE_LINK7" localSheetId="0">説明シート!$B$5</definedName>
    <definedName name="OLE_LINK9" localSheetId="0">説明シート!$B$28</definedName>
    <definedName name="_xlnm.Print_Area" localSheetId="7">'フローチャート図（建設投資）'!$A$1:$AH$69</definedName>
    <definedName name="_xlnm.Print_Area" localSheetId="8">'フローチャート図（設備投資分）'!$A$1:$AI$70</definedName>
    <definedName name="_xlnm.Print_Area" localSheetId="6">'フローチャート図（土地造成）'!$A$1:$AH$69</definedName>
    <definedName name="_xlnm.Print_Area" localSheetId="14">関係係数シート!$BC$2:$CO$40</definedName>
    <definedName name="_xlnm.Print_Area" localSheetId="12">'計算シート（設備投資）'!$B$3:$CJ$47</definedName>
    <definedName name="_xlnm.Print_Area" localSheetId="13">建設部門投入係数シート!$B$2:$Q$50</definedName>
    <definedName name="_xlnm.Print_Area" localSheetId="4">'出力シート (建設投資)'!$B$1:$K$134</definedName>
    <definedName name="_xlnm.Print_Area" localSheetId="5">'出力シート (設備投資分)'!$B$1:$K$134</definedName>
    <definedName name="_xlnm.Print_Area" localSheetId="3">'出力シート (土地造成)'!$B$1:$K$134</definedName>
    <definedName name="_xlnm.Print_Area" localSheetId="2">'出力シート(合計)'!$B$1:$K$134</definedName>
    <definedName name="_xlnm.Print_Area" localSheetId="0">説明シート!$A$1:$K$147</definedName>
    <definedName name="_xlnm.Print_Area" localSheetId="1">'入力シート '!$A$2:$T$45</definedName>
    <definedName name="_xlnm.Print_Titles" localSheetId="11">'計算シート(建設投資)'!$B:$C,'計算シート(建設投資)'!$4:$7</definedName>
    <definedName name="_xlnm.Print_Titles" localSheetId="9">'計算シート(合計) '!$B:$C,'計算シート(合計) '!$4:$7</definedName>
    <definedName name="_xlnm.Print_Titles" localSheetId="12">'計算シート（設備投資）'!$B:$C,'計算シート（設備投資）'!$3:$7</definedName>
    <definedName name="_xlnm.Print_Titles" localSheetId="10">'計算シート(土地造成)'!$B:$C,'計算シート(土地造成)'!$4:$7</definedName>
    <definedName name="_xlnm.Print_Titles" localSheetId="13">建設部門投入係数シート!$B:$C,建設部門投入係数シート!$56:$57</definedName>
    <definedName name="Z_2653BBE6_F91C_4430_938D_D5344182049A_.wvu.PrintArea" localSheetId="7" hidden="1">'フローチャート図（建設投資）'!$A$1:$AH$69</definedName>
    <definedName name="Z_2653BBE6_F91C_4430_938D_D5344182049A_.wvu.PrintArea" localSheetId="8" hidden="1">'フローチャート図（設備投資分）'!$A$1:$AI$70</definedName>
    <definedName name="Z_2653BBE6_F91C_4430_938D_D5344182049A_.wvu.PrintArea" localSheetId="6" hidden="1">'フローチャート図（土地造成）'!$A$1:$AH$69</definedName>
    <definedName name="Z_2653BBE6_F91C_4430_938D_D5344182049A_.wvu.PrintArea" localSheetId="14" hidden="1">関係係数シート!$B$2:$M$43</definedName>
    <definedName name="Z_2653BBE6_F91C_4430_938D_D5344182049A_.wvu.PrintArea" localSheetId="12" hidden="1">'計算シート（設備投資）'!$B$3:$CJ$47</definedName>
    <definedName name="Z_2653BBE6_F91C_4430_938D_D5344182049A_.wvu.PrintArea" localSheetId="13" hidden="1">建設部門投入係数シート!$B$56:$R$107</definedName>
    <definedName name="Z_2653BBE6_F91C_4430_938D_D5344182049A_.wvu.PrintArea" localSheetId="4" hidden="1">'出力シート (建設投資)'!$B$1:$K$134</definedName>
    <definedName name="Z_2653BBE6_F91C_4430_938D_D5344182049A_.wvu.PrintArea" localSheetId="5" hidden="1">'出力シート (設備投資分)'!$B$1:$K$134</definedName>
    <definedName name="Z_2653BBE6_F91C_4430_938D_D5344182049A_.wvu.PrintArea" localSheetId="3" hidden="1">'出力シート (土地造成)'!$B$1:$K$134</definedName>
    <definedName name="Z_2653BBE6_F91C_4430_938D_D5344182049A_.wvu.PrintArea" localSheetId="2" hidden="1">'出力シート(合計)'!$B$1:$K$134</definedName>
    <definedName name="Z_2653BBE6_F91C_4430_938D_D5344182049A_.wvu.PrintArea" localSheetId="0" hidden="1">説明シート!$A$1:$K$147</definedName>
    <definedName name="Z_2653BBE6_F91C_4430_938D_D5344182049A_.wvu.PrintArea" localSheetId="1" hidden="1">'入力シート '!$A$2:$U$77</definedName>
    <definedName name="Z_2653BBE6_F91C_4430_938D_D5344182049A_.wvu.PrintTitles" localSheetId="11" hidden="1">'計算シート(建設投資)'!$B:$C,'計算シート(建設投資)'!$4:$7</definedName>
    <definedName name="Z_2653BBE6_F91C_4430_938D_D5344182049A_.wvu.PrintTitles" localSheetId="9" hidden="1">'計算シート(合計) '!$B:$C,'計算シート(合計) '!$4:$7</definedName>
    <definedName name="Z_2653BBE6_F91C_4430_938D_D5344182049A_.wvu.PrintTitles" localSheetId="12" hidden="1">'計算シート（設備投資）'!$B:$C,'計算シート（設備投資）'!$3:$7</definedName>
    <definedName name="Z_2653BBE6_F91C_4430_938D_D5344182049A_.wvu.PrintTitles" localSheetId="10" hidden="1">'計算シート(土地造成)'!$B:$C,'計算シート(土地造成)'!$4:$7</definedName>
    <definedName name="Z_2653BBE6_F91C_4430_938D_D5344182049A_.wvu.PrintTitles" localSheetId="13" hidden="1">建設部門投入係数シート!$B:$C,建設部門投入係数シート!$56:$57</definedName>
  </definedNames>
  <calcPr calcId="191029"/>
  <customWorkbookViews>
    <customWorkbookView name="masahiro - 個人用ビュー" guid="{2653BBE6-F91C-4430-938D-D5344182049A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5" l="1"/>
  <c r="L15" i="15"/>
  <c r="M14" i="15" l="1"/>
  <c r="L14" i="15"/>
  <c r="M13" i="15"/>
  <c r="L13" i="15"/>
  <c r="M12" i="15"/>
  <c r="L12" i="15"/>
  <c r="M11" i="15"/>
  <c r="D38" i="13" l="1"/>
  <c r="D39" i="13" l="1"/>
  <c r="D40" i="13" l="1"/>
  <c r="D41" i="13" l="1"/>
  <c r="D42" i="13" l="1"/>
  <c r="N41" i="2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44" i="13" l="1"/>
  <c r="D45" i="13" s="1"/>
  <c r="BA47" i="13" a="1"/>
  <c r="BA47" i="13" l="1"/>
  <c r="CB47" i="13"/>
  <c r="BL47" i="13"/>
  <c r="CA47" i="13"/>
  <c r="BK47" i="13"/>
  <c r="CD47" i="13"/>
  <c r="BN47" i="13"/>
  <c r="CG47" i="13"/>
  <c r="BQ47" i="13"/>
  <c r="CE47" i="13"/>
  <c r="BU47" i="13"/>
  <c r="BX47" i="13"/>
  <c r="BD47" i="13"/>
  <c r="BW47" i="13"/>
  <c r="BG47" i="13"/>
  <c r="BZ47" i="13"/>
  <c r="BJ47" i="13"/>
  <c r="CC47" i="13"/>
  <c r="BM47" i="13"/>
  <c r="CF47" i="13"/>
  <c r="BO47" i="13"/>
  <c r="BR47" i="13"/>
  <c r="BE47" i="13"/>
  <c r="BH47" i="13"/>
  <c r="BT47" i="13"/>
  <c r="CI47" i="13"/>
  <c r="BS47" i="13"/>
  <c r="BC47" i="13"/>
  <c r="BV47" i="13"/>
  <c r="BF47" i="13"/>
  <c r="BY47" i="13"/>
  <c r="BI47" i="13"/>
  <c r="BP47" i="13"/>
  <c r="CH47" i="13"/>
  <c r="BB47" i="13"/>
  <c r="R11" i="9"/>
  <c r="CF43" i="13" l="1"/>
  <c r="CF39" i="13"/>
  <c r="CF35" i="13"/>
  <c r="CF31" i="13"/>
  <c r="CF27" i="13"/>
  <c r="CF23" i="13"/>
  <c r="CF19" i="13"/>
  <c r="CF15" i="13"/>
  <c r="CF11" i="13"/>
  <c r="CF24" i="13"/>
  <c r="CF42" i="13"/>
  <c r="CF38" i="13"/>
  <c r="CF34" i="13"/>
  <c r="CF30" i="13"/>
  <c r="CF26" i="13"/>
  <c r="CF22" i="13"/>
  <c r="CF18" i="13"/>
  <c r="CF14" i="13"/>
  <c r="CF10" i="13"/>
  <c r="CF40" i="13"/>
  <c r="CF36" i="13"/>
  <c r="CF32" i="13"/>
  <c r="CF20" i="13"/>
  <c r="CF8" i="13"/>
  <c r="CF41" i="13"/>
  <c r="CF37" i="13"/>
  <c r="CF33" i="13"/>
  <c r="CF29" i="13"/>
  <c r="CF25" i="13"/>
  <c r="CF21" i="13"/>
  <c r="CF17" i="13"/>
  <c r="CF13" i="13"/>
  <c r="CF9" i="13"/>
  <c r="CF44" i="13"/>
  <c r="CF28" i="13"/>
  <c r="CF16" i="13"/>
  <c r="CF12" i="13"/>
  <c r="CG42" i="13"/>
  <c r="CG38" i="13"/>
  <c r="CG34" i="13"/>
  <c r="CG30" i="13"/>
  <c r="CG26" i="13"/>
  <c r="CG22" i="13"/>
  <c r="CG18" i="13"/>
  <c r="CG14" i="13"/>
  <c r="CG10" i="13"/>
  <c r="CG43" i="13"/>
  <c r="CG31" i="13"/>
  <c r="CG19" i="13"/>
  <c r="CG11" i="13"/>
  <c r="CG41" i="13"/>
  <c r="CG37" i="13"/>
  <c r="CG33" i="13"/>
  <c r="CG29" i="13"/>
  <c r="CG25" i="13"/>
  <c r="CG21" i="13"/>
  <c r="CG17" i="13"/>
  <c r="CG13" i="13"/>
  <c r="CG9" i="13"/>
  <c r="CG27" i="13"/>
  <c r="CG15" i="13"/>
  <c r="CG44" i="13"/>
  <c r="CG40" i="13"/>
  <c r="CG36" i="13"/>
  <c r="CG32" i="13"/>
  <c r="CG28" i="13"/>
  <c r="CG24" i="13"/>
  <c r="CG20" i="13"/>
  <c r="CG16" i="13"/>
  <c r="CG12" i="13"/>
  <c r="CG8" i="13"/>
  <c r="CG39" i="13"/>
  <c r="CG35" i="13"/>
  <c r="CG23" i="13"/>
  <c r="CD41" i="13"/>
  <c r="CD37" i="13"/>
  <c r="CD33" i="13"/>
  <c r="CD29" i="13"/>
  <c r="CD25" i="13"/>
  <c r="CD21" i="13"/>
  <c r="CD17" i="13"/>
  <c r="CD13" i="13"/>
  <c r="CD9" i="13"/>
  <c r="CD22" i="13"/>
  <c r="CD44" i="13"/>
  <c r="CD40" i="13"/>
  <c r="CD36" i="13"/>
  <c r="CD32" i="13"/>
  <c r="CD28" i="13"/>
  <c r="CD24" i="13"/>
  <c r="CD20" i="13"/>
  <c r="CD16" i="13"/>
  <c r="CD12" i="13"/>
  <c r="CD8" i="13"/>
  <c r="CD34" i="13"/>
  <c r="CD30" i="13"/>
  <c r="CD18" i="13"/>
  <c r="CD43" i="13"/>
  <c r="CD39" i="13"/>
  <c r="CD35" i="13"/>
  <c r="CD31" i="13"/>
  <c r="CD27" i="13"/>
  <c r="CD23" i="13"/>
  <c r="CD19" i="13"/>
  <c r="CD15" i="13"/>
  <c r="CD11" i="13"/>
  <c r="CD42" i="13"/>
  <c r="CD38" i="13"/>
  <c r="CD26" i="13"/>
  <c r="CD14" i="13"/>
  <c r="CD10" i="13"/>
  <c r="CH41" i="13"/>
  <c r="CH37" i="13"/>
  <c r="CH33" i="13"/>
  <c r="CH29" i="13"/>
  <c r="CH25" i="13"/>
  <c r="CH21" i="13"/>
  <c r="CH17" i="13"/>
  <c r="CH13" i="13"/>
  <c r="CH9" i="13"/>
  <c r="CH38" i="13"/>
  <c r="CH34" i="13"/>
  <c r="CH26" i="13"/>
  <c r="CH14" i="13"/>
  <c r="CH44" i="13"/>
  <c r="CH40" i="13"/>
  <c r="CH36" i="13"/>
  <c r="CH32" i="13"/>
  <c r="CH28" i="13"/>
  <c r="CH24" i="13"/>
  <c r="CH20" i="13"/>
  <c r="CH16" i="13"/>
  <c r="CH12" i="13"/>
  <c r="CH8" i="13"/>
  <c r="CH42" i="13"/>
  <c r="CH22" i="13"/>
  <c r="CH10" i="13"/>
  <c r="CH43" i="13"/>
  <c r="CH39" i="13"/>
  <c r="CH35" i="13"/>
  <c r="CH31" i="13"/>
  <c r="CH27" i="13"/>
  <c r="CH23" i="13"/>
  <c r="CH19" i="13"/>
  <c r="CH15" i="13"/>
  <c r="CH11" i="13"/>
  <c r="CH30" i="13"/>
  <c r="CH18" i="13"/>
  <c r="CI44" i="13"/>
  <c r="CI40" i="13"/>
  <c r="CI36" i="13"/>
  <c r="CI32" i="13"/>
  <c r="CI28" i="13"/>
  <c r="CI24" i="13"/>
  <c r="CI20" i="13"/>
  <c r="CI16" i="13"/>
  <c r="CI12" i="13"/>
  <c r="CI8" i="13"/>
  <c r="CI37" i="13"/>
  <c r="CI25" i="13"/>
  <c r="CI13" i="13"/>
  <c r="CI43" i="13"/>
  <c r="CI39" i="13"/>
  <c r="CI35" i="13"/>
  <c r="CI31" i="13"/>
  <c r="CI27" i="13"/>
  <c r="CI23" i="13"/>
  <c r="CI19" i="13"/>
  <c r="CI15" i="13"/>
  <c r="CI11" i="13"/>
  <c r="CI33" i="13"/>
  <c r="CI21" i="13"/>
  <c r="CI9" i="13"/>
  <c r="CI42" i="13"/>
  <c r="CI38" i="13"/>
  <c r="CI34" i="13"/>
  <c r="CI30" i="13"/>
  <c r="CI26" i="13"/>
  <c r="CI22" i="13"/>
  <c r="CI18" i="13"/>
  <c r="CI14" i="13"/>
  <c r="CI10" i="13"/>
  <c r="CI41" i="13"/>
  <c r="CI29" i="13"/>
  <c r="CI17" i="13"/>
  <c r="CE44" i="13"/>
  <c r="CE40" i="13"/>
  <c r="CE36" i="13"/>
  <c r="CE32" i="13"/>
  <c r="CE28" i="13"/>
  <c r="CE24" i="13"/>
  <c r="CE20" i="13"/>
  <c r="CE16" i="13"/>
  <c r="CE12" i="13"/>
  <c r="CE8" i="13"/>
  <c r="CE41" i="13"/>
  <c r="CE37" i="13"/>
  <c r="CE29" i="13"/>
  <c r="CE17" i="13"/>
  <c r="CE9" i="13"/>
  <c r="CE43" i="13"/>
  <c r="CE39" i="13"/>
  <c r="CE35" i="13"/>
  <c r="CE31" i="13"/>
  <c r="CE27" i="13"/>
  <c r="CE23" i="13"/>
  <c r="CE19" i="13"/>
  <c r="CE15" i="13"/>
  <c r="CE11" i="13"/>
  <c r="CE25" i="13"/>
  <c r="CE13" i="13"/>
  <c r="CE42" i="13"/>
  <c r="CE38" i="13"/>
  <c r="CE34" i="13"/>
  <c r="CE30" i="13"/>
  <c r="CE26" i="13"/>
  <c r="CE22" i="13"/>
  <c r="CE18" i="13"/>
  <c r="CE14" i="13"/>
  <c r="CE10" i="13"/>
  <c r="CE33" i="13"/>
  <c r="CE21" i="13"/>
  <c r="BI43" i="13"/>
  <c r="BI36" i="13"/>
  <c r="BI27" i="13"/>
  <c r="BI30" i="13"/>
  <c r="BI24" i="13"/>
  <c r="BI20" i="13"/>
  <c r="BI18" i="13"/>
  <c r="BI15" i="13"/>
  <c r="BI16" i="13"/>
  <c r="BI39" i="13"/>
  <c r="BI41" i="13"/>
  <c r="BI23" i="13"/>
  <c r="BI28" i="13"/>
  <c r="BI29" i="13"/>
  <c r="BI17" i="13"/>
  <c r="BI14" i="13"/>
  <c r="BI11" i="13"/>
  <c r="BI12" i="13"/>
  <c r="BI42" i="13"/>
  <c r="BI44" i="13"/>
  <c r="BI35" i="13"/>
  <c r="BI19" i="13"/>
  <c r="BI33" i="13"/>
  <c r="BI32" i="13"/>
  <c r="BI13" i="13"/>
  <c r="BI10" i="13"/>
  <c r="BI34" i="13"/>
  <c r="BI8" i="13"/>
  <c r="BI38" i="13"/>
  <c r="BI26" i="13"/>
  <c r="BI25" i="13"/>
  <c r="BI31" i="13"/>
  <c r="BI9" i="13"/>
  <c r="BI40" i="13"/>
  <c r="BI22" i="13"/>
  <c r="BI37" i="13"/>
  <c r="BI21" i="13"/>
  <c r="BC36" i="13"/>
  <c r="BC38" i="13"/>
  <c r="BC29" i="13"/>
  <c r="BC32" i="13"/>
  <c r="BC26" i="13"/>
  <c r="BC15" i="13"/>
  <c r="BC12" i="13"/>
  <c r="BC17" i="13"/>
  <c r="BC18" i="13"/>
  <c r="BC41" i="13"/>
  <c r="BC43" i="13"/>
  <c r="BC25" i="13"/>
  <c r="BC30" i="13"/>
  <c r="BC31" i="13"/>
  <c r="BC11" i="13"/>
  <c r="BC8" i="13"/>
  <c r="BC13" i="13"/>
  <c r="BC14" i="13"/>
  <c r="BC44" i="13"/>
  <c r="BC35" i="13"/>
  <c r="BC23" i="13"/>
  <c r="BC20" i="13"/>
  <c r="BC9" i="13"/>
  <c r="BC37" i="13"/>
  <c r="BC21" i="13"/>
  <c r="BC34" i="13"/>
  <c r="BC27" i="13"/>
  <c r="BC10" i="13"/>
  <c r="BC39" i="13"/>
  <c r="BC24" i="13"/>
  <c r="BC42" i="13"/>
  <c r="BC33" i="13"/>
  <c r="BC40" i="13"/>
  <c r="BC28" i="13"/>
  <c r="BC19" i="13"/>
  <c r="BC22" i="13"/>
  <c r="BC16" i="13"/>
  <c r="BH42" i="13"/>
  <c r="BH36" i="13"/>
  <c r="BH30" i="13"/>
  <c r="BH25" i="13"/>
  <c r="BH33" i="13"/>
  <c r="BH16" i="13"/>
  <c r="BH20" i="13"/>
  <c r="BH18" i="13"/>
  <c r="BH19" i="13"/>
  <c r="BH38" i="13"/>
  <c r="BH40" i="13"/>
  <c r="BH26" i="13"/>
  <c r="BH23" i="13"/>
  <c r="BH31" i="13"/>
  <c r="BH12" i="13"/>
  <c r="BH17" i="13"/>
  <c r="BH14" i="13"/>
  <c r="BH15" i="13"/>
  <c r="BH37" i="13"/>
  <c r="BH34" i="13"/>
  <c r="BH28" i="13"/>
  <c r="BH27" i="13"/>
  <c r="BH21" i="13"/>
  <c r="BH22" i="13"/>
  <c r="BH11" i="13"/>
  <c r="BH39" i="13"/>
  <c r="BH24" i="13"/>
  <c r="BH44" i="13"/>
  <c r="BH8" i="13"/>
  <c r="BH43" i="13"/>
  <c r="BH29" i="13"/>
  <c r="BH13" i="13"/>
  <c r="BH32" i="13"/>
  <c r="BH9" i="13"/>
  <c r="BH41" i="13"/>
  <c r="BH35" i="13"/>
  <c r="BH10" i="13"/>
  <c r="BZ35" i="13"/>
  <c r="BZ41" i="13"/>
  <c r="BZ32" i="13"/>
  <c r="BZ42" i="13"/>
  <c r="BZ29" i="13"/>
  <c r="BZ18" i="13"/>
  <c r="BZ15" i="13"/>
  <c r="BZ16" i="13"/>
  <c r="BZ17" i="13"/>
  <c r="BZ44" i="13"/>
  <c r="BZ37" i="13"/>
  <c r="BZ28" i="13"/>
  <c r="BZ33" i="13"/>
  <c r="BZ22" i="13"/>
  <c r="BZ14" i="13"/>
  <c r="BZ11" i="13"/>
  <c r="BZ12" i="13"/>
  <c r="BZ13" i="13"/>
  <c r="BZ40" i="13"/>
  <c r="BZ24" i="13"/>
  <c r="BZ27" i="13"/>
  <c r="BZ30" i="13"/>
  <c r="BZ9" i="13"/>
  <c r="BZ36" i="13"/>
  <c r="BZ20" i="13"/>
  <c r="BZ25" i="13"/>
  <c r="BZ19" i="13"/>
  <c r="BZ43" i="13"/>
  <c r="BZ34" i="13"/>
  <c r="BZ26" i="13"/>
  <c r="BZ10" i="13"/>
  <c r="BZ8" i="13"/>
  <c r="BZ39" i="13"/>
  <c r="BZ38" i="13"/>
  <c r="BZ31" i="13"/>
  <c r="BZ21" i="13"/>
  <c r="BZ23" i="13"/>
  <c r="BX38" i="13"/>
  <c r="BX36" i="13"/>
  <c r="BX30" i="13"/>
  <c r="BX32" i="13"/>
  <c r="BX33" i="13"/>
  <c r="BX8" i="13"/>
  <c r="BX13" i="13"/>
  <c r="BX14" i="13"/>
  <c r="BX15" i="13"/>
  <c r="BX41" i="13"/>
  <c r="BX43" i="13"/>
  <c r="BX40" i="13"/>
  <c r="BX26" i="13"/>
  <c r="BX25" i="13"/>
  <c r="BX31" i="13"/>
  <c r="BX29" i="13"/>
  <c r="BX9" i="13"/>
  <c r="BX10" i="13"/>
  <c r="BX11" i="13"/>
  <c r="BX37" i="13"/>
  <c r="BX39" i="13"/>
  <c r="BX44" i="13"/>
  <c r="BX22" i="13"/>
  <c r="BX23" i="13"/>
  <c r="BX16" i="13"/>
  <c r="BX20" i="13"/>
  <c r="BX27" i="13"/>
  <c r="BX21" i="13"/>
  <c r="BX42" i="13"/>
  <c r="BX35" i="13"/>
  <c r="BX34" i="13"/>
  <c r="BX18" i="13"/>
  <c r="BX28" i="13"/>
  <c r="BX12" i="13"/>
  <c r="BX17" i="13"/>
  <c r="BX24" i="13"/>
  <c r="BX19" i="13"/>
  <c r="CA41" i="13"/>
  <c r="CA35" i="13"/>
  <c r="CA29" i="13"/>
  <c r="CA24" i="13"/>
  <c r="CA32" i="13"/>
  <c r="CA11" i="13"/>
  <c r="CA8" i="13"/>
  <c r="CA9" i="13"/>
  <c r="CA14" i="13"/>
  <c r="CA40" i="13"/>
  <c r="CA38" i="13"/>
  <c r="CA25" i="13"/>
  <c r="CA34" i="13"/>
  <c r="CA15" i="13"/>
  <c r="CA23" i="13"/>
  <c r="CA20" i="13"/>
  <c r="CA36" i="13"/>
  <c r="CA39" i="13"/>
  <c r="CA21" i="13"/>
  <c r="CA27" i="13"/>
  <c r="CA19" i="13"/>
  <c r="CA17" i="13"/>
  <c r="CA18" i="13"/>
  <c r="CA37" i="13"/>
  <c r="CA43" i="13"/>
  <c r="CA31" i="13"/>
  <c r="CA30" i="13"/>
  <c r="CA16" i="13"/>
  <c r="CA13" i="13"/>
  <c r="CA10" i="13"/>
  <c r="CA44" i="13"/>
  <c r="CA42" i="13"/>
  <c r="CA33" i="13"/>
  <c r="CA22" i="13"/>
  <c r="CA26" i="13"/>
  <c r="CA12" i="13"/>
  <c r="CA28" i="13"/>
  <c r="BB40" i="13"/>
  <c r="BB38" i="13"/>
  <c r="BB28" i="13"/>
  <c r="BB27" i="13"/>
  <c r="BB33" i="13"/>
  <c r="BB18" i="13"/>
  <c r="BB22" i="13"/>
  <c r="BB12" i="13"/>
  <c r="BB13" i="13"/>
  <c r="BB39" i="13"/>
  <c r="BB41" i="13"/>
  <c r="BB35" i="13"/>
  <c r="BB20" i="13"/>
  <c r="BB30" i="13"/>
  <c r="BB31" i="13"/>
  <c r="BB10" i="13"/>
  <c r="BB11" i="13"/>
  <c r="BB21" i="13"/>
  <c r="BB37" i="13"/>
  <c r="BB34" i="13"/>
  <c r="BB19" i="13"/>
  <c r="BB16" i="13"/>
  <c r="BB43" i="13"/>
  <c r="BB42" i="13"/>
  <c r="BB25" i="13"/>
  <c r="BB14" i="13"/>
  <c r="BB8" i="13"/>
  <c r="BB44" i="13"/>
  <c r="BB32" i="13"/>
  <c r="BB23" i="13"/>
  <c r="BB29" i="13"/>
  <c r="BB17" i="13"/>
  <c r="BB36" i="13"/>
  <c r="BB24" i="13"/>
  <c r="BB26" i="13"/>
  <c r="BB15" i="13"/>
  <c r="BB9" i="13"/>
  <c r="BY38" i="13"/>
  <c r="BY44" i="13"/>
  <c r="BY34" i="13"/>
  <c r="BY19" i="13"/>
  <c r="BY26" i="13"/>
  <c r="BY20" i="13"/>
  <c r="BY32" i="13"/>
  <c r="BY10" i="13"/>
  <c r="BY37" i="13"/>
  <c r="BY43" i="13"/>
  <c r="BY40" i="13"/>
  <c r="BY31" i="13"/>
  <c r="BY30" i="13"/>
  <c r="BY24" i="13"/>
  <c r="BY17" i="13"/>
  <c r="BY25" i="13"/>
  <c r="BY21" i="13"/>
  <c r="BY16" i="13"/>
  <c r="BY28" i="13"/>
  <c r="BY39" i="13"/>
  <c r="BY36" i="13"/>
  <c r="BY27" i="13"/>
  <c r="BY29" i="13"/>
  <c r="BY13" i="13"/>
  <c r="BY18" i="13"/>
  <c r="BY15" i="13"/>
  <c r="BY12" i="13"/>
  <c r="BY23" i="13"/>
  <c r="BY14" i="13"/>
  <c r="BY22" i="13"/>
  <c r="BY42" i="13"/>
  <c r="BY33" i="13"/>
  <c r="BY11" i="13"/>
  <c r="BY35" i="13"/>
  <c r="BY8" i="13"/>
  <c r="BY41" i="13"/>
  <c r="BY9" i="13"/>
  <c r="BS40" i="13"/>
  <c r="BS42" i="13"/>
  <c r="BS33" i="13"/>
  <c r="BS32" i="13"/>
  <c r="BS26" i="13"/>
  <c r="BS11" i="13"/>
  <c r="BS12" i="13"/>
  <c r="BS22" i="13"/>
  <c r="BS27" i="13"/>
  <c r="BS24" i="13"/>
  <c r="BS36" i="13"/>
  <c r="BS38" i="13"/>
  <c r="BS29" i="13"/>
  <c r="BS30" i="13"/>
  <c r="BS31" i="13"/>
  <c r="BS20" i="13"/>
  <c r="BS8" i="13"/>
  <c r="BS17" i="13"/>
  <c r="BS19" i="13"/>
  <c r="BS41" i="13"/>
  <c r="BS43" i="13"/>
  <c r="BS23" i="13"/>
  <c r="BS39" i="13"/>
  <c r="BS14" i="13"/>
  <c r="BS25" i="13"/>
  <c r="BS18" i="13"/>
  <c r="BS13" i="13"/>
  <c r="BS35" i="13"/>
  <c r="BS16" i="13"/>
  <c r="BS44" i="13"/>
  <c r="BS9" i="13"/>
  <c r="BS37" i="13"/>
  <c r="BS10" i="13"/>
  <c r="BS21" i="13"/>
  <c r="BS34" i="13"/>
  <c r="BS28" i="13"/>
  <c r="BS15" i="13"/>
  <c r="BE38" i="13"/>
  <c r="BE40" i="13"/>
  <c r="BE35" i="13"/>
  <c r="BE19" i="13"/>
  <c r="BE29" i="13"/>
  <c r="BE17" i="13"/>
  <c r="BE18" i="13"/>
  <c r="BE15" i="13"/>
  <c r="BE20" i="13"/>
  <c r="BE43" i="13"/>
  <c r="BE36" i="13"/>
  <c r="BE31" i="13"/>
  <c r="BE33" i="13"/>
  <c r="BE34" i="13"/>
  <c r="BE13" i="13"/>
  <c r="BE14" i="13"/>
  <c r="BE11" i="13"/>
  <c r="BE16" i="13"/>
  <c r="BE39" i="13"/>
  <c r="BE37" i="13"/>
  <c r="BE27" i="13"/>
  <c r="BE26" i="13"/>
  <c r="BE32" i="13"/>
  <c r="BE9" i="13"/>
  <c r="BE10" i="13"/>
  <c r="BE28" i="13"/>
  <c r="BE12" i="13"/>
  <c r="BE42" i="13"/>
  <c r="BE44" i="13"/>
  <c r="BE41" i="13"/>
  <c r="BE23" i="13"/>
  <c r="BE24" i="13"/>
  <c r="BE25" i="13"/>
  <c r="BE21" i="13"/>
  <c r="BE30" i="13"/>
  <c r="BE22" i="13"/>
  <c r="BE8" i="13"/>
  <c r="BM42" i="13"/>
  <c r="BM35" i="13"/>
  <c r="BM34" i="13"/>
  <c r="BM23" i="13"/>
  <c r="BM30" i="13"/>
  <c r="BM17" i="13"/>
  <c r="BM20" i="13"/>
  <c r="BM22" i="13"/>
  <c r="BM29" i="13"/>
  <c r="BM8" i="13"/>
  <c r="BM43" i="13"/>
  <c r="BM40" i="13"/>
  <c r="BM31" i="13"/>
  <c r="BM32" i="13"/>
  <c r="BM33" i="13"/>
  <c r="BM9" i="13"/>
  <c r="BM10" i="13"/>
  <c r="BM15" i="13"/>
  <c r="BM16" i="13"/>
  <c r="BM39" i="13"/>
  <c r="BM27" i="13"/>
  <c r="BM26" i="13"/>
  <c r="BM24" i="13"/>
  <c r="BM12" i="13"/>
  <c r="BM44" i="13"/>
  <c r="BM19" i="13"/>
  <c r="BM13" i="13"/>
  <c r="BM18" i="13"/>
  <c r="BM36" i="13"/>
  <c r="BM25" i="13"/>
  <c r="BM41" i="13"/>
  <c r="BM11" i="13"/>
  <c r="BM38" i="13"/>
  <c r="BM37" i="13"/>
  <c r="BM28" i="13"/>
  <c r="BM14" i="13"/>
  <c r="BM21" i="13"/>
  <c r="BG36" i="13"/>
  <c r="BG38" i="13"/>
  <c r="BG29" i="13"/>
  <c r="BG41" i="13"/>
  <c r="BG39" i="13"/>
  <c r="BG34" i="13"/>
  <c r="BG23" i="13"/>
  <c r="BG19" i="13"/>
  <c r="BG22" i="13"/>
  <c r="BG20" i="13"/>
  <c r="BG31" i="13"/>
  <c r="BG37" i="13"/>
  <c r="BG33" i="13"/>
  <c r="BG27" i="13"/>
  <c r="BG28" i="13"/>
  <c r="BG15" i="13"/>
  <c r="BG16" i="13"/>
  <c r="BG17" i="13"/>
  <c r="BG18" i="13"/>
  <c r="BG44" i="13"/>
  <c r="BG42" i="13"/>
  <c r="BG25" i="13"/>
  <c r="BG32" i="13"/>
  <c r="BG26" i="13"/>
  <c r="BG11" i="13"/>
  <c r="BG12" i="13"/>
  <c r="BG13" i="13"/>
  <c r="BG14" i="13"/>
  <c r="BG40" i="13"/>
  <c r="BG35" i="13"/>
  <c r="BG21" i="13"/>
  <c r="BG30" i="13"/>
  <c r="BG43" i="13"/>
  <c r="BG24" i="13"/>
  <c r="BG8" i="13"/>
  <c r="BG9" i="13"/>
  <c r="BG10" i="13"/>
  <c r="BU42" i="13"/>
  <c r="BU35" i="13"/>
  <c r="BU37" i="13"/>
  <c r="BU27" i="13"/>
  <c r="BU26" i="13"/>
  <c r="BU32" i="13"/>
  <c r="BU13" i="13"/>
  <c r="BU10" i="13"/>
  <c r="BU30" i="13"/>
  <c r="BU8" i="13"/>
  <c r="BU38" i="13"/>
  <c r="BU44" i="13"/>
  <c r="BU41" i="13"/>
  <c r="BU23" i="13"/>
  <c r="BU24" i="13"/>
  <c r="BU28" i="13"/>
  <c r="BU43" i="13"/>
  <c r="BU40" i="13"/>
  <c r="BU34" i="13"/>
  <c r="BU39" i="13"/>
  <c r="BU36" i="13"/>
  <c r="BU31" i="13"/>
  <c r="BU29" i="13"/>
  <c r="BU9" i="13"/>
  <c r="BU15" i="13"/>
  <c r="BU12" i="13"/>
  <c r="BU19" i="13"/>
  <c r="BU18" i="13"/>
  <c r="BU14" i="13"/>
  <c r="BU20" i="13"/>
  <c r="BU17" i="13"/>
  <c r="BU16" i="13"/>
  <c r="BU21" i="13"/>
  <c r="BU33" i="13"/>
  <c r="BU25" i="13"/>
  <c r="BU22" i="13"/>
  <c r="BU11" i="13"/>
  <c r="BN35" i="13"/>
  <c r="BN41" i="13"/>
  <c r="BN42" i="13"/>
  <c r="BN20" i="13"/>
  <c r="BN26" i="13"/>
  <c r="BN14" i="13"/>
  <c r="BN18" i="13"/>
  <c r="BN16" i="13"/>
  <c r="BN17" i="13"/>
  <c r="BN44" i="13"/>
  <c r="BN37" i="13"/>
  <c r="BN32" i="13"/>
  <c r="BN30" i="13"/>
  <c r="BN43" i="13"/>
  <c r="BN34" i="13"/>
  <c r="BN23" i="13"/>
  <c r="BN27" i="13"/>
  <c r="BN15" i="13"/>
  <c r="BN8" i="13"/>
  <c r="BN39" i="13"/>
  <c r="BN38" i="13"/>
  <c r="BN33" i="13"/>
  <c r="BN10" i="13"/>
  <c r="BN11" i="13"/>
  <c r="BN19" i="13"/>
  <c r="BN40" i="13"/>
  <c r="BN28" i="13"/>
  <c r="BN31" i="13"/>
  <c r="BN25" i="13"/>
  <c r="BN21" i="13"/>
  <c r="BN13" i="13"/>
  <c r="BN36" i="13"/>
  <c r="BN24" i="13"/>
  <c r="BN29" i="13"/>
  <c r="BN22" i="13"/>
  <c r="BN12" i="13"/>
  <c r="BN9" i="13"/>
  <c r="BL42" i="13"/>
  <c r="BL35" i="13"/>
  <c r="BL30" i="13"/>
  <c r="BL29" i="13"/>
  <c r="BL23" i="13"/>
  <c r="BL19" i="13"/>
  <c r="BL33" i="13"/>
  <c r="BL31" i="13"/>
  <c r="BL24" i="13"/>
  <c r="BL37" i="13"/>
  <c r="BL40" i="13"/>
  <c r="BL22" i="13"/>
  <c r="BL25" i="13"/>
  <c r="BL16" i="13"/>
  <c r="BL13" i="13"/>
  <c r="BL10" i="13"/>
  <c r="BL38" i="13"/>
  <c r="BL44" i="13"/>
  <c r="BL18" i="13"/>
  <c r="BL36" i="13"/>
  <c r="BL12" i="13"/>
  <c r="BL9" i="13"/>
  <c r="BL15" i="13"/>
  <c r="BL43" i="13"/>
  <c r="BL34" i="13"/>
  <c r="BL27" i="13"/>
  <c r="BL28" i="13"/>
  <c r="BL8" i="13"/>
  <c r="BL20" i="13"/>
  <c r="BL11" i="13"/>
  <c r="BL41" i="13"/>
  <c r="BL39" i="13"/>
  <c r="BL26" i="13"/>
  <c r="BL32" i="13"/>
  <c r="BL21" i="13"/>
  <c r="BL17" i="13"/>
  <c r="BL14" i="13"/>
  <c r="BF43" i="13"/>
  <c r="BF36" i="13"/>
  <c r="BF35" i="13"/>
  <c r="BF20" i="13"/>
  <c r="BF27" i="13"/>
  <c r="BF26" i="13"/>
  <c r="BF10" i="13"/>
  <c r="BF33" i="13"/>
  <c r="BF12" i="13"/>
  <c r="BF9" i="13"/>
  <c r="BF39" i="13"/>
  <c r="BF41" i="13"/>
  <c r="BF32" i="13"/>
  <c r="BF31" i="13"/>
  <c r="BF25" i="13"/>
  <c r="BF21" i="13"/>
  <c r="BF19" i="13"/>
  <c r="BF23" i="13"/>
  <c r="BF8" i="13"/>
  <c r="BF44" i="13"/>
  <c r="BF37" i="13"/>
  <c r="BF28" i="13"/>
  <c r="BF29" i="13"/>
  <c r="BF38" i="13"/>
  <c r="BF18" i="13"/>
  <c r="BF15" i="13"/>
  <c r="BF22" i="13"/>
  <c r="BF17" i="13"/>
  <c r="BF42" i="13"/>
  <c r="BF14" i="13"/>
  <c r="BF34" i="13"/>
  <c r="BF13" i="13"/>
  <c r="BF24" i="13"/>
  <c r="BF11" i="13"/>
  <c r="BF16" i="13"/>
  <c r="BF40" i="13"/>
  <c r="BF30" i="13"/>
  <c r="BR35" i="13"/>
  <c r="BR41" i="13"/>
  <c r="BR42" i="13"/>
  <c r="BR20" i="13"/>
  <c r="BR23" i="13"/>
  <c r="BR14" i="13"/>
  <c r="BR11" i="13"/>
  <c r="BR12" i="13"/>
  <c r="BR17" i="13"/>
  <c r="BR43" i="13"/>
  <c r="BR40" i="13"/>
  <c r="BR38" i="13"/>
  <c r="BR28" i="13"/>
  <c r="BR25" i="13"/>
  <c r="BR26" i="13"/>
  <c r="BR31" i="13"/>
  <c r="BR18" i="13"/>
  <c r="BR22" i="13"/>
  <c r="BR9" i="13"/>
  <c r="BR39" i="13"/>
  <c r="BR34" i="13"/>
  <c r="BR30" i="13"/>
  <c r="BR15" i="13"/>
  <c r="BR21" i="13"/>
  <c r="BR44" i="13"/>
  <c r="BR32" i="13"/>
  <c r="BR33" i="13"/>
  <c r="BR29" i="13"/>
  <c r="BR13" i="13"/>
  <c r="BR36" i="13"/>
  <c r="BR24" i="13"/>
  <c r="BR19" i="13"/>
  <c r="BR16" i="13"/>
  <c r="BR37" i="13"/>
  <c r="BR27" i="13"/>
  <c r="BR10" i="13"/>
  <c r="BR8" i="13"/>
  <c r="CC43" i="13"/>
  <c r="CC40" i="13"/>
  <c r="CC31" i="13"/>
  <c r="CC32" i="13"/>
  <c r="CC41" i="13"/>
  <c r="CC24" i="13"/>
  <c r="CC20" i="13"/>
  <c r="CC15" i="13"/>
  <c r="CC16" i="13"/>
  <c r="CC39" i="13"/>
  <c r="CC36" i="13"/>
  <c r="CC27" i="13"/>
  <c r="CC25" i="13"/>
  <c r="CC33" i="13"/>
  <c r="CC17" i="13"/>
  <c r="CC14" i="13"/>
  <c r="CC11" i="13"/>
  <c r="CC12" i="13"/>
  <c r="CC42" i="13"/>
  <c r="CC35" i="13"/>
  <c r="CC34" i="13"/>
  <c r="CC23" i="13"/>
  <c r="CC30" i="13"/>
  <c r="CC26" i="13"/>
  <c r="CC13" i="13"/>
  <c r="CC10" i="13"/>
  <c r="CC22" i="13"/>
  <c r="CC8" i="13"/>
  <c r="CC38" i="13"/>
  <c r="CC44" i="13"/>
  <c r="CC37" i="13"/>
  <c r="CC19" i="13"/>
  <c r="CC28" i="13"/>
  <c r="CC29" i="13"/>
  <c r="CC9" i="13"/>
  <c r="CC18" i="13"/>
  <c r="CC21" i="13"/>
  <c r="BW44" i="13"/>
  <c r="BW37" i="13"/>
  <c r="BW39" i="13"/>
  <c r="BW21" i="13"/>
  <c r="BW23" i="13"/>
  <c r="BW26" i="13"/>
  <c r="BW11" i="13"/>
  <c r="BW8" i="13"/>
  <c r="BW13" i="13"/>
  <c r="BW10" i="13"/>
  <c r="BW40" i="13"/>
  <c r="BW42" i="13"/>
  <c r="BW33" i="13"/>
  <c r="BW27" i="13"/>
  <c r="BW43" i="13"/>
  <c r="BW31" i="13"/>
  <c r="BW22" i="13"/>
  <c r="BW20" i="13"/>
  <c r="BW9" i="13"/>
  <c r="BW36" i="13"/>
  <c r="BW38" i="13"/>
  <c r="BW29" i="13"/>
  <c r="BW32" i="13"/>
  <c r="BW34" i="13"/>
  <c r="BW19" i="13"/>
  <c r="BW16" i="13"/>
  <c r="BW18" i="13"/>
  <c r="BW24" i="13"/>
  <c r="BW41" i="13"/>
  <c r="BW35" i="13"/>
  <c r="BW25" i="13"/>
  <c r="BW30" i="13"/>
  <c r="BW28" i="13"/>
  <c r="BW15" i="13"/>
  <c r="BW12" i="13"/>
  <c r="BW17" i="13"/>
  <c r="BW14" i="13"/>
  <c r="CB37" i="13"/>
  <c r="CB39" i="13"/>
  <c r="CB42" i="13"/>
  <c r="CB40" i="13"/>
  <c r="CB26" i="13"/>
  <c r="CB27" i="13"/>
  <c r="CB23" i="13"/>
  <c r="CB16" i="13"/>
  <c r="CB17" i="13"/>
  <c r="CB20" i="13"/>
  <c r="CB15" i="13"/>
  <c r="CB38" i="13"/>
  <c r="CB44" i="13"/>
  <c r="CB22" i="13"/>
  <c r="CB36" i="13"/>
  <c r="CB28" i="13"/>
  <c r="CB12" i="13"/>
  <c r="CB13" i="13"/>
  <c r="CB14" i="13"/>
  <c r="CB11" i="13"/>
  <c r="CB43" i="13"/>
  <c r="CB34" i="13"/>
  <c r="CB18" i="13"/>
  <c r="CB32" i="13"/>
  <c r="CB21" i="13"/>
  <c r="CB8" i="13"/>
  <c r="CB9" i="13"/>
  <c r="CB10" i="13"/>
  <c r="CB41" i="13"/>
  <c r="CB35" i="13"/>
  <c r="CB30" i="13"/>
  <c r="CB29" i="13"/>
  <c r="CB25" i="13"/>
  <c r="CB19" i="13"/>
  <c r="CB24" i="13"/>
  <c r="CB33" i="13"/>
  <c r="CB31" i="13"/>
  <c r="BP42" i="13"/>
  <c r="BP35" i="13"/>
  <c r="BP30" i="13"/>
  <c r="BP33" i="13"/>
  <c r="BP29" i="13"/>
  <c r="BP16" i="13"/>
  <c r="BP21" i="13"/>
  <c r="BP9" i="13"/>
  <c r="BP20" i="13"/>
  <c r="BP41" i="13"/>
  <c r="BP43" i="13"/>
  <c r="BP36" i="13"/>
  <c r="BP22" i="13"/>
  <c r="BP24" i="13"/>
  <c r="BP32" i="13"/>
  <c r="BP8" i="13"/>
  <c r="BP17" i="13"/>
  <c r="BP14" i="13"/>
  <c r="BP11" i="13"/>
  <c r="BP39" i="13"/>
  <c r="BP18" i="13"/>
  <c r="BP25" i="13"/>
  <c r="BP13" i="13"/>
  <c r="BP44" i="13"/>
  <c r="BP31" i="13"/>
  <c r="BP12" i="13"/>
  <c r="BP23" i="13"/>
  <c r="BP37" i="13"/>
  <c r="BP34" i="13"/>
  <c r="BP40" i="13"/>
  <c r="BP28" i="13"/>
  <c r="BP10" i="13"/>
  <c r="BP38" i="13"/>
  <c r="BP26" i="13"/>
  <c r="BP27" i="13"/>
  <c r="BP19" i="13"/>
  <c r="BP15" i="13"/>
  <c r="BV44" i="13"/>
  <c r="BV37" i="13"/>
  <c r="BV28" i="13"/>
  <c r="BV29" i="13"/>
  <c r="BV25" i="13"/>
  <c r="BV14" i="13"/>
  <c r="BV15" i="13"/>
  <c r="BV8" i="13"/>
  <c r="BV13" i="13"/>
  <c r="BV43" i="13"/>
  <c r="BV40" i="13"/>
  <c r="BV42" i="13"/>
  <c r="BV24" i="13"/>
  <c r="BV22" i="13"/>
  <c r="BV30" i="13"/>
  <c r="BV10" i="13"/>
  <c r="BV11" i="13"/>
  <c r="BV33" i="13"/>
  <c r="BV9" i="13"/>
  <c r="BV39" i="13"/>
  <c r="BV20" i="13"/>
  <c r="BV23" i="13"/>
  <c r="BV16" i="13"/>
  <c r="BV36" i="13"/>
  <c r="BV34" i="13"/>
  <c r="BV38" i="13"/>
  <c r="BV26" i="13"/>
  <c r="BV18" i="13"/>
  <c r="BV35" i="13"/>
  <c r="BV27" i="13"/>
  <c r="BV17" i="13"/>
  <c r="BV32" i="13"/>
  <c r="BV41" i="13"/>
  <c r="BV21" i="13"/>
  <c r="BV19" i="13"/>
  <c r="BV31" i="13"/>
  <c r="BV12" i="13"/>
  <c r="BT38" i="13"/>
  <c r="BT36" i="13"/>
  <c r="BT26" i="13"/>
  <c r="BT28" i="13"/>
  <c r="BT29" i="13"/>
  <c r="BT12" i="13"/>
  <c r="BT13" i="13"/>
  <c r="BT19" i="13"/>
  <c r="BT15" i="13"/>
  <c r="BT41" i="13"/>
  <c r="BT43" i="13"/>
  <c r="BT40" i="13"/>
  <c r="BT22" i="13"/>
  <c r="BT33" i="13"/>
  <c r="BT27" i="13"/>
  <c r="BT8" i="13"/>
  <c r="BT9" i="13"/>
  <c r="BT14" i="13"/>
  <c r="BT11" i="13"/>
  <c r="BT35" i="13"/>
  <c r="BT44" i="13"/>
  <c r="BT16" i="13"/>
  <c r="BT21" i="13"/>
  <c r="BT30" i="13"/>
  <c r="BT17" i="13"/>
  <c r="BT18" i="13"/>
  <c r="BT32" i="13"/>
  <c r="BT37" i="13"/>
  <c r="BT34" i="13"/>
  <c r="BT31" i="13"/>
  <c r="BT23" i="13"/>
  <c r="BT10" i="13"/>
  <c r="BT42" i="13"/>
  <c r="BT24" i="13"/>
  <c r="BT25" i="13"/>
  <c r="BT39" i="13"/>
  <c r="BT20" i="13"/>
  <c r="BO44" i="13"/>
  <c r="BO37" i="13"/>
  <c r="BO43" i="13"/>
  <c r="BO21" i="13"/>
  <c r="BO26" i="13"/>
  <c r="BO30" i="13"/>
  <c r="BO15" i="13"/>
  <c r="BO8" i="13"/>
  <c r="BO9" i="13"/>
  <c r="BO10" i="13"/>
  <c r="BO36" i="13"/>
  <c r="BO38" i="13"/>
  <c r="BO29" i="13"/>
  <c r="BO34" i="13"/>
  <c r="BO24" i="13"/>
  <c r="BO20" i="13"/>
  <c r="BO16" i="13"/>
  <c r="BO17" i="13"/>
  <c r="BO23" i="13"/>
  <c r="BO39" i="13"/>
  <c r="BO28" i="13"/>
  <c r="BO18" i="13"/>
  <c r="BO13" i="13"/>
  <c r="BO40" i="13"/>
  <c r="BO33" i="13"/>
  <c r="BO31" i="13"/>
  <c r="BO11" i="13"/>
  <c r="BO32" i="13"/>
  <c r="BO41" i="13"/>
  <c r="BO25" i="13"/>
  <c r="BO27" i="13"/>
  <c r="BO12" i="13"/>
  <c r="BO14" i="13"/>
  <c r="BO42" i="13"/>
  <c r="BO35" i="13"/>
  <c r="BO22" i="13"/>
  <c r="BO19" i="13"/>
  <c r="BJ40" i="13"/>
  <c r="BJ35" i="13"/>
  <c r="BJ24" i="13"/>
  <c r="BJ42" i="13"/>
  <c r="BJ27" i="13"/>
  <c r="BJ30" i="13"/>
  <c r="BJ11" i="13"/>
  <c r="BJ12" i="13"/>
  <c r="BJ13" i="13"/>
  <c r="BJ39" i="13"/>
  <c r="BJ41" i="13"/>
  <c r="BJ32" i="13"/>
  <c r="BJ33" i="13"/>
  <c r="BJ29" i="13"/>
  <c r="BJ14" i="13"/>
  <c r="BJ21" i="13"/>
  <c r="BJ37" i="13"/>
  <c r="BJ26" i="13"/>
  <c r="BJ10" i="13"/>
  <c r="BJ19" i="13"/>
  <c r="BJ17" i="13"/>
  <c r="BJ43" i="13"/>
  <c r="BJ38" i="13"/>
  <c r="BJ31" i="13"/>
  <c r="BJ23" i="13"/>
  <c r="BJ16" i="13"/>
  <c r="BJ9" i="13"/>
  <c r="BJ44" i="13"/>
  <c r="BJ28" i="13"/>
  <c r="BJ34" i="13"/>
  <c r="BJ15" i="13"/>
  <c r="BJ8" i="13"/>
  <c r="BJ36" i="13"/>
  <c r="BJ20" i="13"/>
  <c r="BJ18" i="13"/>
  <c r="BJ25" i="13"/>
  <c r="BJ22" i="13"/>
  <c r="BD37" i="13"/>
  <c r="BD39" i="13"/>
  <c r="BD30" i="13"/>
  <c r="BD44" i="13"/>
  <c r="BD35" i="13"/>
  <c r="BD16" i="13"/>
  <c r="BD25" i="13"/>
  <c r="BD21" i="13"/>
  <c r="BD10" i="13"/>
  <c r="BD42" i="13"/>
  <c r="BD36" i="13"/>
  <c r="BD26" i="13"/>
  <c r="BD33" i="13"/>
  <c r="BD29" i="13"/>
  <c r="BD12" i="13"/>
  <c r="BD17" i="13"/>
  <c r="BD19" i="13"/>
  <c r="BD23" i="13"/>
  <c r="BD40" i="13"/>
  <c r="BD31" i="13"/>
  <c r="BD8" i="13"/>
  <c r="BD18" i="13"/>
  <c r="BD41" i="13"/>
  <c r="BD34" i="13"/>
  <c r="BD24" i="13"/>
  <c r="BD32" i="13"/>
  <c r="BD14" i="13"/>
  <c r="BD38" i="13"/>
  <c r="BD22" i="13"/>
  <c r="BD27" i="13"/>
  <c r="BD13" i="13"/>
  <c r="BD15" i="13"/>
  <c r="BD43" i="13"/>
  <c r="BD28" i="13"/>
  <c r="BD20" i="13"/>
  <c r="BD9" i="13"/>
  <c r="BD11" i="13"/>
  <c r="BQ42" i="13"/>
  <c r="BQ35" i="13"/>
  <c r="BQ37" i="13"/>
  <c r="BQ27" i="13"/>
  <c r="BQ22" i="13"/>
  <c r="BQ28" i="13"/>
  <c r="BQ13" i="13"/>
  <c r="BQ10" i="13"/>
  <c r="BQ11" i="13"/>
  <c r="BQ8" i="13"/>
  <c r="BQ38" i="13"/>
  <c r="BQ44" i="13"/>
  <c r="BQ34" i="13"/>
  <c r="BQ23" i="13"/>
  <c r="BQ32" i="13"/>
  <c r="BQ33" i="13"/>
  <c r="BQ9" i="13"/>
  <c r="BQ26" i="13"/>
  <c r="BQ18" i="13"/>
  <c r="BQ43" i="13"/>
  <c r="BQ41" i="13"/>
  <c r="BQ25" i="13"/>
  <c r="BQ24" i="13"/>
  <c r="BQ16" i="13"/>
  <c r="BQ39" i="13"/>
  <c r="BQ31" i="13"/>
  <c r="BQ30" i="13"/>
  <c r="BQ14" i="13"/>
  <c r="BQ12" i="13"/>
  <c r="BQ40" i="13"/>
  <c r="BQ19" i="13"/>
  <c r="BQ21" i="13"/>
  <c r="BQ20" i="13"/>
  <c r="BQ36" i="13"/>
  <c r="BQ29" i="13"/>
  <c r="BQ17" i="13"/>
  <c r="BQ15" i="13"/>
  <c r="BK44" i="13"/>
  <c r="BK37" i="13"/>
  <c r="BK39" i="13"/>
  <c r="BK25" i="13"/>
  <c r="BK22" i="13"/>
  <c r="BK30" i="13"/>
  <c r="BK19" i="13"/>
  <c r="BK28" i="13"/>
  <c r="BK26" i="13"/>
  <c r="BK10" i="13"/>
  <c r="BK40" i="13"/>
  <c r="BK38" i="13"/>
  <c r="BK29" i="13"/>
  <c r="BK34" i="13"/>
  <c r="BK15" i="13"/>
  <c r="BK8" i="13"/>
  <c r="BK20" i="13"/>
  <c r="BK36" i="13"/>
  <c r="BK35" i="13"/>
  <c r="BK21" i="13"/>
  <c r="BK27" i="13"/>
  <c r="BK11" i="13"/>
  <c r="BK17" i="13"/>
  <c r="BK18" i="13"/>
  <c r="BK41" i="13"/>
  <c r="BK43" i="13"/>
  <c r="BK31" i="13"/>
  <c r="BK32" i="13"/>
  <c r="BK16" i="13"/>
  <c r="BK13" i="13"/>
  <c r="BK14" i="13"/>
  <c r="BK42" i="13"/>
  <c r="BK33" i="13"/>
  <c r="BK24" i="13"/>
  <c r="BK23" i="13"/>
  <c r="BK12" i="13"/>
  <c r="BK9" i="13"/>
  <c r="BA22" i="13"/>
  <c r="BA12" i="13"/>
  <c r="BA11" i="13"/>
  <c r="BA16" i="13"/>
  <c r="BA15" i="13"/>
  <c r="BA43" i="13"/>
  <c r="BA36" i="13"/>
  <c r="BA31" i="13"/>
  <c r="BA29" i="13"/>
  <c r="BA30" i="13"/>
  <c r="BA18" i="13"/>
  <c r="BA17" i="13"/>
  <c r="BA35" i="13"/>
  <c r="BA24" i="13"/>
  <c r="BA20" i="13"/>
  <c r="BA39" i="13"/>
  <c r="BA37" i="13"/>
  <c r="BA27" i="13"/>
  <c r="BA34" i="13"/>
  <c r="BA28" i="13"/>
  <c r="BA26" i="13"/>
  <c r="BA21" i="13"/>
  <c r="BA40" i="13"/>
  <c r="BA19" i="13"/>
  <c r="BA14" i="13"/>
  <c r="BA8" i="13"/>
  <c r="BA33" i="13"/>
  <c r="BA42" i="13"/>
  <c r="BA44" i="13"/>
  <c r="BA41" i="13"/>
  <c r="BA23" i="13"/>
  <c r="BA32" i="13"/>
  <c r="BA10" i="13"/>
  <c r="BA9" i="13"/>
  <c r="BA38" i="13"/>
  <c r="BA25" i="13"/>
  <c r="BA13" i="13"/>
  <c r="CJ47" i="13"/>
  <c r="CE45" i="13" l="1"/>
  <c r="CJ33" i="13"/>
  <c r="E33" i="13" s="1"/>
  <c r="F33" i="13" s="1"/>
  <c r="H33" i="13" s="1"/>
  <c r="CJ23" i="13"/>
  <c r="E23" i="13" s="1"/>
  <c r="F23" i="13" s="1"/>
  <c r="Z23" i="13" s="1"/>
  <c r="CJ20" i="13"/>
  <c r="E20" i="13" s="1"/>
  <c r="F20" i="13" s="1"/>
  <c r="H20" i="13" s="1"/>
  <c r="CJ38" i="13"/>
  <c r="E38" i="13" s="1"/>
  <c r="F38" i="13" s="1"/>
  <c r="AD38" i="13" s="1"/>
  <c r="CJ40" i="13"/>
  <c r="E40" i="13" s="1"/>
  <c r="F40" i="13" s="1"/>
  <c r="AD40" i="13" s="1"/>
  <c r="CJ13" i="13"/>
  <c r="E13" i="13" s="1"/>
  <c r="F13" i="13" s="1"/>
  <c r="H13" i="13" s="1"/>
  <c r="CJ10" i="13"/>
  <c r="E10" i="13" s="1"/>
  <c r="F10" i="13" s="1"/>
  <c r="H10" i="13" s="1"/>
  <c r="CJ44" i="13"/>
  <c r="E44" i="13" s="1"/>
  <c r="F44" i="13" s="1"/>
  <c r="H44" i="13" s="1"/>
  <c r="CJ14" i="13"/>
  <c r="E14" i="13" s="1"/>
  <c r="F14" i="13" s="1"/>
  <c r="AD14" i="13" s="1"/>
  <c r="CJ26" i="13"/>
  <c r="E26" i="13" s="1"/>
  <c r="F26" i="13" s="1"/>
  <c r="AD26" i="13" s="1"/>
  <c r="CJ37" i="13"/>
  <c r="E37" i="13" s="1"/>
  <c r="F37" i="13" s="1"/>
  <c r="AD37" i="13" s="1"/>
  <c r="CJ35" i="13"/>
  <c r="E35" i="13" s="1"/>
  <c r="F35" i="13" s="1"/>
  <c r="G35" i="13" s="1"/>
  <c r="CJ29" i="13"/>
  <c r="E29" i="13" s="1"/>
  <c r="F29" i="13" s="1"/>
  <c r="AD29" i="13" s="1"/>
  <c r="CJ15" i="13"/>
  <c r="E15" i="13" s="1"/>
  <c r="F15" i="13" s="1"/>
  <c r="H15" i="13" s="1"/>
  <c r="CJ22" i="13"/>
  <c r="E22" i="13" s="1"/>
  <c r="F22" i="13" s="1"/>
  <c r="AD22" i="13" s="1"/>
  <c r="CB45" i="13"/>
  <c r="BR45" i="13"/>
  <c r="CJ34" i="13"/>
  <c r="E34" i="13" s="1"/>
  <c r="F34" i="13" s="1"/>
  <c r="CJ18" i="13"/>
  <c r="E18" i="13" s="1"/>
  <c r="F18" i="13" s="1"/>
  <c r="CJ11" i="13"/>
  <c r="E11" i="13" s="1"/>
  <c r="F11" i="13" s="1"/>
  <c r="BO45" i="13"/>
  <c r="CJ9" i="13"/>
  <c r="E9" i="13" s="1"/>
  <c r="F9" i="13" s="1"/>
  <c r="CJ41" i="13"/>
  <c r="E41" i="13" s="1"/>
  <c r="F41" i="13" s="1"/>
  <c r="BA45" i="13"/>
  <c r="CJ8" i="13"/>
  <c r="CJ21" i="13"/>
  <c r="E21" i="13" s="1"/>
  <c r="F21" i="13" s="1"/>
  <c r="CJ27" i="13"/>
  <c r="E27" i="13" s="1"/>
  <c r="F27" i="13" s="1"/>
  <c r="CJ24" i="13"/>
  <c r="E24" i="13" s="1"/>
  <c r="F24" i="13" s="1"/>
  <c r="CJ30" i="13"/>
  <c r="E30" i="13" s="1"/>
  <c r="F30" i="13" s="1"/>
  <c r="CJ43" i="13"/>
  <c r="E43" i="13" s="1"/>
  <c r="F43" i="13" s="1"/>
  <c r="CJ12" i="13"/>
  <c r="E12" i="13" s="1"/>
  <c r="F12" i="13" s="1"/>
  <c r="BD45" i="13"/>
  <c r="BT45" i="13"/>
  <c r="CD45" i="13"/>
  <c r="BL45" i="13"/>
  <c r="BU45" i="13"/>
  <c r="BG45" i="13"/>
  <c r="BE45" i="13"/>
  <c r="BY45" i="13"/>
  <c r="BZ45" i="13"/>
  <c r="BI45" i="13"/>
  <c r="BS45" i="13"/>
  <c r="BB45" i="13"/>
  <c r="BX45" i="13"/>
  <c r="BH45" i="13"/>
  <c r="BV45" i="13"/>
  <c r="CJ25" i="13"/>
  <c r="E25" i="13" s="1"/>
  <c r="F25" i="13" s="1"/>
  <c r="CJ32" i="13"/>
  <c r="E32" i="13" s="1"/>
  <c r="F32" i="13" s="1"/>
  <c r="CJ42" i="13"/>
  <c r="E42" i="13" s="1"/>
  <c r="F42" i="13" s="1"/>
  <c r="CJ19" i="13"/>
  <c r="E19" i="13" s="1"/>
  <c r="F19" i="13" s="1"/>
  <c r="CJ28" i="13"/>
  <c r="E28" i="13" s="1"/>
  <c r="F28" i="13" s="1"/>
  <c r="CJ39" i="13"/>
  <c r="E39" i="13" s="1"/>
  <c r="F39" i="13" s="1"/>
  <c r="CJ17" i="13"/>
  <c r="E17" i="13" s="1"/>
  <c r="F17" i="13" s="1"/>
  <c r="CJ31" i="13"/>
  <c r="E31" i="13" s="1"/>
  <c r="F31" i="13" s="1"/>
  <c r="CJ16" i="13"/>
  <c r="E16" i="13" s="1"/>
  <c r="F16" i="13" s="1"/>
  <c r="BQ45" i="13"/>
  <c r="BJ45" i="13"/>
  <c r="BP45" i="13"/>
  <c r="BW45" i="13"/>
  <c r="CH45" i="13"/>
  <c r="BN45" i="13"/>
  <c r="BM45" i="13"/>
  <c r="CA45" i="13"/>
  <c r="CJ36" i="13"/>
  <c r="E36" i="13" s="1"/>
  <c r="F36" i="13" s="1"/>
  <c r="BK45" i="13"/>
  <c r="CC45" i="13"/>
  <c r="CI45" i="13"/>
  <c r="BF45" i="13"/>
  <c r="CG45" i="13"/>
  <c r="CF45" i="13"/>
  <c r="BC45" i="13"/>
  <c r="Z33" i="13" l="1"/>
  <c r="G44" i="13"/>
  <c r="Z14" i="13"/>
  <c r="G29" i="13"/>
  <c r="H23" i="13"/>
  <c r="H35" i="13"/>
  <c r="H40" i="13"/>
  <c r="H29" i="13"/>
  <c r="Z29" i="13"/>
  <c r="Z35" i="13"/>
  <c r="G40" i="13"/>
  <c r="AD44" i="13"/>
  <c r="AD35" i="13"/>
  <c r="G14" i="13"/>
  <c r="G23" i="13"/>
  <c r="H14" i="13"/>
  <c r="Z44" i="13"/>
  <c r="Z40" i="13"/>
  <c r="AD23" i="13"/>
  <c r="G15" i="13"/>
  <c r="AD20" i="13"/>
  <c r="G13" i="13"/>
  <c r="Z20" i="13"/>
  <c r="G20" i="13"/>
  <c r="AD13" i="13"/>
  <c r="Z13" i="13"/>
  <c r="G26" i="13"/>
  <c r="Z26" i="13"/>
  <c r="Z38" i="13"/>
  <c r="G10" i="13"/>
  <c r="G37" i="13"/>
  <c r="Z10" i="13"/>
  <c r="Z37" i="13"/>
  <c r="AD10" i="13"/>
  <c r="G38" i="13"/>
  <c r="Z15" i="13"/>
  <c r="H37" i="13"/>
  <c r="H38" i="13"/>
  <c r="G33" i="13"/>
  <c r="AD33" i="13"/>
  <c r="G22" i="13"/>
  <c r="H22" i="13"/>
  <c r="AD15" i="13"/>
  <c r="Z22" i="13"/>
  <c r="H26" i="13"/>
  <c r="G16" i="13"/>
  <c r="AD16" i="13"/>
  <c r="H16" i="13"/>
  <c r="Z16" i="13"/>
  <c r="H25" i="13"/>
  <c r="Z25" i="13"/>
  <c r="AD25" i="13"/>
  <c r="G25" i="13"/>
  <c r="H30" i="13"/>
  <c r="G30" i="13"/>
  <c r="Z30" i="13"/>
  <c r="AD30" i="13"/>
  <c r="E8" i="13"/>
  <c r="CJ45" i="13"/>
  <c r="H18" i="13"/>
  <c r="Z18" i="13"/>
  <c r="AD18" i="13"/>
  <c r="G18" i="13"/>
  <c r="Z31" i="13"/>
  <c r="AD31" i="13"/>
  <c r="G31" i="13"/>
  <c r="H31" i="13"/>
  <c r="AD19" i="13"/>
  <c r="G19" i="13"/>
  <c r="Z19" i="13"/>
  <c r="H19" i="13"/>
  <c r="H24" i="13"/>
  <c r="AD24" i="13"/>
  <c r="Z24" i="13"/>
  <c r="G24" i="13"/>
  <c r="AD34" i="13"/>
  <c r="H34" i="13"/>
  <c r="G34" i="13"/>
  <c r="Z34" i="13"/>
  <c r="H12" i="13"/>
  <c r="Z12" i="13"/>
  <c r="AD12" i="13"/>
  <c r="G12" i="13"/>
  <c r="G27" i="13"/>
  <c r="Z27" i="13"/>
  <c r="AD27" i="13"/>
  <c r="H27" i="13"/>
  <c r="H41" i="13"/>
  <c r="Z41" i="13"/>
  <c r="AD41" i="13"/>
  <c r="G41" i="13"/>
  <c r="H28" i="13"/>
  <c r="Z28" i="13"/>
  <c r="AD28" i="13"/>
  <c r="G28" i="13"/>
  <c r="AD36" i="13"/>
  <c r="Z36" i="13"/>
  <c r="H36" i="13"/>
  <c r="G36" i="13"/>
  <c r="AD17" i="13"/>
  <c r="Z17" i="13"/>
  <c r="G17" i="13"/>
  <c r="H17" i="13"/>
  <c r="AD42" i="13"/>
  <c r="H42" i="13"/>
  <c r="G42" i="13"/>
  <c r="Z42" i="13"/>
  <c r="Z39" i="13"/>
  <c r="AD39" i="13"/>
  <c r="H39" i="13"/>
  <c r="G39" i="13"/>
  <c r="H32" i="13"/>
  <c r="Z32" i="13"/>
  <c r="G32" i="13"/>
  <c r="AD32" i="13"/>
  <c r="AD43" i="13"/>
  <c r="G43" i="13"/>
  <c r="H43" i="13"/>
  <c r="Z43" i="13"/>
  <c r="AD21" i="13"/>
  <c r="Z21" i="13"/>
  <c r="G21" i="13"/>
  <c r="H21" i="13"/>
  <c r="Z9" i="13"/>
  <c r="AD9" i="13"/>
  <c r="G9" i="13"/>
  <c r="H9" i="13"/>
  <c r="Z11" i="13"/>
  <c r="H11" i="13"/>
  <c r="AD11" i="13"/>
  <c r="G11" i="13"/>
  <c r="F8" i="13" l="1"/>
  <c r="E45" i="13"/>
  <c r="I8" i="13" l="1" a="1"/>
  <c r="Z8" i="13"/>
  <c r="Z45" i="13" s="1"/>
  <c r="AD8" i="13"/>
  <c r="AD45" i="13" s="1"/>
  <c r="G8" i="13"/>
  <c r="G45" i="13" s="1"/>
  <c r="H8" i="13"/>
  <c r="H45" i="13" s="1"/>
  <c r="F45" i="13"/>
  <c r="H26" i="6" l="1"/>
  <c r="AE19" i="9"/>
  <c r="G26" i="6"/>
  <c r="AB19" i="9"/>
  <c r="J26" i="6"/>
  <c r="D19" i="9"/>
  <c r="F26" i="6"/>
  <c r="N19" i="9"/>
  <c r="I26" i="6"/>
  <c r="G19" i="9"/>
  <c r="I8" i="13"/>
  <c r="I40" i="13"/>
  <c r="J40" i="13" s="1"/>
  <c r="I20" i="13"/>
  <c r="J20" i="13" s="1"/>
  <c r="I38" i="13"/>
  <c r="J38" i="13" s="1"/>
  <c r="I9" i="13"/>
  <c r="J9" i="13" s="1"/>
  <c r="I15" i="13"/>
  <c r="J15" i="13" s="1"/>
  <c r="I21" i="13"/>
  <c r="J21" i="13" s="1"/>
  <c r="I27" i="13"/>
  <c r="J27" i="13" s="1"/>
  <c r="I24" i="13"/>
  <c r="J24" i="13" s="1"/>
  <c r="I36" i="13"/>
  <c r="J36" i="13" s="1"/>
  <c r="I43" i="13"/>
  <c r="J43" i="13" s="1"/>
  <c r="I42" i="13"/>
  <c r="J42" i="13" s="1"/>
  <c r="I39" i="13"/>
  <c r="J39" i="13" s="1"/>
  <c r="I22" i="13"/>
  <c r="J22" i="13" s="1"/>
  <c r="I32" i="13"/>
  <c r="J32" i="13" s="1"/>
  <c r="I34" i="13"/>
  <c r="J34" i="13" s="1"/>
  <c r="I44" i="13"/>
  <c r="J44" i="13" s="1"/>
  <c r="I11" i="13"/>
  <c r="J11" i="13" s="1"/>
  <c r="I23" i="13"/>
  <c r="J23" i="13" s="1"/>
  <c r="I30" i="13"/>
  <c r="J30" i="13" s="1"/>
  <c r="I10" i="13"/>
  <c r="J10" i="13" s="1"/>
  <c r="I35" i="13"/>
  <c r="J35" i="13" s="1"/>
  <c r="I41" i="13"/>
  <c r="J41" i="13" s="1"/>
  <c r="I16" i="13"/>
  <c r="J16" i="13" s="1"/>
  <c r="I18" i="13"/>
  <c r="J18" i="13" s="1"/>
  <c r="I28" i="13"/>
  <c r="J28" i="13" s="1"/>
  <c r="I14" i="13"/>
  <c r="J14" i="13" s="1"/>
  <c r="I26" i="13"/>
  <c r="J26" i="13" s="1"/>
  <c r="I33" i="13"/>
  <c r="J33" i="13" s="1"/>
  <c r="I13" i="13"/>
  <c r="J13" i="13" s="1"/>
  <c r="I19" i="13"/>
  <c r="J19" i="13" s="1"/>
  <c r="I25" i="13"/>
  <c r="J25" i="13" s="1"/>
  <c r="I31" i="13"/>
  <c r="J31" i="13" s="1"/>
  <c r="I37" i="13"/>
  <c r="J37" i="13" s="1"/>
  <c r="I12" i="13"/>
  <c r="J12" i="13" s="1"/>
  <c r="I17" i="13"/>
  <c r="J17" i="13" s="1"/>
  <c r="I29" i="13"/>
  <c r="J29" i="13" s="1"/>
  <c r="J8" i="13" l="1"/>
  <c r="I45" i="13"/>
  <c r="R26" i="9" s="1"/>
  <c r="K8" i="13" l="1" a="1"/>
  <c r="J45" i="13"/>
  <c r="R31" i="9" s="1"/>
  <c r="K38" i="13" l="1"/>
  <c r="AA38" i="13" s="1"/>
  <c r="K19" i="13"/>
  <c r="AA19" i="13" s="1"/>
  <c r="K31" i="13"/>
  <c r="AA31" i="13" s="1"/>
  <c r="K43" i="13"/>
  <c r="AA43" i="13" s="1"/>
  <c r="K20" i="13"/>
  <c r="AA20" i="13" s="1"/>
  <c r="K44" i="13"/>
  <c r="AA44" i="13" s="1"/>
  <c r="K33" i="13"/>
  <c r="AA33" i="13" s="1"/>
  <c r="K14" i="13"/>
  <c r="AA14" i="13" s="1"/>
  <c r="K29" i="13"/>
  <c r="AA29" i="13" s="1"/>
  <c r="K8" i="13"/>
  <c r="AA8" i="13" s="1"/>
  <c r="K40" i="13"/>
  <c r="AA40" i="13" s="1"/>
  <c r="K18" i="13"/>
  <c r="AA18" i="13" s="1"/>
  <c r="K23" i="13"/>
  <c r="AA23" i="13" s="1"/>
  <c r="K16" i="13"/>
  <c r="AA16" i="13" s="1"/>
  <c r="K9" i="13"/>
  <c r="AA9" i="13" s="1"/>
  <c r="K21" i="13"/>
  <c r="AA21" i="13" s="1"/>
  <c r="K27" i="13"/>
  <c r="AA27" i="13" s="1"/>
  <c r="K42" i="13"/>
  <c r="AA42" i="13" s="1"/>
  <c r="K41" i="13"/>
  <c r="AA41" i="13" s="1"/>
  <c r="K26" i="13"/>
  <c r="AA26" i="13" s="1"/>
  <c r="K30" i="13"/>
  <c r="AA30" i="13" s="1"/>
  <c r="K15" i="13"/>
  <c r="AA15" i="13" s="1"/>
  <c r="K10" i="13"/>
  <c r="AA10" i="13" s="1"/>
  <c r="K12" i="13"/>
  <c r="AA12" i="13" s="1"/>
  <c r="K17" i="13"/>
  <c r="AA17" i="13" s="1"/>
  <c r="K32" i="13"/>
  <c r="AA32" i="13" s="1"/>
  <c r="K34" i="13"/>
  <c r="AA34" i="13" s="1"/>
  <c r="K25" i="13"/>
  <c r="AA25" i="13" s="1"/>
  <c r="K37" i="13"/>
  <c r="AA37" i="13" s="1"/>
  <c r="K13" i="13"/>
  <c r="AA13" i="13" s="1"/>
  <c r="K35" i="13"/>
  <c r="AA35" i="13" s="1"/>
  <c r="K28" i="13"/>
  <c r="AA28" i="13" s="1"/>
  <c r="K39" i="13"/>
  <c r="AA39" i="13" s="1"/>
  <c r="K24" i="13"/>
  <c r="AA24" i="13" s="1"/>
  <c r="K36" i="13"/>
  <c r="AA36" i="13" s="1"/>
  <c r="K22" i="13"/>
  <c r="AA22" i="13" s="1"/>
  <c r="K11" i="13"/>
  <c r="AA11" i="13" s="1"/>
  <c r="AB31" i="13" l="1"/>
  <c r="N31" i="13"/>
  <c r="M31" i="13"/>
  <c r="P31" i="13" s="1"/>
  <c r="L31" i="13"/>
  <c r="O31" i="13" s="1"/>
  <c r="AE31" i="13"/>
  <c r="AF31" i="13" s="1"/>
  <c r="AE28" i="13"/>
  <c r="AF28" i="13" s="1"/>
  <c r="M28" i="13"/>
  <c r="P28" i="13" s="1"/>
  <c r="AB28" i="13"/>
  <c r="N28" i="13"/>
  <c r="L28" i="13"/>
  <c r="O28" i="13" s="1"/>
  <c r="AE12" i="13"/>
  <c r="AF12" i="13" s="1"/>
  <c r="N12" i="13"/>
  <c r="AB12" i="13"/>
  <c r="M12" i="13"/>
  <c r="P12" i="13" s="1"/>
  <c r="L12" i="13"/>
  <c r="O12" i="13" s="1"/>
  <c r="AE21" i="13"/>
  <c r="AF21" i="13" s="1"/>
  <c r="AB21" i="13"/>
  <c r="N21" i="13"/>
  <c r="M21" i="13"/>
  <c r="P21" i="13" s="1"/>
  <c r="L21" i="13"/>
  <c r="O21" i="13" s="1"/>
  <c r="AB14" i="13"/>
  <c r="N14" i="13"/>
  <c r="M14" i="13"/>
  <c r="P14" i="13" s="1"/>
  <c r="L14" i="13"/>
  <c r="O14" i="13" s="1"/>
  <c r="AE14" i="13"/>
  <c r="AF14" i="13" s="1"/>
  <c r="AB36" i="13"/>
  <c r="N36" i="13"/>
  <c r="AE36" i="13"/>
  <c r="AF36" i="13" s="1"/>
  <c r="L36" i="13"/>
  <c r="O36" i="13" s="1"/>
  <c r="M36" i="13"/>
  <c r="P36" i="13" s="1"/>
  <c r="M10" i="13"/>
  <c r="P10" i="13" s="1"/>
  <c r="AE10" i="13"/>
  <c r="AF10" i="13" s="1"/>
  <c r="L10" i="13"/>
  <c r="O10" i="13" s="1"/>
  <c r="N10" i="13"/>
  <c r="AB10" i="13"/>
  <c r="AB33" i="13"/>
  <c r="L33" i="13"/>
  <c r="O33" i="13" s="1"/>
  <c r="N33" i="13"/>
  <c r="M33" i="13"/>
  <c r="P33" i="13" s="1"/>
  <c r="AE33" i="13"/>
  <c r="AF33" i="13" s="1"/>
  <c r="M22" i="13"/>
  <c r="P22" i="13" s="1"/>
  <c r="AE22" i="13"/>
  <c r="AF22" i="13" s="1"/>
  <c r="L22" i="13"/>
  <c r="O22" i="13" s="1"/>
  <c r="AB22" i="13"/>
  <c r="N22" i="13"/>
  <c r="AB25" i="13"/>
  <c r="L25" i="13"/>
  <c r="O25" i="13" s="1"/>
  <c r="N25" i="13"/>
  <c r="M25" i="13"/>
  <c r="P25" i="13" s="1"/>
  <c r="AE25" i="13"/>
  <c r="AF25" i="13" s="1"/>
  <c r="AE26" i="13"/>
  <c r="AF26" i="13" s="1"/>
  <c r="L26" i="13"/>
  <c r="O26" i="13" s="1"/>
  <c r="AB26" i="13"/>
  <c r="N26" i="13"/>
  <c r="M26" i="13"/>
  <c r="P26" i="13" s="1"/>
  <c r="M18" i="13"/>
  <c r="P18" i="13" s="1"/>
  <c r="AE18" i="13"/>
  <c r="AF18" i="13" s="1"/>
  <c r="L18" i="13"/>
  <c r="O18" i="13" s="1"/>
  <c r="AB18" i="13"/>
  <c r="N18" i="13"/>
  <c r="M43" i="13"/>
  <c r="P43" i="13" s="1"/>
  <c r="AB43" i="13"/>
  <c r="N43" i="13"/>
  <c r="L43" i="13"/>
  <c r="O43" i="13" s="1"/>
  <c r="AE43" i="13"/>
  <c r="AF43" i="13" s="1"/>
  <c r="M35" i="13"/>
  <c r="P35" i="13" s="1"/>
  <c r="AE35" i="13"/>
  <c r="AF35" i="13" s="1"/>
  <c r="N35" i="13"/>
  <c r="L35" i="13"/>
  <c r="O35" i="13" s="1"/>
  <c r="AB35" i="13"/>
  <c r="M34" i="13"/>
  <c r="P34" i="13" s="1"/>
  <c r="AE34" i="13"/>
  <c r="AF34" i="13" s="1"/>
  <c r="L34" i="13"/>
  <c r="O34" i="13" s="1"/>
  <c r="AB34" i="13"/>
  <c r="N34" i="13"/>
  <c r="M41" i="13"/>
  <c r="P41" i="13" s="1"/>
  <c r="AB41" i="13"/>
  <c r="L41" i="13"/>
  <c r="O41" i="13" s="1"/>
  <c r="AE41" i="13"/>
  <c r="AF41" i="13" s="1"/>
  <c r="N41" i="13"/>
  <c r="AE9" i="13"/>
  <c r="AF9" i="13" s="1"/>
  <c r="M9" i="13"/>
  <c r="P9" i="13" s="1"/>
  <c r="AB9" i="13"/>
  <c r="L9" i="13"/>
  <c r="O9" i="13" s="1"/>
  <c r="N9" i="13"/>
  <c r="AB40" i="13"/>
  <c r="L40" i="13"/>
  <c r="O40" i="13" s="1"/>
  <c r="N40" i="13"/>
  <c r="AE40" i="13"/>
  <c r="AF40" i="13" s="1"/>
  <c r="M40" i="13"/>
  <c r="P40" i="13" s="1"/>
  <c r="N24" i="13"/>
  <c r="AE24" i="13"/>
  <c r="AF24" i="13" s="1"/>
  <c r="M24" i="13"/>
  <c r="P24" i="13" s="1"/>
  <c r="L24" i="13"/>
  <c r="O24" i="13" s="1"/>
  <c r="AB24" i="13"/>
  <c r="AE13" i="13"/>
  <c r="AF13" i="13" s="1"/>
  <c r="L13" i="13"/>
  <c r="O13" i="13" s="1"/>
  <c r="AB13" i="13"/>
  <c r="N13" i="13"/>
  <c r="M13" i="13"/>
  <c r="P13" i="13" s="1"/>
  <c r="L32" i="13"/>
  <c r="O32" i="13" s="1"/>
  <c r="M32" i="13"/>
  <c r="P32" i="13" s="1"/>
  <c r="AB32" i="13"/>
  <c r="AE32" i="13"/>
  <c r="AF32" i="13" s="1"/>
  <c r="N32" i="13"/>
  <c r="M15" i="13"/>
  <c r="P15" i="13" s="1"/>
  <c r="AE15" i="13"/>
  <c r="AF15" i="13" s="1"/>
  <c r="N15" i="13"/>
  <c r="L15" i="13"/>
  <c r="O15" i="13" s="1"/>
  <c r="AB15" i="13"/>
  <c r="AE42" i="13"/>
  <c r="AF42" i="13" s="1"/>
  <c r="L42" i="13"/>
  <c r="O42" i="13" s="1"/>
  <c r="AB42" i="13"/>
  <c r="N42" i="13"/>
  <c r="M42" i="13"/>
  <c r="P42" i="13" s="1"/>
  <c r="N16" i="13"/>
  <c r="AE16" i="13"/>
  <c r="AF16" i="13" s="1"/>
  <c r="M16" i="13"/>
  <c r="P16" i="13" s="1"/>
  <c r="L16" i="13"/>
  <c r="O16" i="13" s="1"/>
  <c r="AB16" i="13"/>
  <c r="M8" i="13"/>
  <c r="AE8" i="13"/>
  <c r="N8" i="13"/>
  <c r="L8" i="13"/>
  <c r="K45" i="13"/>
  <c r="L44" i="13"/>
  <c r="O44" i="13" s="1"/>
  <c r="AE44" i="13"/>
  <c r="AF44" i="13" s="1"/>
  <c r="M44" i="13"/>
  <c r="P44" i="13" s="1"/>
  <c r="N44" i="13"/>
  <c r="AB44" i="13"/>
  <c r="N19" i="13"/>
  <c r="AE19" i="13"/>
  <c r="AF19" i="13" s="1"/>
  <c r="L19" i="13"/>
  <c r="O19" i="13" s="1"/>
  <c r="AB19" i="13"/>
  <c r="M19" i="13"/>
  <c r="P19" i="13" s="1"/>
  <c r="M11" i="13"/>
  <c r="P11" i="13" s="1"/>
  <c r="N11" i="13"/>
  <c r="L11" i="13"/>
  <c r="O11" i="13" s="1"/>
  <c r="AB11" i="13"/>
  <c r="AE11" i="13"/>
  <c r="AF11" i="13" s="1"/>
  <c r="AE39" i="13"/>
  <c r="AF39" i="13" s="1"/>
  <c r="M39" i="13"/>
  <c r="P39" i="13" s="1"/>
  <c r="N39" i="13"/>
  <c r="AB39" i="13"/>
  <c r="L39" i="13"/>
  <c r="O39" i="13" s="1"/>
  <c r="AB37" i="13"/>
  <c r="M37" i="13"/>
  <c r="P37" i="13" s="1"/>
  <c r="L37" i="13"/>
  <c r="O37" i="13" s="1"/>
  <c r="N37" i="13"/>
  <c r="AE37" i="13"/>
  <c r="AF37" i="13" s="1"/>
  <c r="N17" i="13"/>
  <c r="AE17" i="13"/>
  <c r="AF17" i="13" s="1"/>
  <c r="AB17" i="13"/>
  <c r="M17" i="13"/>
  <c r="P17" i="13" s="1"/>
  <c r="L17" i="13"/>
  <c r="O17" i="13" s="1"/>
  <c r="AB30" i="13"/>
  <c r="N30" i="13"/>
  <c r="L30" i="13"/>
  <c r="O30" i="13" s="1"/>
  <c r="M30" i="13"/>
  <c r="P30" i="13" s="1"/>
  <c r="AE30" i="13"/>
  <c r="AF30" i="13" s="1"/>
  <c r="L27" i="13"/>
  <c r="O27" i="13" s="1"/>
  <c r="AB27" i="13"/>
  <c r="AE27" i="13"/>
  <c r="AF27" i="13" s="1"/>
  <c r="M27" i="13"/>
  <c r="P27" i="13" s="1"/>
  <c r="N27" i="13"/>
  <c r="AE23" i="13"/>
  <c r="AF23" i="13" s="1"/>
  <c r="M23" i="13"/>
  <c r="P23" i="13" s="1"/>
  <c r="L23" i="13"/>
  <c r="O23" i="13" s="1"/>
  <c r="N23" i="13"/>
  <c r="AB23" i="13"/>
  <c r="AB29" i="13"/>
  <c r="M29" i="13"/>
  <c r="P29" i="13" s="1"/>
  <c r="L29" i="13"/>
  <c r="O29" i="13" s="1"/>
  <c r="N29" i="13"/>
  <c r="AE29" i="13"/>
  <c r="AF29" i="13" s="1"/>
  <c r="N20" i="13"/>
  <c r="L20" i="13"/>
  <c r="O20" i="13" s="1"/>
  <c r="M20" i="13"/>
  <c r="P20" i="13" s="1"/>
  <c r="AE20" i="13"/>
  <c r="AF20" i="13" s="1"/>
  <c r="AB20" i="13"/>
  <c r="N38" i="13"/>
  <c r="M38" i="13"/>
  <c r="P38" i="13" s="1"/>
  <c r="AE38" i="13"/>
  <c r="AF38" i="13" s="1"/>
  <c r="AB38" i="13"/>
  <c r="L38" i="13"/>
  <c r="O38" i="13" s="1"/>
  <c r="E107" i="14" a="1"/>
  <c r="E107" i="14" s="1"/>
  <c r="E58" i="14" s="1"/>
  <c r="D107" i="14"/>
  <c r="AB8" i="13" l="1"/>
  <c r="AB45" i="13" s="1"/>
  <c r="I25" i="6" s="1"/>
  <c r="AA45" i="13"/>
  <c r="F27" i="6"/>
  <c r="N37" i="9"/>
  <c r="AF8" i="13"/>
  <c r="AF45" i="13" s="1"/>
  <c r="J25" i="6" s="1"/>
  <c r="AE45" i="13"/>
  <c r="N45" i="13"/>
  <c r="O8" i="13"/>
  <c r="O45" i="13" s="1"/>
  <c r="G25" i="6" s="1"/>
  <c r="L45" i="13"/>
  <c r="P8" i="13"/>
  <c r="P45" i="13" s="1"/>
  <c r="H25" i="6" s="1"/>
  <c r="M45" i="13"/>
  <c r="P107" i="14"/>
  <c r="L107" i="14"/>
  <c r="H107" i="14"/>
  <c r="O107" i="14"/>
  <c r="K107" i="14"/>
  <c r="G107" i="14"/>
  <c r="N107" i="14"/>
  <c r="J107" i="14"/>
  <c r="F107" i="14"/>
  <c r="Q107" i="14"/>
  <c r="M107" i="14"/>
  <c r="I107" i="14"/>
  <c r="D101" i="14"/>
  <c r="D97" i="14"/>
  <c r="D93" i="14"/>
  <c r="D89" i="14"/>
  <c r="D85" i="14"/>
  <c r="D81" i="14"/>
  <c r="D77" i="14"/>
  <c r="D73" i="14"/>
  <c r="D69" i="14"/>
  <c r="D65" i="14"/>
  <c r="D61" i="14"/>
  <c r="D100" i="14"/>
  <c r="D96" i="14"/>
  <c r="D92" i="14"/>
  <c r="D88" i="14"/>
  <c r="D84" i="14"/>
  <c r="D80" i="14"/>
  <c r="D76" i="14"/>
  <c r="D72" i="14"/>
  <c r="D68" i="14"/>
  <c r="D64" i="14"/>
  <c r="D60" i="14"/>
  <c r="D83" i="14"/>
  <c r="D75" i="14"/>
  <c r="D67" i="14"/>
  <c r="D59" i="14"/>
  <c r="D98" i="14"/>
  <c r="D90" i="14"/>
  <c r="D82" i="14"/>
  <c r="D74" i="14"/>
  <c r="D66" i="14"/>
  <c r="D103" i="14"/>
  <c r="D99" i="14"/>
  <c r="D95" i="14"/>
  <c r="D91" i="14"/>
  <c r="D87" i="14"/>
  <c r="D79" i="14"/>
  <c r="D71" i="14"/>
  <c r="D63" i="14"/>
  <c r="D102" i="14"/>
  <c r="D94" i="14"/>
  <c r="D86" i="14"/>
  <c r="D78" i="14"/>
  <c r="D70" i="14"/>
  <c r="D62" i="14"/>
  <c r="D58" i="14"/>
  <c r="F25" i="6" l="1"/>
  <c r="H27" i="6"/>
  <c r="AE37" i="9"/>
  <c r="D37" i="9"/>
  <c r="J27" i="6"/>
  <c r="G37" i="9"/>
  <c r="I27" i="6"/>
  <c r="AB37" i="9"/>
  <c r="G27" i="6"/>
  <c r="H8" i="11"/>
  <c r="I8" i="11" s="1"/>
  <c r="H36" i="11"/>
  <c r="I36" i="11" s="1"/>
  <c r="H21" i="11"/>
  <c r="I21" i="11" s="1"/>
  <c r="H45" i="11"/>
  <c r="R25" i="7" s="1"/>
  <c r="H24" i="11"/>
  <c r="I24" i="11" s="1"/>
  <c r="H9" i="11"/>
  <c r="I9" i="11" s="1"/>
  <c r="H10" i="11"/>
  <c r="I10" i="11" s="1"/>
  <c r="H26" i="11"/>
  <c r="I26" i="11" s="1"/>
  <c r="H42" i="11"/>
  <c r="I42" i="11" s="1"/>
  <c r="H15" i="11"/>
  <c r="I15" i="11" s="1"/>
  <c r="H31" i="11"/>
  <c r="I31" i="11" s="1"/>
  <c r="H44" i="11"/>
  <c r="I44" i="11" s="1"/>
  <c r="H29" i="11"/>
  <c r="I29" i="11" s="1"/>
  <c r="H32" i="11"/>
  <c r="I32" i="11" s="1"/>
  <c r="H20" i="11"/>
  <c r="I20" i="11" s="1"/>
  <c r="H37" i="11"/>
  <c r="I37" i="11" s="1"/>
  <c r="H53" i="11"/>
  <c r="H40" i="11"/>
  <c r="I40" i="11" s="1"/>
  <c r="H25" i="11"/>
  <c r="I25" i="11" s="1"/>
  <c r="H18" i="11"/>
  <c r="I18" i="11" s="1"/>
  <c r="H34" i="11"/>
  <c r="I34" i="11" s="1"/>
  <c r="H50" i="11"/>
  <c r="H23" i="11"/>
  <c r="I23" i="11" s="1"/>
  <c r="H39" i="11"/>
  <c r="I39" i="11" s="1"/>
  <c r="H28" i="11"/>
  <c r="I28" i="11" s="1"/>
  <c r="H13" i="11"/>
  <c r="I13" i="11" s="1"/>
  <c r="H41" i="11"/>
  <c r="I41" i="11" s="1"/>
  <c r="H16" i="11"/>
  <c r="I16" i="11" s="1"/>
  <c r="H48" i="11"/>
  <c r="H33" i="11"/>
  <c r="I33" i="11" s="1"/>
  <c r="H22" i="11"/>
  <c r="I22" i="11" s="1"/>
  <c r="H38" i="11"/>
  <c r="I38" i="11" s="1"/>
  <c r="H11" i="11"/>
  <c r="I11" i="11" s="1"/>
  <c r="H27" i="11"/>
  <c r="I27" i="11" s="1"/>
  <c r="H43" i="11"/>
  <c r="I43" i="11" s="1"/>
  <c r="H12" i="11"/>
  <c r="I12" i="11" s="1"/>
  <c r="H49" i="11"/>
  <c r="H17" i="11"/>
  <c r="I17" i="11" s="1"/>
  <c r="H14" i="11"/>
  <c r="I14" i="11" s="1"/>
  <c r="H30" i="11"/>
  <c r="I30" i="11" s="1"/>
  <c r="H46" i="11"/>
  <c r="H19" i="11"/>
  <c r="I19" i="11" s="1"/>
  <c r="H35" i="11"/>
  <c r="I35" i="11" s="1"/>
  <c r="H51" i="11"/>
  <c r="H47" i="11"/>
  <c r="G28" i="11" s="1"/>
  <c r="R107" i="14"/>
  <c r="H52" i="11"/>
  <c r="F45" i="11" l="1"/>
  <c r="G26" i="4" s="1"/>
  <c r="F28" i="11"/>
  <c r="J8" i="11" a="1"/>
  <c r="J34" i="11" s="1"/>
  <c r="AD34" i="11" s="1"/>
  <c r="AE34" i="11" s="1"/>
  <c r="I45" i="11"/>
  <c r="R30" i="7" s="1"/>
  <c r="G45" i="11"/>
  <c r="AA18" i="7" l="1"/>
  <c r="K34" i="11"/>
  <c r="M34" i="11"/>
  <c r="L34" i="11"/>
  <c r="J30" i="11"/>
  <c r="J13" i="11"/>
  <c r="J14" i="11"/>
  <c r="J37" i="11"/>
  <c r="J20" i="11"/>
  <c r="J22" i="11"/>
  <c r="J32" i="11"/>
  <c r="AD32" i="11" s="1"/>
  <c r="AE32" i="11" s="1"/>
  <c r="J35" i="11"/>
  <c r="J23" i="11"/>
  <c r="J44" i="11"/>
  <c r="J25" i="11"/>
  <c r="J8" i="11"/>
  <c r="J36" i="11"/>
  <c r="J33" i="11"/>
  <c r="J21" i="11"/>
  <c r="J18" i="11"/>
  <c r="AD18" i="11" s="1"/>
  <c r="AE18" i="11" s="1"/>
  <c r="J9" i="11"/>
  <c r="J41" i="11"/>
  <c r="Z34" i="11"/>
  <c r="AA34" i="11" s="1"/>
  <c r="J40" i="11"/>
  <c r="J38" i="11"/>
  <c r="AD38" i="11" s="1"/>
  <c r="AE38" i="11" s="1"/>
  <c r="J24" i="11"/>
  <c r="J12" i="11"/>
  <c r="J15" i="11"/>
  <c r="J29" i="11"/>
  <c r="J26" i="11"/>
  <c r="AD26" i="11" s="1"/>
  <c r="AE26" i="11" s="1"/>
  <c r="J10" i="11"/>
  <c r="J19" i="11"/>
  <c r="H26" i="4"/>
  <c r="AD18" i="7"/>
  <c r="J16" i="11"/>
  <c r="J42" i="11"/>
  <c r="AD42" i="11" s="1"/>
  <c r="AE42" i="11" s="1"/>
  <c r="J28" i="11"/>
  <c r="J31" i="11"/>
  <c r="AD31" i="11" s="1"/>
  <c r="AE31" i="11" s="1"/>
  <c r="J39" i="11"/>
  <c r="J11" i="11"/>
  <c r="J43" i="11"/>
  <c r="J27" i="11"/>
  <c r="AD27" i="11" s="1"/>
  <c r="AE27" i="11" s="1"/>
  <c r="J17" i="11"/>
  <c r="L42" i="11"/>
  <c r="Z38" i="11"/>
  <c r="AA38" i="11" s="1"/>
  <c r="Z17" i="11" l="1"/>
  <c r="AA17" i="11" s="1"/>
  <c r="AD17" i="11"/>
  <c r="AE17" i="11" s="1"/>
  <c r="Z24" i="11"/>
  <c r="AA24" i="11" s="1"/>
  <c r="AD24" i="11"/>
  <c r="AE24" i="11" s="1"/>
  <c r="Z41" i="11"/>
  <c r="AA41" i="11" s="1"/>
  <c r="AD41" i="11"/>
  <c r="AE41" i="11" s="1"/>
  <c r="Z33" i="11"/>
  <c r="AA33" i="11" s="1"/>
  <c r="AD33" i="11"/>
  <c r="AE33" i="11" s="1"/>
  <c r="Z44" i="11"/>
  <c r="AA44" i="11" s="1"/>
  <c r="AD44" i="11"/>
  <c r="AE44" i="11" s="1"/>
  <c r="Z22" i="11"/>
  <c r="AA22" i="11" s="1"/>
  <c r="AD22" i="11"/>
  <c r="AE22" i="11" s="1"/>
  <c r="Z13" i="11"/>
  <c r="AA13" i="11" s="1"/>
  <c r="AD13" i="11"/>
  <c r="AE13" i="11" s="1"/>
  <c r="Z39" i="11"/>
  <c r="AA39" i="11" s="1"/>
  <c r="AD39" i="11"/>
  <c r="AE39" i="11" s="1"/>
  <c r="Z16" i="11"/>
  <c r="AA16" i="11" s="1"/>
  <c r="AD16" i="11"/>
  <c r="AE16" i="11" s="1"/>
  <c r="Z10" i="11"/>
  <c r="AA10" i="11" s="1"/>
  <c r="AD10" i="11"/>
  <c r="AE10" i="11" s="1"/>
  <c r="Z12" i="11"/>
  <c r="AA12" i="11" s="1"/>
  <c r="AD12" i="11"/>
  <c r="AE12" i="11" s="1"/>
  <c r="Z9" i="11"/>
  <c r="AA9" i="11" s="1"/>
  <c r="AD9" i="11"/>
  <c r="AE9" i="11" s="1"/>
  <c r="Z36" i="11"/>
  <c r="AA36" i="11" s="1"/>
  <c r="AD36" i="11"/>
  <c r="AE36" i="11" s="1"/>
  <c r="L23" i="11"/>
  <c r="O23" i="11" s="1"/>
  <c r="AD23" i="11"/>
  <c r="AE23" i="11" s="1"/>
  <c r="L20" i="11"/>
  <c r="O20" i="11" s="1"/>
  <c r="AD20" i="11"/>
  <c r="AE20" i="11" s="1"/>
  <c r="K30" i="11"/>
  <c r="N30" i="11" s="1"/>
  <c r="AD30" i="11"/>
  <c r="AE30" i="11" s="1"/>
  <c r="Z21" i="11"/>
  <c r="AA21" i="11" s="1"/>
  <c r="AD21" i="11"/>
  <c r="AE21" i="11" s="1"/>
  <c r="Z25" i="11"/>
  <c r="AA25" i="11" s="1"/>
  <c r="AD25" i="11"/>
  <c r="AE25" i="11" s="1"/>
  <c r="K14" i="11"/>
  <c r="AD14" i="11"/>
  <c r="AE14" i="11" s="1"/>
  <c r="Z43" i="11"/>
  <c r="AA43" i="11" s="1"/>
  <c r="AD43" i="11"/>
  <c r="AE43" i="11" s="1"/>
  <c r="Z28" i="11"/>
  <c r="AD28" i="11"/>
  <c r="Z29" i="11"/>
  <c r="AA29" i="11" s="1"/>
  <c r="AD29" i="11"/>
  <c r="AE29" i="11" s="1"/>
  <c r="K11" i="11"/>
  <c r="N11" i="11" s="1"/>
  <c r="AD11" i="11"/>
  <c r="AE11" i="11" s="1"/>
  <c r="Z19" i="11"/>
  <c r="AA19" i="11" s="1"/>
  <c r="AD19" i="11"/>
  <c r="AE19" i="11" s="1"/>
  <c r="Z15" i="11"/>
  <c r="AA15" i="11" s="1"/>
  <c r="AD15" i="11"/>
  <c r="AE15" i="11" s="1"/>
  <c r="Z40" i="11"/>
  <c r="AA40" i="11" s="1"/>
  <c r="AD40" i="11"/>
  <c r="AE40" i="11" s="1"/>
  <c r="M8" i="11"/>
  <c r="AD8" i="11"/>
  <c r="Z35" i="11"/>
  <c r="AA35" i="11" s="1"/>
  <c r="AD35" i="11"/>
  <c r="AE35" i="11" s="1"/>
  <c r="Z37" i="11"/>
  <c r="AA37" i="11" s="1"/>
  <c r="AD37" i="11"/>
  <c r="AE37" i="11" s="1"/>
  <c r="L29" i="11"/>
  <c r="O29" i="11" s="1"/>
  <c r="K29" i="11"/>
  <c r="N29" i="11" s="1"/>
  <c r="Z11" i="11"/>
  <c r="AA11" i="11" s="1"/>
  <c r="L13" i="11"/>
  <c r="O13" i="11" s="1"/>
  <c r="L12" i="11"/>
  <c r="O12" i="11" s="1"/>
  <c r="Z23" i="11"/>
  <c r="AA23" i="11" s="1"/>
  <c r="L30" i="11"/>
  <c r="O30" i="11" s="1"/>
  <c r="J45" i="11"/>
  <c r="N36" i="7" s="1"/>
  <c r="Z20" i="11"/>
  <c r="AA20" i="11" s="1"/>
  <c r="K37" i="11"/>
  <c r="N37" i="11" s="1"/>
  <c r="K28" i="11"/>
  <c r="N28" i="11" s="1"/>
  <c r="O42" i="11"/>
  <c r="L11" i="11"/>
  <c r="M11" i="11"/>
  <c r="K42" i="11"/>
  <c r="M42" i="11"/>
  <c r="M19" i="11"/>
  <c r="M15" i="11"/>
  <c r="M40" i="11"/>
  <c r="K18" i="11"/>
  <c r="M18" i="11"/>
  <c r="M13" i="11"/>
  <c r="K13" i="11"/>
  <c r="K17" i="11"/>
  <c r="M17" i="11"/>
  <c r="L39" i="11"/>
  <c r="M39" i="11"/>
  <c r="L16" i="11"/>
  <c r="M16" i="11"/>
  <c r="K10" i="11"/>
  <c r="M10" i="11"/>
  <c r="K12" i="11"/>
  <c r="M12" i="11"/>
  <c r="M21" i="11"/>
  <c r="M25" i="11"/>
  <c r="K23" i="11"/>
  <c r="M23" i="11"/>
  <c r="K20" i="11"/>
  <c r="M20" i="11"/>
  <c r="M30" i="11"/>
  <c r="Z42" i="11"/>
  <c r="AA42" i="11" s="1"/>
  <c r="K22" i="11"/>
  <c r="Z18" i="11"/>
  <c r="AA18" i="11" s="1"/>
  <c r="K16" i="11"/>
  <c r="L17" i="11"/>
  <c r="K27" i="11"/>
  <c r="M27" i="11"/>
  <c r="K31" i="11"/>
  <c r="M31" i="11"/>
  <c r="M26" i="11"/>
  <c r="M24" i="11"/>
  <c r="M41" i="11"/>
  <c r="M33" i="11"/>
  <c r="M44" i="11"/>
  <c r="L35" i="11"/>
  <c r="M35" i="11"/>
  <c r="L37" i="11"/>
  <c r="M37" i="11"/>
  <c r="O34" i="11"/>
  <c r="M22" i="11"/>
  <c r="N14" i="11"/>
  <c r="L22" i="11"/>
  <c r="L10" i="11"/>
  <c r="Z30" i="11"/>
  <c r="AA30" i="11" s="1"/>
  <c r="K39" i="11"/>
  <c r="K35" i="11"/>
  <c r="L43" i="11"/>
  <c r="M43" i="11"/>
  <c r="M29" i="11"/>
  <c r="M38" i="11"/>
  <c r="M9" i="11"/>
  <c r="M36" i="11"/>
  <c r="L32" i="11"/>
  <c r="M32" i="11"/>
  <c r="L14" i="11"/>
  <c r="M14" i="11"/>
  <c r="N34" i="11"/>
  <c r="K8" i="11"/>
  <c r="N8" i="11" s="1"/>
  <c r="L8" i="11"/>
  <c r="O8" i="11" s="1"/>
  <c r="Z8" i="11"/>
  <c r="AA8" i="11" s="1"/>
  <c r="Z27" i="11"/>
  <c r="AA27" i="11" s="1"/>
  <c r="L18" i="11"/>
  <c r="Z14" i="11"/>
  <c r="AA14" i="11" s="1"/>
  <c r="L27" i="11"/>
  <c r="L38" i="11"/>
  <c r="K38" i="11"/>
  <c r="K21" i="11"/>
  <c r="L21" i="11"/>
  <c r="K25" i="11"/>
  <c r="L25" i="11"/>
  <c r="Z31" i="11"/>
  <c r="AA31" i="11" s="1"/>
  <c r="Z32" i="11"/>
  <c r="AA32" i="11" s="1"/>
  <c r="L31" i="11"/>
  <c r="K32" i="11"/>
  <c r="L19" i="11"/>
  <c r="K19" i="11"/>
  <c r="L15" i="11"/>
  <c r="K15" i="11"/>
  <c r="K40" i="11"/>
  <c r="L40" i="11"/>
  <c r="K41" i="11"/>
  <c r="L41" i="11"/>
  <c r="L33" i="11"/>
  <c r="K33" i="11"/>
  <c r="K44" i="11"/>
  <c r="L44" i="11"/>
  <c r="K26" i="11"/>
  <c r="L26" i="11"/>
  <c r="L24" i="11"/>
  <c r="K24" i="11"/>
  <c r="Z26" i="11"/>
  <c r="AA26" i="11" s="1"/>
  <c r="L28" i="11"/>
  <c r="K43" i="11"/>
  <c r="K9" i="11"/>
  <c r="L9" i="11"/>
  <c r="K36" i="11"/>
  <c r="L36" i="11"/>
  <c r="AE8" i="11" l="1"/>
  <c r="AD45" i="11"/>
  <c r="F27" i="4"/>
  <c r="N16" i="11"/>
  <c r="N20" i="11"/>
  <c r="O11" i="11"/>
  <c r="N36" i="11"/>
  <c r="O28" i="11"/>
  <c r="O26" i="11"/>
  <c r="O44" i="11"/>
  <c r="O41" i="11"/>
  <c r="N15" i="11"/>
  <c r="N32" i="11"/>
  <c r="O25" i="11"/>
  <c r="K45" i="11"/>
  <c r="AA36" i="7" s="1"/>
  <c r="N38" i="11"/>
  <c r="L45" i="11"/>
  <c r="H27" i="4" s="1"/>
  <c r="O18" i="11"/>
  <c r="O32" i="11"/>
  <c r="N35" i="11"/>
  <c r="O22" i="11"/>
  <c r="N10" i="11"/>
  <c r="N42" i="11"/>
  <c r="N43" i="11"/>
  <c r="O33" i="11"/>
  <c r="O19" i="11"/>
  <c r="N21" i="11"/>
  <c r="O10" i="11"/>
  <c r="O9" i="11"/>
  <c r="N44" i="11"/>
  <c r="O31" i="11"/>
  <c r="O14" i="11"/>
  <c r="N39" i="11"/>
  <c r="O35" i="11"/>
  <c r="N27" i="11"/>
  <c r="N22" i="11"/>
  <c r="N12" i="11"/>
  <c r="N17" i="11"/>
  <c r="O36" i="11"/>
  <c r="O24" i="11"/>
  <c r="N40" i="11"/>
  <c r="O43" i="11"/>
  <c r="O16" i="11"/>
  <c r="N18" i="11"/>
  <c r="N26" i="11"/>
  <c r="N41" i="11"/>
  <c r="O15" i="11"/>
  <c r="N25" i="11"/>
  <c r="O38" i="11"/>
  <c r="N9" i="11"/>
  <c r="N24" i="11"/>
  <c r="N33" i="11"/>
  <c r="O40" i="11"/>
  <c r="N19" i="11"/>
  <c r="O21" i="11"/>
  <c r="O27" i="11"/>
  <c r="O37" i="11"/>
  <c r="N31" i="11"/>
  <c r="O17" i="11"/>
  <c r="N23" i="11"/>
  <c r="O39" i="11"/>
  <c r="N13" i="11"/>
  <c r="Z45" i="11"/>
  <c r="D28" i="11"/>
  <c r="D45" i="11" s="1"/>
  <c r="G27" i="4" l="1"/>
  <c r="J27" i="4"/>
  <c r="D36" i="7"/>
  <c r="H25" i="4"/>
  <c r="G25" i="4"/>
  <c r="AD36" i="7"/>
  <c r="N45" i="11"/>
  <c r="O45" i="11"/>
  <c r="I27" i="4"/>
  <c r="G36" i="7"/>
  <c r="E28" i="11"/>
  <c r="M28" i="11" l="1"/>
  <c r="E45" i="11"/>
  <c r="Y28" i="11"/>
  <c r="AC28" i="11"/>
  <c r="R20" i="2"/>
  <c r="S20" i="2"/>
  <c r="R19" i="2"/>
  <c r="S19" i="2"/>
  <c r="R18" i="2"/>
  <c r="S18" i="2"/>
  <c r="R17" i="2"/>
  <c r="S17" i="2"/>
  <c r="K15" i="15"/>
  <c r="Q20" i="2" s="1"/>
  <c r="K14" i="15"/>
  <c r="Q19" i="2" s="1"/>
  <c r="K13" i="15"/>
  <c r="Q18" i="2" s="1"/>
  <c r="K12" i="15"/>
  <c r="Q17" i="2" s="1"/>
  <c r="K11" i="15"/>
  <c r="Q16" i="2" s="1"/>
  <c r="K10" i="15"/>
  <c r="Q15" i="2" s="1"/>
  <c r="K9" i="15"/>
  <c r="Q14" i="2" s="1"/>
  <c r="K8" i="15"/>
  <c r="Q13" i="2" s="1"/>
  <c r="K7" i="15"/>
  <c r="Q12" i="2" s="1"/>
  <c r="M45" i="11" l="1"/>
  <c r="F26" i="4"/>
  <c r="Q17" i="7"/>
  <c r="AC45" i="11"/>
  <c r="AE28" i="11"/>
  <c r="Y45" i="11"/>
  <c r="AA28" i="11"/>
  <c r="M7" i="15"/>
  <c r="S12" i="2" s="1"/>
  <c r="L11" i="15"/>
  <c r="R16" i="2" s="1"/>
  <c r="S16" i="2"/>
  <c r="L10" i="15"/>
  <c r="R15" i="2" s="1"/>
  <c r="M10" i="15"/>
  <c r="S15" i="2" s="1"/>
  <c r="L9" i="15"/>
  <c r="R14" i="2" s="1"/>
  <c r="M9" i="15"/>
  <c r="S14" i="2" s="1"/>
  <c r="L8" i="15"/>
  <c r="R13" i="2" s="1"/>
  <c r="M8" i="15"/>
  <c r="S13" i="2" s="1"/>
  <c r="L7" i="15"/>
  <c r="R12" i="2" s="1"/>
  <c r="F25" i="4" l="1"/>
  <c r="I26" i="4"/>
  <c r="G18" i="7"/>
  <c r="J26" i="4"/>
  <c r="D18" i="7"/>
  <c r="AA45" i="11"/>
  <c r="AE45" i="11"/>
  <c r="I19" i="2"/>
  <c r="I25" i="4" l="1"/>
  <c r="J25" i="4"/>
  <c r="D28" i="12"/>
  <c r="E28" i="12" l="1"/>
  <c r="D45" i="12"/>
  <c r="L3" i="15"/>
  <c r="K3" i="15"/>
  <c r="M3" i="15" l="1"/>
  <c r="AC28" i="12"/>
  <c r="Y28" i="12"/>
  <c r="E45" i="12"/>
  <c r="L16" i="15"/>
  <c r="M16" i="15"/>
  <c r="R45" i="13" l="1"/>
  <c r="S45" i="13" s="1"/>
  <c r="Q45" i="12"/>
  <c r="Q17" i="8"/>
  <c r="F26" i="5"/>
  <c r="F26" i="3" s="1"/>
  <c r="Y45" i="12"/>
  <c r="AC45" i="12"/>
  <c r="Q45" i="11"/>
  <c r="R45" i="11" l="1"/>
  <c r="R43" i="7" s="1"/>
  <c r="T32" i="13"/>
  <c r="U32" i="13" s="1"/>
  <c r="T16" i="13"/>
  <c r="U16" i="13" s="1"/>
  <c r="T39" i="13"/>
  <c r="U39" i="13" s="1"/>
  <c r="T23" i="13"/>
  <c r="U23" i="13" s="1"/>
  <c r="T37" i="13"/>
  <c r="U37" i="13" s="1"/>
  <c r="T38" i="13"/>
  <c r="U38" i="13" s="1"/>
  <c r="T25" i="13"/>
  <c r="U25" i="13" s="1"/>
  <c r="T42" i="13"/>
  <c r="U42" i="13" s="1"/>
  <c r="T41" i="13"/>
  <c r="U41" i="13" s="1"/>
  <c r="T44" i="13"/>
  <c r="U44" i="13" s="1"/>
  <c r="T28" i="13"/>
  <c r="U28" i="13" s="1"/>
  <c r="T12" i="13"/>
  <c r="U12" i="13" s="1"/>
  <c r="T35" i="13"/>
  <c r="U35" i="13" s="1"/>
  <c r="T19" i="13"/>
  <c r="U19" i="13" s="1"/>
  <c r="T29" i="13"/>
  <c r="U29" i="13" s="1"/>
  <c r="T26" i="13"/>
  <c r="U26" i="13" s="1"/>
  <c r="T14" i="13"/>
  <c r="U14" i="13" s="1"/>
  <c r="T33" i="13"/>
  <c r="U33" i="13" s="1"/>
  <c r="T18" i="13"/>
  <c r="U18" i="13" s="1"/>
  <c r="T40" i="13"/>
  <c r="U40" i="13" s="1"/>
  <c r="T24" i="13"/>
  <c r="U24" i="13" s="1"/>
  <c r="T8" i="13"/>
  <c r="T31" i="13"/>
  <c r="U31" i="13" s="1"/>
  <c r="T15" i="13"/>
  <c r="U15" i="13" s="1"/>
  <c r="T21" i="13"/>
  <c r="U21" i="13" s="1"/>
  <c r="T17" i="13"/>
  <c r="U17" i="13" s="1"/>
  <c r="T30" i="13"/>
  <c r="U30" i="13" s="1"/>
  <c r="T22" i="13"/>
  <c r="U22" i="13" s="1"/>
  <c r="T20" i="13"/>
  <c r="U20" i="13" s="1"/>
  <c r="T43" i="13"/>
  <c r="U43" i="13" s="1"/>
  <c r="T11" i="13"/>
  <c r="U11" i="13" s="1"/>
  <c r="T34" i="13"/>
  <c r="U34" i="13" s="1"/>
  <c r="T10" i="13"/>
  <c r="U10" i="13" s="1"/>
  <c r="T36" i="13"/>
  <c r="U36" i="13" s="1"/>
  <c r="T27" i="13"/>
  <c r="U27" i="13" s="1"/>
  <c r="T13" i="13"/>
  <c r="U13" i="13" s="1"/>
  <c r="T9" i="13"/>
  <c r="U9" i="13" s="1"/>
  <c r="R44" i="9"/>
  <c r="I26" i="5"/>
  <c r="I26" i="3" s="1"/>
  <c r="G18" i="8"/>
  <c r="D18" i="8"/>
  <c r="J26" i="5"/>
  <c r="J26" i="3" s="1"/>
  <c r="S24" i="11"/>
  <c r="T24" i="11" s="1"/>
  <c r="S19" i="11"/>
  <c r="T19" i="11" s="1"/>
  <c r="S20" i="11"/>
  <c r="T20" i="11" s="1"/>
  <c r="S43" i="11"/>
  <c r="T43" i="11" s="1"/>
  <c r="S37" i="11"/>
  <c r="T37" i="11" s="1"/>
  <c r="M102" i="14"/>
  <c r="M103" i="14"/>
  <c r="M100" i="14"/>
  <c r="M97" i="14"/>
  <c r="M101" i="14"/>
  <c r="M98" i="14"/>
  <c r="M99" i="14"/>
  <c r="M93" i="14"/>
  <c r="M94" i="14"/>
  <c r="M95" i="14"/>
  <c r="M91" i="14"/>
  <c r="M88" i="14"/>
  <c r="M96" i="14"/>
  <c r="M89" i="14"/>
  <c r="M85" i="14"/>
  <c r="M90" i="14"/>
  <c r="M86" i="14"/>
  <c r="M84" i="14"/>
  <c r="M81" i="14"/>
  <c r="M87" i="14"/>
  <c r="M82" i="14"/>
  <c r="M78" i="14"/>
  <c r="M92" i="14"/>
  <c r="M83" i="14"/>
  <c r="M79" i="14"/>
  <c r="M75" i="14"/>
  <c r="M73" i="14"/>
  <c r="M74" i="14"/>
  <c r="M70" i="14"/>
  <c r="M80" i="14"/>
  <c r="M77" i="14"/>
  <c r="M71" i="14"/>
  <c r="M68" i="14"/>
  <c r="M66" i="14"/>
  <c r="M62" i="14"/>
  <c r="M58" i="14"/>
  <c r="M69" i="14"/>
  <c r="M67" i="14"/>
  <c r="M63" i="14"/>
  <c r="M59" i="14"/>
  <c r="M72" i="14"/>
  <c r="M65" i="14"/>
  <c r="M76" i="14"/>
  <c r="M64" i="14"/>
  <c r="M60" i="14"/>
  <c r="M61" i="14"/>
  <c r="Q102" i="14"/>
  <c r="Q103" i="14"/>
  <c r="Q101" i="14"/>
  <c r="Q97" i="14"/>
  <c r="Q100" i="14"/>
  <c r="Q98" i="14"/>
  <c r="Q99" i="14"/>
  <c r="Q93" i="14"/>
  <c r="Q94" i="14"/>
  <c r="Q95" i="14"/>
  <c r="Q96" i="14"/>
  <c r="Q92" i="14"/>
  <c r="Q88" i="14"/>
  <c r="Q91" i="14"/>
  <c r="Q89" i="14"/>
  <c r="Q85" i="14"/>
  <c r="Q90" i="14"/>
  <c r="Q86" i="14"/>
  <c r="Q87" i="14"/>
  <c r="Q81" i="14"/>
  <c r="Q84" i="14"/>
  <c r="Q82" i="14"/>
  <c r="Q78" i="14"/>
  <c r="Q83" i="14"/>
  <c r="Q79" i="14"/>
  <c r="Q76" i="14"/>
  <c r="Q73" i="14"/>
  <c r="Q80" i="14"/>
  <c r="Q75" i="14"/>
  <c r="Q74" i="14"/>
  <c r="Q70" i="14"/>
  <c r="Q71" i="14"/>
  <c r="Q66" i="14"/>
  <c r="Q62" i="14"/>
  <c r="Q58" i="14"/>
  <c r="Q77" i="14"/>
  <c r="Q65" i="14"/>
  <c r="Q68" i="14"/>
  <c r="Q63" i="14"/>
  <c r="Q59" i="14"/>
  <c r="Q61" i="14"/>
  <c r="Q72" i="14"/>
  <c r="Q67" i="14"/>
  <c r="Q64" i="14"/>
  <c r="Q60" i="14"/>
  <c r="Q69" i="14"/>
  <c r="P101" i="14"/>
  <c r="P102" i="14"/>
  <c r="P103" i="14"/>
  <c r="P97" i="14"/>
  <c r="P100" i="14"/>
  <c r="P98" i="14"/>
  <c r="P96" i="14"/>
  <c r="P93" i="14"/>
  <c r="P94" i="14"/>
  <c r="P87" i="14"/>
  <c r="P99" i="14"/>
  <c r="P92" i="14"/>
  <c r="P88" i="14"/>
  <c r="P84" i="14"/>
  <c r="P95" i="14"/>
  <c r="P91" i="14"/>
  <c r="P89" i="14"/>
  <c r="P90" i="14"/>
  <c r="P80" i="14"/>
  <c r="P86" i="14"/>
  <c r="P81" i="14"/>
  <c r="P77" i="14"/>
  <c r="P82" i="14"/>
  <c r="P78" i="14"/>
  <c r="P72" i="14"/>
  <c r="P83" i="14"/>
  <c r="P76" i="14"/>
  <c r="P73" i="14"/>
  <c r="P69" i="14"/>
  <c r="P85" i="14"/>
  <c r="P75" i="14"/>
  <c r="P74" i="14"/>
  <c r="P70" i="14"/>
  <c r="P79" i="14"/>
  <c r="P71" i="14"/>
  <c r="P65" i="14"/>
  <c r="P61" i="14"/>
  <c r="P64" i="14"/>
  <c r="P66" i="14"/>
  <c r="P62" i="14"/>
  <c r="P58" i="14"/>
  <c r="P60" i="14"/>
  <c r="P68" i="14"/>
  <c r="P63" i="14"/>
  <c r="P59" i="14"/>
  <c r="P67" i="14"/>
  <c r="E102" i="14"/>
  <c r="E103" i="14"/>
  <c r="E97" i="14"/>
  <c r="E98" i="14"/>
  <c r="E100" i="14"/>
  <c r="E99" i="14"/>
  <c r="E93" i="14"/>
  <c r="E101" i="14"/>
  <c r="E94" i="14"/>
  <c r="E95" i="14"/>
  <c r="E88" i="14"/>
  <c r="E92" i="14"/>
  <c r="E89" i="14"/>
  <c r="E85" i="14"/>
  <c r="E91" i="14"/>
  <c r="E90" i="14"/>
  <c r="E86" i="14"/>
  <c r="E81" i="14"/>
  <c r="E82" i="14"/>
  <c r="E78" i="14"/>
  <c r="E96" i="14"/>
  <c r="E84" i="14"/>
  <c r="E83" i="14"/>
  <c r="E79" i="14"/>
  <c r="E80" i="14"/>
  <c r="E77" i="14"/>
  <c r="E73" i="14"/>
  <c r="E76" i="14"/>
  <c r="E74" i="14"/>
  <c r="E70" i="14"/>
  <c r="E75" i="14"/>
  <c r="E71" i="14"/>
  <c r="E66" i="14"/>
  <c r="E62" i="14"/>
  <c r="E67" i="14"/>
  <c r="E65" i="14"/>
  <c r="E61" i="14"/>
  <c r="E72" i="14"/>
  <c r="E69" i="14"/>
  <c r="E63" i="14"/>
  <c r="E59" i="14"/>
  <c r="E87" i="14"/>
  <c r="E68" i="14"/>
  <c r="E64" i="14"/>
  <c r="E60" i="14"/>
  <c r="F103" i="14"/>
  <c r="F100" i="14"/>
  <c r="F101" i="14"/>
  <c r="F102" i="14"/>
  <c r="F98" i="14"/>
  <c r="F99" i="14"/>
  <c r="F94" i="14"/>
  <c r="F95" i="14"/>
  <c r="F91" i="14"/>
  <c r="F96" i="14"/>
  <c r="F92" i="14"/>
  <c r="F89" i="14"/>
  <c r="F97" i="14"/>
  <c r="F90" i="14"/>
  <c r="F86" i="14"/>
  <c r="F93" i="14"/>
  <c r="F87" i="14"/>
  <c r="F88" i="14"/>
  <c r="F82" i="14"/>
  <c r="F84" i="14"/>
  <c r="F83" i="14"/>
  <c r="F79" i="14"/>
  <c r="F75" i="14"/>
  <c r="F80" i="14"/>
  <c r="F85" i="14"/>
  <c r="F76" i="14"/>
  <c r="F74" i="14"/>
  <c r="F70" i="14"/>
  <c r="F81" i="14"/>
  <c r="F78" i="14"/>
  <c r="F71" i="14"/>
  <c r="F67" i="14"/>
  <c r="F72" i="14"/>
  <c r="F69" i="14"/>
  <c r="F63" i="14"/>
  <c r="F59" i="14"/>
  <c r="F58" i="14"/>
  <c r="F77" i="14"/>
  <c r="F68" i="14"/>
  <c r="F64" i="14"/>
  <c r="F60" i="14"/>
  <c r="F62" i="14"/>
  <c r="F73" i="14"/>
  <c r="F65" i="14"/>
  <c r="F61" i="14"/>
  <c r="F66" i="14"/>
  <c r="J103" i="14"/>
  <c r="J100" i="14"/>
  <c r="J101" i="14"/>
  <c r="J98" i="14"/>
  <c r="J99" i="14"/>
  <c r="J94" i="14"/>
  <c r="J95" i="14"/>
  <c r="J91" i="14"/>
  <c r="J97" i="14"/>
  <c r="J96" i="14"/>
  <c r="J89" i="14"/>
  <c r="J93" i="14"/>
  <c r="J92" i="14"/>
  <c r="J90" i="14"/>
  <c r="J86" i="14"/>
  <c r="J87" i="14"/>
  <c r="J85" i="14"/>
  <c r="J82" i="14"/>
  <c r="J83" i="14"/>
  <c r="J79" i="14"/>
  <c r="J75" i="14"/>
  <c r="J102" i="14"/>
  <c r="J84" i="14"/>
  <c r="J80" i="14"/>
  <c r="J81" i="14"/>
  <c r="J77" i="14"/>
  <c r="J74" i="14"/>
  <c r="J70" i="14"/>
  <c r="J88" i="14"/>
  <c r="J76" i="14"/>
  <c r="J71" i="14"/>
  <c r="J67" i="14"/>
  <c r="J72" i="14"/>
  <c r="J78" i="14"/>
  <c r="J63" i="14"/>
  <c r="J59" i="14"/>
  <c r="J66" i="14"/>
  <c r="J62" i="14"/>
  <c r="J73" i="14"/>
  <c r="J64" i="14"/>
  <c r="J60" i="14"/>
  <c r="J58" i="14"/>
  <c r="J69" i="14"/>
  <c r="J68" i="14"/>
  <c r="J65" i="14"/>
  <c r="J61" i="14"/>
  <c r="N103" i="14"/>
  <c r="N100" i="14"/>
  <c r="N101" i="14"/>
  <c r="N98" i="14"/>
  <c r="N99" i="14"/>
  <c r="N102" i="14"/>
  <c r="N94" i="14"/>
  <c r="N97" i="14"/>
  <c r="N95" i="14"/>
  <c r="N91" i="14"/>
  <c r="N96" i="14"/>
  <c r="N93" i="14"/>
  <c r="N89" i="14"/>
  <c r="N90" i="14"/>
  <c r="N86" i="14"/>
  <c r="N92" i="14"/>
  <c r="N87" i="14"/>
  <c r="N82" i="14"/>
  <c r="N85" i="14"/>
  <c r="N83" i="14"/>
  <c r="N79" i="14"/>
  <c r="N75" i="14"/>
  <c r="N88" i="14"/>
  <c r="N80" i="14"/>
  <c r="N74" i="14"/>
  <c r="N70" i="14"/>
  <c r="N84" i="14"/>
  <c r="N78" i="14"/>
  <c r="N77" i="14"/>
  <c r="N71" i="14"/>
  <c r="N67" i="14"/>
  <c r="N76" i="14"/>
  <c r="N72" i="14"/>
  <c r="N73" i="14"/>
  <c r="N69" i="14"/>
  <c r="N63" i="14"/>
  <c r="N59" i="14"/>
  <c r="N81" i="14"/>
  <c r="N64" i="14"/>
  <c r="N60" i="14"/>
  <c r="N68" i="14"/>
  <c r="N66" i="14"/>
  <c r="N65" i="14"/>
  <c r="N61" i="14"/>
  <c r="N62" i="14"/>
  <c r="N58" i="14"/>
  <c r="H101" i="14"/>
  <c r="H102" i="14"/>
  <c r="H103" i="14"/>
  <c r="H100" i="14"/>
  <c r="H97" i="14"/>
  <c r="H98" i="14"/>
  <c r="H96" i="14"/>
  <c r="H99" i="14"/>
  <c r="H93" i="14"/>
  <c r="H94" i="14"/>
  <c r="H95" i="14"/>
  <c r="H91" i="14"/>
  <c r="H87" i="14"/>
  <c r="H88" i="14"/>
  <c r="H84" i="14"/>
  <c r="H89" i="14"/>
  <c r="H80" i="14"/>
  <c r="H86" i="14"/>
  <c r="H85" i="14"/>
  <c r="H81" i="14"/>
  <c r="H77" i="14"/>
  <c r="H90" i="14"/>
  <c r="H82" i="14"/>
  <c r="H78" i="14"/>
  <c r="H75" i="14"/>
  <c r="H72" i="14"/>
  <c r="H79" i="14"/>
  <c r="H73" i="14"/>
  <c r="H69" i="14"/>
  <c r="H92" i="14"/>
  <c r="H74" i="14"/>
  <c r="H70" i="14"/>
  <c r="H68" i="14"/>
  <c r="H65" i="14"/>
  <c r="H61" i="14"/>
  <c r="H83" i="14"/>
  <c r="H64" i="14"/>
  <c r="H60" i="14"/>
  <c r="H67" i="14"/>
  <c r="H66" i="14"/>
  <c r="H62" i="14"/>
  <c r="H58" i="14"/>
  <c r="H71" i="14"/>
  <c r="H63" i="14"/>
  <c r="H59" i="14"/>
  <c r="H76" i="14"/>
  <c r="L101" i="14"/>
  <c r="L102" i="14"/>
  <c r="L103" i="14"/>
  <c r="L100" i="14"/>
  <c r="L97" i="14"/>
  <c r="L98" i="14"/>
  <c r="L99" i="14"/>
  <c r="L96" i="14"/>
  <c r="L93" i="14"/>
  <c r="L94" i="14"/>
  <c r="L92" i="14"/>
  <c r="L87" i="14"/>
  <c r="L91" i="14"/>
  <c r="L88" i="14"/>
  <c r="L84" i="14"/>
  <c r="L89" i="14"/>
  <c r="L80" i="14"/>
  <c r="L90" i="14"/>
  <c r="L81" i="14"/>
  <c r="L77" i="14"/>
  <c r="L95" i="14"/>
  <c r="L85" i="14"/>
  <c r="L82" i="14"/>
  <c r="L78" i="14"/>
  <c r="L79" i="14"/>
  <c r="L76" i="14"/>
  <c r="L72" i="14"/>
  <c r="L86" i="14"/>
  <c r="L75" i="14"/>
  <c r="L73" i="14"/>
  <c r="L69" i="14"/>
  <c r="L83" i="14"/>
  <c r="L74" i="14"/>
  <c r="L70" i="14"/>
  <c r="L65" i="14"/>
  <c r="L61" i="14"/>
  <c r="L71" i="14"/>
  <c r="L68" i="14"/>
  <c r="L66" i="14"/>
  <c r="L62" i="14"/>
  <c r="L58" i="14"/>
  <c r="L64" i="14"/>
  <c r="L67" i="14"/>
  <c r="L63" i="14"/>
  <c r="L59" i="14"/>
  <c r="L60" i="14"/>
  <c r="I102" i="14"/>
  <c r="I103" i="14"/>
  <c r="I97" i="14"/>
  <c r="I98" i="14"/>
  <c r="I101" i="14"/>
  <c r="I99" i="14"/>
  <c r="I100" i="14"/>
  <c r="I93" i="14"/>
  <c r="I94" i="14"/>
  <c r="I95" i="14"/>
  <c r="I88" i="14"/>
  <c r="I89" i="14"/>
  <c r="I85" i="14"/>
  <c r="I96" i="14"/>
  <c r="I92" i="14"/>
  <c r="I90" i="14"/>
  <c r="I86" i="14"/>
  <c r="I81" i="14"/>
  <c r="I91" i="14"/>
  <c r="I82" i="14"/>
  <c r="I78" i="14"/>
  <c r="I87" i="14"/>
  <c r="I83" i="14"/>
  <c r="I79" i="14"/>
  <c r="I73" i="14"/>
  <c r="I77" i="14"/>
  <c r="I74" i="14"/>
  <c r="I70" i="14"/>
  <c r="I84" i="14"/>
  <c r="I76" i="14"/>
  <c r="I71" i="14"/>
  <c r="I72" i="14"/>
  <c r="I67" i="14"/>
  <c r="I66" i="14"/>
  <c r="I62" i="14"/>
  <c r="I58" i="14"/>
  <c r="I69" i="14"/>
  <c r="I75" i="14"/>
  <c r="I63" i="14"/>
  <c r="I59" i="14"/>
  <c r="I61" i="14"/>
  <c r="I64" i="14"/>
  <c r="I60" i="14"/>
  <c r="I80" i="14"/>
  <c r="I68" i="14"/>
  <c r="I65" i="14"/>
  <c r="G101" i="14"/>
  <c r="G102" i="14"/>
  <c r="G99" i="14"/>
  <c r="G103" i="14"/>
  <c r="G100" i="14"/>
  <c r="G97" i="14"/>
  <c r="G98" i="14"/>
  <c r="G95" i="14"/>
  <c r="G96" i="14"/>
  <c r="G92" i="14"/>
  <c r="G93" i="14"/>
  <c r="G90" i="14"/>
  <c r="G91" i="14"/>
  <c r="G87" i="14"/>
  <c r="G88" i="14"/>
  <c r="G94" i="14"/>
  <c r="G84" i="14"/>
  <c r="G83" i="14"/>
  <c r="G79" i="14"/>
  <c r="G89" i="14"/>
  <c r="G80" i="14"/>
  <c r="G76" i="14"/>
  <c r="G86" i="14"/>
  <c r="G85" i="14"/>
  <c r="G81" i="14"/>
  <c r="G78" i="14"/>
  <c r="G71" i="14"/>
  <c r="G75" i="14"/>
  <c r="G72" i="14"/>
  <c r="G68" i="14"/>
  <c r="G82" i="14"/>
  <c r="G77" i="14"/>
  <c r="G73" i="14"/>
  <c r="G69" i="14"/>
  <c r="G64" i="14"/>
  <c r="G60" i="14"/>
  <c r="G63" i="14"/>
  <c r="G70" i="14"/>
  <c r="G65" i="14"/>
  <c r="G61" i="14"/>
  <c r="G59" i="14"/>
  <c r="G67" i="14"/>
  <c r="G66" i="14"/>
  <c r="G62" i="14"/>
  <c r="G58" i="14"/>
  <c r="G74" i="14"/>
  <c r="K101" i="14"/>
  <c r="K102" i="14"/>
  <c r="K103" i="14"/>
  <c r="K99" i="14"/>
  <c r="K100" i="14"/>
  <c r="K97" i="14"/>
  <c r="K95" i="14"/>
  <c r="K96" i="14"/>
  <c r="K92" i="14"/>
  <c r="K93" i="14"/>
  <c r="K90" i="14"/>
  <c r="K87" i="14"/>
  <c r="K94" i="14"/>
  <c r="K91" i="14"/>
  <c r="K88" i="14"/>
  <c r="K89" i="14"/>
  <c r="K86" i="14"/>
  <c r="K83" i="14"/>
  <c r="K79" i="14"/>
  <c r="K98" i="14"/>
  <c r="K84" i="14"/>
  <c r="K80" i="14"/>
  <c r="K76" i="14"/>
  <c r="K81" i="14"/>
  <c r="K71" i="14"/>
  <c r="K82" i="14"/>
  <c r="K72" i="14"/>
  <c r="K68" i="14"/>
  <c r="K78" i="14"/>
  <c r="K75" i="14"/>
  <c r="K73" i="14"/>
  <c r="K69" i="14"/>
  <c r="K77" i="14"/>
  <c r="K70" i="14"/>
  <c r="K64" i="14"/>
  <c r="K60" i="14"/>
  <c r="K85" i="14"/>
  <c r="K65" i="14"/>
  <c r="K61" i="14"/>
  <c r="K67" i="14"/>
  <c r="K63" i="14"/>
  <c r="K74" i="14"/>
  <c r="K66" i="14"/>
  <c r="K62" i="14"/>
  <c r="K58" i="14"/>
  <c r="K59" i="14"/>
  <c r="O101" i="14"/>
  <c r="O102" i="14"/>
  <c r="O99" i="14"/>
  <c r="O97" i="14"/>
  <c r="O95" i="14"/>
  <c r="O103" i="14"/>
  <c r="O96" i="14"/>
  <c r="O92" i="14"/>
  <c r="O98" i="14"/>
  <c r="O93" i="14"/>
  <c r="O100" i="14"/>
  <c r="O90" i="14"/>
  <c r="O94" i="14"/>
  <c r="O87" i="14"/>
  <c r="O88" i="14"/>
  <c r="O91" i="14"/>
  <c r="O85" i="14"/>
  <c r="O83" i="14"/>
  <c r="O79" i="14"/>
  <c r="O80" i="14"/>
  <c r="O76" i="14"/>
  <c r="O86" i="14"/>
  <c r="O84" i="14"/>
  <c r="O81" i="14"/>
  <c r="O82" i="14"/>
  <c r="O78" i="14"/>
  <c r="O77" i="14"/>
  <c r="O71" i="14"/>
  <c r="O72" i="14"/>
  <c r="O68" i="14"/>
  <c r="O73" i="14"/>
  <c r="O69" i="14"/>
  <c r="O75" i="14"/>
  <c r="O67" i="14"/>
  <c r="O64" i="14"/>
  <c r="O60" i="14"/>
  <c r="O59" i="14"/>
  <c r="O74" i="14"/>
  <c r="O65" i="14"/>
  <c r="O61" i="14"/>
  <c r="O70" i="14"/>
  <c r="O89" i="14"/>
  <c r="O66" i="14"/>
  <c r="O62" i="14"/>
  <c r="O58" i="14"/>
  <c r="O63" i="14"/>
  <c r="S17" i="11" l="1"/>
  <c r="T17" i="11" s="1"/>
  <c r="S21" i="11"/>
  <c r="T21" i="11" s="1"/>
  <c r="S9" i="11"/>
  <c r="T9" i="11" s="1"/>
  <c r="S14" i="11"/>
  <c r="T14" i="11" s="1"/>
  <c r="S23" i="11"/>
  <c r="T23" i="11" s="1"/>
  <c r="S28" i="11"/>
  <c r="T28" i="11" s="1"/>
  <c r="S26" i="11"/>
  <c r="T26" i="11" s="1"/>
  <c r="S16" i="11"/>
  <c r="T16" i="11" s="1"/>
  <c r="S31" i="11"/>
  <c r="T31" i="11" s="1"/>
  <c r="S38" i="11"/>
  <c r="T38" i="11" s="1"/>
  <c r="S13" i="11"/>
  <c r="T13" i="11" s="1"/>
  <c r="S10" i="11"/>
  <c r="T10" i="11" s="1"/>
  <c r="S18" i="11"/>
  <c r="T18" i="11" s="1"/>
  <c r="S12" i="11"/>
  <c r="T12" i="11" s="1"/>
  <c r="S42" i="11"/>
  <c r="T42" i="11" s="1"/>
  <c r="S27" i="11"/>
  <c r="T27" i="11" s="1"/>
  <c r="S11" i="11"/>
  <c r="T11" i="11" s="1"/>
  <c r="S15" i="11"/>
  <c r="T15" i="11" s="1"/>
  <c r="S29" i="11"/>
  <c r="T29" i="11" s="1"/>
  <c r="S30" i="11"/>
  <c r="T30" i="11" s="1"/>
  <c r="S8" i="11"/>
  <c r="T8" i="11" s="1"/>
  <c r="S33" i="11"/>
  <c r="T33" i="11" s="1"/>
  <c r="S34" i="11"/>
  <c r="T34" i="11" s="1"/>
  <c r="S32" i="11"/>
  <c r="T32" i="11" s="1"/>
  <c r="S44" i="11"/>
  <c r="T44" i="11" s="1"/>
  <c r="S22" i="11"/>
  <c r="T22" i="11" s="1"/>
  <c r="S41" i="11"/>
  <c r="T41" i="11" s="1"/>
  <c r="S36" i="11"/>
  <c r="T36" i="11" s="1"/>
  <c r="S35" i="11"/>
  <c r="T35" i="11" s="1"/>
  <c r="S25" i="11"/>
  <c r="T25" i="11" s="1"/>
  <c r="S40" i="11"/>
  <c r="T40" i="11" s="1"/>
  <c r="S39" i="11"/>
  <c r="T39" i="11" s="1"/>
  <c r="U8" i="13"/>
  <c r="T45" i="13"/>
  <c r="R60" i="14"/>
  <c r="H10" i="12" s="1"/>
  <c r="I10" i="12" s="1"/>
  <c r="R72" i="14"/>
  <c r="H22" i="12" s="1"/>
  <c r="I22" i="12" s="1"/>
  <c r="R80" i="14"/>
  <c r="H30" i="12" s="1"/>
  <c r="I30" i="12" s="1"/>
  <c r="R89" i="14"/>
  <c r="H39" i="12" s="1"/>
  <c r="I39" i="12" s="1"/>
  <c r="R102" i="14"/>
  <c r="H52" i="12" s="1"/>
  <c r="R73" i="14"/>
  <c r="H23" i="12" s="1"/>
  <c r="I23" i="12" s="1"/>
  <c r="R64" i="14"/>
  <c r="H14" i="12" s="1"/>
  <c r="I14" i="12" s="1"/>
  <c r="R63" i="14"/>
  <c r="H13" i="12" s="1"/>
  <c r="I13" i="12" s="1"/>
  <c r="R67" i="14"/>
  <c r="H17" i="12" s="1"/>
  <c r="I17" i="12" s="1"/>
  <c r="R70" i="14"/>
  <c r="H20" i="12" s="1"/>
  <c r="I20" i="12" s="1"/>
  <c r="R75" i="14"/>
  <c r="H25" i="12" s="1"/>
  <c r="I25" i="12" s="1"/>
  <c r="R82" i="14"/>
  <c r="H32" i="12" s="1"/>
  <c r="I32" i="12" s="1"/>
  <c r="R97" i="14"/>
  <c r="H47" i="12" s="1"/>
  <c r="R92" i="14"/>
  <c r="H42" i="12" s="1"/>
  <c r="I42" i="12" s="1"/>
  <c r="R94" i="14"/>
  <c r="H44" i="12" s="1"/>
  <c r="I44" i="12" s="1"/>
  <c r="R101" i="14"/>
  <c r="H51" i="12" s="1"/>
  <c r="R85" i="14"/>
  <c r="H35" i="12" s="1"/>
  <c r="I35" i="12" s="1"/>
  <c r="R68" i="14"/>
  <c r="H18" i="12" s="1"/>
  <c r="I18" i="12" s="1"/>
  <c r="R69" i="14"/>
  <c r="H19" i="12" s="1"/>
  <c r="I19" i="12" s="1"/>
  <c r="R71" i="14"/>
  <c r="H21" i="12" s="1"/>
  <c r="I21" i="12" s="1"/>
  <c r="R74" i="14"/>
  <c r="H24" i="12" s="1"/>
  <c r="I24" i="12" s="1"/>
  <c r="R79" i="14"/>
  <c r="H29" i="12" s="1"/>
  <c r="I29" i="12" s="1"/>
  <c r="R88" i="14"/>
  <c r="H38" i="12" s="1"/>
  <c r="I38" i="12" s="1"/>
  <c r="R86" i="14"/>
  <c r="H36" i="12" s="1"/>
  <c r="I36" i="12" s="1"/>
  <c r="R96" i="14"/>
  <c r="H46" i="12" s="1"/>
  <c r="R99" i="14"/>
  <c r="H49" i="12" s="1"/>
  <c r="R100" i="14"/>
  <c r="H50" i="12" s="1"/>
  <c r="R65" i="14"/>
  <c r="H15" i="12" s="1"/>
  <c r="I15" i="12" s="1"/>
  <c r="R59" i="14"/>
  <c r="H9" i="12" s="1"/>
  <c r="I9" i="12" s="1"/>
  <c r="R81" i="14"/>
  <c r="H31" i="12" s="1"/>
  <c r="I31" i="12" s="1"/>
  <c r="R84" i="14"/>
  <c r="H34" i="12" s="1"/>
  <c r="I34" i="12" s="1"/>
  <c r="R93" i="14"/>
  <c r="H43" i="12" s="1"/>
  <c r="I43" i="12" s="1"/>
  <c r="R95" i="14"/>
  <c r="H45" i="12" s="1"/>
  <c r="R25" i="8" s="1"/>
  <c r="R58" i="14"/>
  <c r="H8" i="12" s="1"/>
  <c r="I8" i="12" s="1"/>
  <c r="R61" i="14"/>
  <c r="H11" i="12" s="1"/>
  <c r="I11" i="12" s="1"/>
  <c r="R66" i="14"/>
  <c r="H16" i="12" s="1"/>
  <c r="I16" i="12" s="1"/>
  <c r="R62" i="14"/>
  <c r="H12" i="12" s="1"/>
  <c r="I12" i="12" s="1"/>
  <c r="R77" i="14"/>
  <c r="H27" i="12" s="1"/>
  <c r="I27" i="12" s="1"/>
  <c r="R78" i="14"/>
  <c r="H28" i="12" s="1"/>
  <c r="I28" i="12" s="1"/>
  <c r="R76" i="14"/>
  <c r="H26" i="12" s="1"/>
  <c r="I26" i="12" s="1"/>
  <c r="R83" i="14"/>
  <c r="H33" i="12" s="1"/>
  <c r="I33" i="12" s="1"/>
  <c r="R87" i="14"/>
  <c r="H37" i="12" s="1"/>
  <c r="I37" i="12" s="1"/>
  <c r="R90" i="14"/>
  <c r="H40" i="12" s="1"/>
  <c r="I40" i="12" s="1"/>
  <c r="R91" i="14"/>
  <c r="H41" i="12" s="1"/>
  <c r="I41" i="12" s="1"/>
  <c r="R98" i="14"/>
  <c r="H48" i="12" s="1"/>
  <c r="R103" i="14"/>
  <c r="H53" i="12" s="1"/>
  <c r="S45" i="11" l="1"/>
  <c r="V8" i="13" a="1"/>
  <c r="U45" i="13"/>
  <c r="R49" i="9" s="1"/>
  <c r="G28" i="12"/>
  <c r="G45" i="12"/>
  <c r="F28" i="12"/>
  <c r="F45" i="12"/>
  <c r="I45" i="12"/>
  <c r="R30" i="8" s="1"/>
  <c r="J8" i="12" a="1"/>
  <c r="U8" i="11" a="1"/>
  <c r="T45" i="11"/>
  <c r="R48" i="7" s="1"/>
  <c r="S21" i="2"/>
  <c r="R21" i="2"/>
  <c r="V8" i="13" l="1"/>
  <c r="V33" i="13"/>
  <c r="V40" i="13"/>
  <c r="V42" i="13"/>
  <c r="V23" i="13"/>
  <c r="V26" i="13"/>
  <c r="V27" i="13"/>
  <c r="V9" i="13"/>
  <c r="V16" i="13"/>
  <c r="V28" i="13"/>
  <c r="V43" i="13"/>
  <c r="V17" i="13"/>
  <c r="V24" i="13"/>
  <c r="V14" i="13"/>
  <c r="V22" i="13"/>
  <c r="V39" i="13"/>
  <c r="V34" i="13"/>
  <c r="V15" i="13"/>
  <c r="V19" i="13"/>
  <c r="V31" i="13"/>
  <c r="V37" i="13"/>
  <c r="V29" i="13"/>
  <c r="V36" i="13"/>
  <c r="V44" i="13"/>
  <c r="V41" i="13"/>
  <c r="V21" i="13"/>
  <c r="V18" i="13"/>
  <c r="V35" i="13"/>
  <c r="V20" i="13"/>
  <c r="V25" i="13"/>
  <c r="V32" i="13"/>
  <c r="V11" i="13"/>
  <c r="V10" i="13"/>
  <c r="V30" i="13"/>
  <c r="V13" i="13"/>
  <c r="V12" i="13"/>
  <c r="V38" i="13"/>
  <c r="H26" i="5"/>
  <c r="H26" i="3" s="1"/>
  <c r="AD18" i="8"/>
  <c r="G26" i="5"/>
  <c r="G26" i="3" s="1"/>
  <c r="AA18" i="8"/>
  <c r="J32" i="12"/>
  <c r="J25" i="12"/>
  <c r="J26" i="12"/>
  <c r="J22" i="12"/>
  <c r="J27" i="12"/>
  <c r="J24" i="12"/>
  <c r="J17" i="12"/>
  <c r="J36" i="12"/>
  <c r="J29" i="12"/>
  <c r="J34" i="12"/>
  <c r="J21" i="12"/>
  <c r="J18" i="12"/>
  <c r="J35" i="12"/>
  <c r="J15" i="12"/>
  <c r="J33" i="12"/>
  <c r="J19" i="12"/>
  <c r="J16" i="12"/>
  <c r="J9" i="12"/>
  <c r="J44" i="12"/>
  <c r="J37" i="12"/>
  <c r="J11" i="12"/>
  <c r="J8" i="12"/>
  <c r="J39" i="12"/>
  <c r="J20" i="12"/>
  <c r="J13" i="12"/>
  <c r="J31" i="12"/>
  <c r="J28" i="12"/>
  <c r="J14" i="12"/>
  <c r="J23" i="12"/>
  <c r="J41" i="12"/>
  <c r="J43" i="12"/>
  <c r="J42" i="12"/>
  <c r="J30" i="12"/>
  <c r="J38" i="12"/>
  <c r="J12" i="12"/>
  <c r="J40" i="12"/>
  <c r="J10" i="12"/>
  <c r="U21" i="11"/>
  <c r="AH21" i="11" s="1"/>
  <c r="U44" i="11"/>
  <c r="AH44" i="11" s="1"/>
  <c r="U16" i="11"/>
  <c r="AH16" i="11" s="1"/>
  <c r="U17" i="11"/>
  <c r="AH17" i="11" s="1"/>
  <c r="U40" i="11"/>
  <c r="AH40" i="11" s="1"/>
  <c r="U10" i="11"/>
  <c r="AH10" i="11" s="1"/>
  <c r="U13" i="11"/>
  <c r="AH13" i="11" s="1"/>
  <c r="U36" i="11"/>
  <c r="AH36" i="11" s="1"/>
  <c r="U26" i="11"/>
  <c r="AH26" i="11" s="1"/>
  <c r="U43" i="11"/>
  <c r="AH43" i="11" s="1"/>
  <c r="U24" i="11"/>
  <c r="AH24" i="11" s="1"/>
  <c r="U35" i="11"/>
  <c r="AH35" i="11" s="1"/>
  <c r="U20" i="11"/>
  <c r="AH20" i="11" s="1"/>
  <c r="U19" i="11"/>
  <c r="AH19" i="11" s="1"/>
  <c r="U42" i="11"/>
  <c r="AH42" i="11" s="1"/>
  <c r="U12" i="11"/>
  <c r="AH12" i="11" s="1"/>
  <c r="U38" i="11"/>
  <c r="AH38" i="11" s="1"/>
  <c r="U30" i="11"/>
  <c r="AH30" i="11" s="1"/>
  <c r="U41" i="11"/>
  <c r="AH41" i="11" s="1"/>
  <c r="U22" i="11"/>
  <c r="AH22" i="11" s="1"/>
  <c r="U33" i="11"/>
  <c r="AH33" i="11" s="1"/>
  <c r="U9" i="11"/>
  <c r="AH9" i="11" s="1"/>
  <c r="U29" i="11"/>
  <c r="AH29" i="11" s="1"/>
  <c r="U15" i="11"/>
  <c r="AH15" i="11" s="1"/>
  <c r="U8" i="11"/>
  <c r="AH8" i="11" s="1"/>
  <c r="U39" i="11"/>
  <c r="AH39" i="11" s="1"/>
  <c r="U28" i="11"/>
  <c r="AH28" i="11" s="1"/>
  <c r="U31" i="11"/>
  <c r="AH31" i="11" s="1"/>
  <c r="U23" i="11"/>
  <c r="AH23" i="11" s="1"/>
  <c r="U32" i="11"/>
  <c r="AH32" i="11" s="1"/>
  <c r="U11" i="11"/>
  <c r="AH11" i="11" s="1"/>
  <c r="U27" i="11"/>
  <c r="AH27" i="11" s="1"/>
  <c r="U34" i="11"/>
  <c r="AH34" i="11" s="1"/>
  <c r="U37" i="11"/>
  <c r="AH37" i="11" s="1"/>
  <c r="U25" i="11"/>
  <c r="AH25" i="11" s="1"/>
  <c r="U18" i="11"/>
  <c r="AH18" i="11" s="1"/>
  <c r="U14" i="11"/>
  <c r="AH14" i="11" s="1"/>
  <c r="M42" i="12" l="1"/>
  <c r="AD42" i="12"/>
  <c r="AE42" i="12" s="1"/>
  <c r="M38" i="12"/>
  <c r="AD38" i="12"/>
  <c r="AE38" i="12" s="1"/>
  <c r="M8" i="12"/>
  <c r="AD8" i="12"/>
  <c r="M10" i="12"/>
  <c r="AD10" i="12"/>
  <c r="AE10" i="12" s="1"/>
  <c r="M30" i="12"/>
  <c r="AD30" i="12"/>
  <c r="AE30" i="12" s="1"/>
  <c r="M23" i="12"/>
  <c r="AD23" i="12"/>
  <c r="AE23" i="12" s="1"/>
  <c r="M13" i="12"/>
  <c r="AD13" i="12"/>
  <c r="AE13" i="12" s="1"/>
  <c r="M11" i="12"/>
  <c r="AD11" i="12"/>
  <c r="AE11" i="12" s="1"/>
  <c r="M16" i="12"/>
  <c r="AD16" i="12"/>
  <c r="AE16" i="12" s="1"/>
  <c r="M35" i="12"/>
  <c r="AD35" i="12"/>
  <c r="AE35" i="12" s="1"/>
  <c r="M29" i="12"/>
  <c r="AD29" i="12"/>
  <c r="AE29" i="12" s="1"/>
  <c r="M27" i="12"/>
  <c r="AD27" i="12"/>
  <c r="AE27" i="12" s="1"/>
  <c r="M32" i="12"/>
  <c r="AD32" i="12"/>
  <c r="AE32" i="12" s="1"/>
  <c r="M40" i="12"/>
  <c r="AD40" i="12"/>
  <c r="AE40" i="12" s="1"/>
  <c r="M20" i="12"/>
  <c r="AD20" i="12"/>
  <c r="AE20" i="12" s="1"/>
  <c r="M19" i="12"/>
  <c r="AD19" i="12"/>
  <c r="AE19" i="12" s="1"/>
  <c r="M18" i="12"/>
  <c r="AD18" i="12"/>
  <c r="AE18" i="12" s="1"/>
  <c r="M36" i="12"/>
  <c r="AD36" i="12"/>
  <c r="AE36" i="12" s="1"/>
  <c r="M22" i="12"/>
  <c r="AD22" i="12"/>
  <c r="AE22" i="12" s="1"/>
  <c r="M14" i="12"/>
  <c r="AD14" i="12"/>
  <c r="AE14" i="12" s="1"/>
  <c r="M37" i="12"/>
  <c r="AD37" i="12"/>
  <c r="AE37" i="12" s="1"/>
  <c r="M12" i="12"/>
  <c r="AD12" i="12"/>
  <c r="AE12" i="12" s="1"/>
  <c r="M43" i="12"/>
  <c r="AD43" i="12"/>
  <c r="AE43" i="12" s="1"/>
  <c r="M28" i="12"/>
  <c r="AD28" i="12"/>
  <c r="AE28" i="12" s="1"/>
  <c r="M39" i="12"/>
  <c r="AD39" i="12"/>
  <c r="AE39" i="12" s="1"/>
  <c r="M44" i="12"/>
  <c r="AD44" i="12"/>
  <c r="AE44" i="12" s="1"/>
  <c r="M33" i="12"/>
  <c r="AD33" i="12"/>
  <c r="AE33" i="12" s="1"/>
  <c r="M21" i="12"/>
  <c r="AD21" i="12"/>
  <c r="AE21" i="12" s="1"/>
  <c r="M17" i="12"/>
  <c r="AD17" i="12"/>
  <c r="AE17" i="12" s="1"/>
  <c r="M26" i="12"/>
  <c r="AD26" i="12"/>
  <c r="AE26" i="12" s="1"/>
  <c r="M41" i="12"/>
  <c r="AD41" i="12"/>
  <c r="AE41" i="12" s="1"/>
  <c r="M31" i="12"/>
  <c r="AD31" i="12"/>
  <c r="AE31" i="12" s="1"/>
  <c r="M9" i="12"/>
  <c r="AD9" i="12"/>
  <c r="AE9" i="12" s="1"/>
  <c r="M15" i="12"/>
  <c r="AD15" i="12"/>
  <c r="AE15" i="12" s="1"/>
  <c r="M34" i="12"/>
  <c r="AD34" i="12"/>
  <c r="AE34" i="12" s="1"/>
  <c r="M24" i="12"/>
  <c r="AD24" i="12"/>
  <c r="AE24" i="12" s="1"/>
  <c r="M25" i="12"/>
  <c r="AD25" i="12"/>
  <c r="AE25" i="12" s="1"/>
  <c r="AC12" i="13"/>
  <c r="AL12" i="13" s="1"/>
  <c r="AI12" i="13"/>
  <c r="X12" i="13"/>
  <c r="AK12" i="13" s="1"/>
  <c r="W12" i="13"/>
  <c r="AJ12" i="13" s="1"/>
  <c r="AG12" i="13"/>
  <c r="AM12" i="13" s="1"/>
  <c r="X11" i="13"/>
  <c r="AK11" i="13" s="1"/>
  <c r="W11" i="13"/>
  <c r="AJ11" i="13" s="1"/>
  <c r="AI11" i="13"/>
  <c r="AC11" i="13"/>
  <c r="AL11" i="13" s="1"/>
  <c r="AG11" i="13"/>
  <c r="AM11" i="13" s="1"/>
  <c r="AG35" i="13"/>
  <c r="AM35" i="13" s="1"/>
  <c r="AC35" i="13"/>
  <c r="AL35" i="13" s="1"/>
  <c r="X35" i="13"/>
  <c r="AK35" i="13" s="1"/>
  <c r="W35" i="13"/>
  <c r="AJ35" i="13" s="1"/>
  <c r="AI35" i="13"/>
  <c r="AG44" i="13"/>
  <c r="AM44" i="13" s="1"/>
  <c r="AI44" i="13"/>
  <c r="W44" i="13"/>
  <c r="AJ44" i="13" s="1"/>
  <c r="AC44" i="13"/>
  <c r="AL44" i="13" s="1"/>
  <c r="X44" i="13"/>
  <c r="AK44" i="13" s="1"/>
  <c r="W31" i="13"/>
  <c r="AJ31" i="13" s="1"/>
  <c r="AI31" i="13"/>
  <c r="AG31" i="13"/>
  <c r="AM31" i="13" s="1"/>
  <c r="AC31" i="13"/>
  <c r="AL31" i="13" s="1"/>
  <c r="X31" i="13"/>
  <c r="AK31" i="13" s="1"/>
  <c r="AC39" i="13"/>
  <c r="AL39" i="13" s="1"/>
  <c r="W39" i="13"/>
  <c r="AJ39" i="13" s="1"/>
  <c r="AI39" i="13"/>
  <c r="X39" i="13"/>
  <c r="AK39" i="13" s="1"/>
  <c r="AG39" i="13"/>
  <c r="AM39" i="13" s="1"/>
  <c r="X17" i="13"/>
  <c r="AK17" i="13" s="1"/>
  <c r="W17" i="13"/>
  <c r="AJ17" i="13" s="1"/>
  <c r="AI17" i="13"/>
  <c r="AC17" i="13"/>
  <c r="AL17" i="13" s="1"/>
  <c r="AG17" i="13"/>
  <c r="AM17" i="13" s="1"/>
  <c r="AG9" i="13"/>
  <c r="AM9" i="13" s="1"/>
  <c r="AI9" i="13"/>
  <c r="AC9" i="13"/>
  <c r="AL9" i="13" s="1"/>
  <c r="X9" i="13"/>
  <c r="AK9" i="13" s="1"/>
  <c r="W9" i="13"/>
  <c r="AJ9" i="13" s="1"/>
  <c r="W42" i="13"/>
  <c r="AJ42" i="13" s="1"/>
  <c r="AG42" i="13"/>
  <c r="AM42" i="13" s="1"/>
  <c r="AC42" i="13"/>
  <c r="AL42" i="13" s="1"/>
  <c r="AI42" i="13"/>
  <c r="X42" i="13"/>
  <c r="AK42" i="13" s="1"/>
  <c r="AC13" i="13"/>
  <c r="AL13" i="13" s="1"/>
  <c r="W13" i="13"/>
  <c r="AJ13" i="13" s="1"/>
  <c r="AI13" i="13"/>
  <c r="AG13" i="13"/>
  <c r="AM13" i="13" s="1"/>
  <c r="X13" i="13"/>
  <c r="AK13" i="13" s="1"/>
  <c r="W32" i="13"/>
  <c r="AJ32" i="13" s="1"/>
  <c r="AG32" i="13"/>
  <c r="AM32" i="13" s="1"/>
  <c r="AI32" i="13"/>
  <c r="AC32" i="13"/>
  <c r="AL32" i="13" s="1"/>
  <c r="X32" i="13"/>
  <c r="AK32" i="13" s="1"/>
  <c r="AG18" i="13"/>
  <c r="AM18" i="13" s="1"/>
  <c r="AI18" i="13"/>
  <c r="AC18" i="13"/>
  <c r="AL18" i="13" s="1"/>
  <c r="X18" i="13"/>
  <c r="AK18" i="13" s="1"/>
  <c r="W18" i="13"/>
  <c r="AJ18" i="13" s="1"/>
  <c r="W36" i="13"/>
  <c r="AJ36" i="13" s="1"/>
  <c r="AG36" i="13"/>
  <c r="AM36" i="13" s="1"/>
  <c r="AI36" i="13"/>
  <c r="AC36" i="13"/>
  <c r="AL36" i="13" s="1"/>
  <c r="X36" i="13"/>
  <c r="AK36" i="13" s="1"/>
  <c r="AG19" i="13"/>
  <c r="AM19" i="13" s="1"/>
  <c r="AC19" i="13"/>
  <c r="AL19" i="13" s="1"/>
  <c r="X19" i="13"/>
  <c r="AK19" i="13" s="1"/>
  <c r="W19" i="13"/>
  <c r="AJ19" i="13" s="1"/>
  <c r="AI19" i="13"/>
  <c r="X22" i="13"/>
  <c r="AK22" i="13" s="1"/>
  <c r="W22" i="13"/>
  <c r="AJ22" i="13" s="1"/>
  <c r="AG22" i="13"/>
  <c r="AM22" i="13" s="1"/>
  <c r="AI22" i="13"/>
  <c r="AC22" i="13"/>
  <c r="AL22" i="13" s="1"/>
  <c r="AG43" i="13"/>
  <c r="AM43" i="13" s="1"/>
  <c r="X43" i="13"/>
  <c r="AK43" i="13" s="1"/>
  <c r="AI43" i="13"/>
  <c r="AC43" i="13"/>
  <c r="AL43" i="13" s="1"/>
  <c r="W43" i="13"/>
  <c r="AJ43" i="13" s="1"/>
  <c r="AG27" i="13"/>
  <c r="AM27" i="13" s="1"/>
  <c r="X27" i="13"/>
  <c r="AK27" i="13" s="1"/>
  <c r="AI27" i="13"/>
  <c r="W27" i="13"/>
  <c r="AJ27" i="13" s="1"/>
  <c r="AC27" i="13"/>
  <c r="AL27" i="13" s="1"/>
  <c r="X40" i="13"/>
  <c r="AK40" i="13" s="1"/>
  <c r="W40" i="13"/>
  <c r="AJ40" i="13" s="1"/>
  <c r="AC40" i="13"/>
  <c r="AL40" i="13" s="1"/>
  <c r="AG40" i="13"/>
  <c r="AM40" i="13" s="1"/>
  <c r="AI40" i="13"/>
  <c r="AC30" i="13"/>
  <c r="AL30" i="13" s="1"/>
  <c r="AI30" i="13"/>
  <c r="X30" i="13"/>
  <c r="AK30" i="13" s="1"/>
  <c r="AG30" i="13"/>
  <c r="AM30" i="13" s="1"/>
  <c r="W30" i="13"/>
  <c r="AJ30" i="13" s="1"/>
  <c r="X25" i="13"/>
  <c r="AK25" i="13" s="1"/>
  <c r="AG25" i="13"/>
  <c r="AM25" i="13" s="1"/>
  <c r="AC25" i="13"/>
  <c r="AL25" i="13" s="1"/>
  <c r="W25" i="13"/>
  <c r="AJ25" i="13" s="1"/>
  <c r="AI25" i="13"/>
  <c r="AC21" i="13"/>
  <c r="AL21" i="13" s="1"/>
  <c r="W21" i="13"/>
  <c r="AJ21" i="13" s="1"/>
  <c r="AI21" i="13"/>
  <c r="X21" i="13"/>
  <c r="AK21" i="13" s="1"/>
  <c r="AG21" i="13"/>
  <c r="AM21" i="13" s="1"/>
  <c r="X29" i="13"/>
  <c r="AK29" i="13" s="1"/>
  <c r="AC29" i="13"/>
  <c r="AL29" i="13" s="1"/>
  <c r="AG29" i="13"/>
  <c r="AM29" i="13" s="1"/>
  <c r="W29" i="13"/>
  <c r="AJ29" i="13" s="1"/>
  <c r="AI29" i="13"/>
  <c r="AG15" i="13"/>
  <c r="AM15" i="13" s="1"/>
  <c r="X15" i="13"/>
  <c r="AK15" i="13" s="1"/>
  <c r="W15" i="13"/>
  <c r="AJ15" i="13" s="1"/>
  <c r="AC15" i="13"/>
  <c r="AL15" i="13" s="1"/>
  <c r="AI15" i="13"/>
  <c r="AC14" i="13"/>
  <c r="AL14" i="13" s="1"/>
  <c r="AG14" i="13"/>
  <c r="AM14" i="13" s="1"/>
  <c r="X14" i="13"/>
  <c r="AK14" i="13" s="1"/>
  <c r="AI14" i="13"/>
  <c r="W14" i="13"/>
  <c r="AJ14" i="13" s="1"/>
  <c r="AC28" i="13"/>
  <c r="AL28" i="13" s="1"/>
  <c r="AG28" i="13"/>
  <c r="AM28" i="13" s="1"/>
  <c r="X28" i="13"/>
  <c r="AK28" i="13" s="1"/>
  <c r="W28" i="13"/>
  <c r="AJ28" i="13" s="1"/>
  <c r="AI28" i="13"/>
  <c r="AC26" i="13"/>
  <c r="AL26" i="13" s="1"/>
  <c r="X26" i="13"/>
  <c r="AK26" i="13" s="1"/>
  <c r="W26" i="13"/>
  <c r="AJ26" i="13" s="1"/>
  <c r="AG26" i="13"/>
  <c r="AM26" i="13" s="1"/>
  <c r="AI26" i="13"/>
  <c r="AC33" i="13"/>
  <c r="AL33" i="13" s="1"/>
  <c r="X33" i="13"/>
  <c r="AK33" i="13" s="1"/>
  <c r="AG33" i="13"/>
  <c r="AM33" i="13" s="1"/>
  <c r="AI33" i="13"/>
  <c r="W33" i="13"/>
  <c r="AJ33" i="13" s="1"/>
  <c r="AG38" i="13"/>
  <c r="AM38" i="13" s="1"/>
  <c r="AI38" i="13"/>
  <c r="W38" i="13"/>
  <c r="AJ38" i="13" s="1"/>
  <c r="AC38" i="13"/>
  <c r="AL38" i="13" s="1"/>
  <c r="X38" i="13"/>
  <c r="AK38" i="13" s="1"/>
  <c r="X10" i="13"/>
  <c r="AK10" i="13" s="1"/>
  <c r="AC10" i="13"/>
  <c r="AL10" i="13" s="1"/>
  <c r="W10" i="13"/>
  <c r="AJ10" i="13" s="1"/>
  <c r="AG10" i="13"/>
  <c r="AM10" i="13" s="1"/>
  <c r="AI10" i="13"/>
  <c r="AG20" i="13"/>
  <c r="AM20" i="13" s="1"/>
  <c r="AI20" i="13"/>
  <c r="AC20" i="13"/>
  <c r="AL20" i="13" s="1"/>
  <c r="W20" i="13"/>
  <c r="AJ20" i="13" s="1"/>
  <c r="X20" i="13"/>
  <c r="AK20" i="13" s="1"/>
  <c r="AC41" i="13"/>
  <c r="AL41" i="13" s="1"/>
  <c r="X41" i="13"/>
  <c r="AK41" i="13" s="1"/>
  <c r="AI41" i="13"/>
  <c r="AG41" i="13"/>
  <c r="AM41" i="13" s="1"/>
  <c r="W41" i="13"/>
  <c r="AJ41" i="13" s="1"/>
  <c r="AG37" i="13"/>
  <c r="AM37" i="13" s="1"/>
  <c r="AI37" i="13"/>
  <c r="X37" i="13"/>
  <c r="AK37" i="13" s="1"/>
  <c r="AC37" i="13"/>
  <c r="AL37" i="13" s="1"/>
  <c r="W37" i="13"/>
  <c r="AJ37" i="13" s="1"/>
  <c r="AG34" i="13"/>
  <c r="AM34" i="13" s="1"/>
  <c r="AI34" i="13"/>
  <c r="W34" i="13"/>
  <c r="AJ34" i="13" s="1"/>
  <c r="AC34" i="13"/>
  <c r="AL34" i="13" s="1"/>
  <c r="X34" i="13"/>
  <c r="AK34" i="13" s="1"/>
  <c r="AG24" i="13"/>
  <c r="AM24" i="13" s="1"/>
  <c r="AI24" i="13"/>
  <c r="W24" i="13"/>
  <c r="AJ24" i="13" s="1"/>
  <c r="AC24" i="13"/>
  <c r="AL24" i="13" s="1"/>
  <c r="X24" i="13"/>
  <c r="AK24" i="13" s="1"/>
  <c r="AG16" i="13"/>
  <c r="AM16" i="13" s="1"/>
  <c r="AI16" i="13"/>
  <c r="AC16" i="13"/>
  <c r="AL16" i="13" s="1"/>
  <c r="X16" i="13"/>
  <c r="AK16" i="13" s="1"/>
  <c r="W16" i="13"/>
  <c r="AJ16" i="13" s="1"/>
  <c r="W23" i="13"/>
  <c r="AJ23" i="13" s="1"/>
  <c r="AI23" i="13"/>
  <c r="AC23" i="13"/>
  <c r="AL23" i="13" s="1"/>
  <c r="AG23" i="13"/>
  <c r="AM23" i="13" s="1"/>
  <c r="X23" i="13"/>
  <c r="AK23" i="13" s="1"/>
  <c r="AG8" i="13"/>
  <c r="AI8" i="13"/>
  <c r="AC8" i="13"/>
  <c r="W8" i="13"/>
  <c r="X8" i="13"/>
  <c r="V45" i="13"/>
  <c r="V47" i="13" s="1"/>
  <c r="Z27" i="12"/>
  <c r="AA27" i="12" s="1"/>
  <c r="L27" i="12"/>
  <c r="O27" i="12" s="1"/>
  <c r="K27" i="12"/>
  <c r="N27" i="12" s="1"/>
  <c r="K40" i="12"/>
  <c r="N40" i="12" s="1"/>
  <c r="L40" i="12"/>
  <c r="O40" i="12" s="1"/>
  <c r="Z40" i="12"/>
  <c r="AA40" i="12" s="1"/>
  <c r="Z42" i="12"/>
  <c r="AA42" i="12" s="1"/>
  <c r="L42" i="12"/>
  <c r="O42" i="12" s="1"/>
  <c r="K42" i="12"/>
  <c r="N42" i="12" s="1"/>
  <c r="Z14" i="12"/>
  <c r="AA14" i="12" s="1"/>
  <c r="L14" i="12"/>
  <c r="O14" i="12" s="1"/>
  <c r="K14" i="12"/>
  <c r="N14" i="12" s="1"/>
  <c r="K20" i="12"/>
  <c r="N20" i="12" s="1"/>
  <c r="Z20" i="12"/>
  <c r="AA20" i="12" s="1"/>
  <c r="L20" i="12"/>
  <c r="O20" i="12" s="1"/>
  <c r="L37" i="12"/>
  <c r="O37" i="12" s="1"/>
  <c r="Z37" i="12"/>
  <c r="AA37" i="12" s="1"/>
  <c r="K37" i="12"/>
  <c r="N37" i="12" s="1"/>
  <c r="L19" i="12"/>
  <c r="O19" i="12" s="1"/>
  <c r="K19" i="12"/>
  <c r="N19" i="12" s="1"/>
  <c r="Z19" i="12"/>
  <c r="AA19" i="12" s="1"/>
  <c r="L18" i="12"/>
  <c r="O18" i="12" s="1"/>
  <c r="Z18" i="12"/>
  <c r="AA18" i="12" s="1"/>
  <c r="K18" i="12"/>
  <c r="N18" i="12" s="1"/>
  <c r="K36" i="12"/>
  <c r="N36" i="12" s="1"/>
  <c r="Z36" i="12"/>
  <c r="AA36" i="12" s="1"/>
  <c r="L36" i="12"/>
  <c r="O36" i="12" s="1"/>
  <c r="L22" i="12"/>
  <c r="O22" i="12" s="1"/>
  <c r="Z22" i="12"/>
  <c r="AA22" i="12" s="1"/>
  <c r="K22" i="12"/>
  <c r="N22" i="12" s="1"/>
  <c r="L10" i="12"/>
  <c r="O10" i="12" s="1"/>
  <c r="Z10" i="12"/>
  <c r="AA10" i="12" s="1"/>
  <c r="K10" i="12"/>
  <c r="N10" i="12" s="1"/>
  <c r="Z23" i="12"/>
  <c r="AA23" i="12" s="1"/>
  <c r="K23" i="12"/>
  <c r="N23" i="12" s="1"/>
  <c r="L23" i="12"/>
  <c r="O23" i="12" s="1"/>
  <c r="Z13" i="12"/>
  <c r="AA13" i="12" s="1"/>
  <c r="K13" i="12"/>
  <c r="N13" i="12" s="1"/>
  <c r="L13" i="12"/>
  <c r="O13" i="12" s="1"/>
  <c r="Z16" i="12"/>
  <c r="AA16" i="12" s="1"/>
  <c r="L16" i="12"/>
  <c r="O16" i="12" s="1"/>
  <c r="K16" i="12"/>
  <c r="N16" i="12" s="1"/>
  <c r="L35" i="12"/>
  <c r="O35" i="12" s="1"/>
  <c r="Z35" i="12"/>
  <c r="AA35" i="12" s="1"/>
  <c r="K35" i="12"/>
  <c r="N35" i="12" s="1"/>
  <c r="K29" i="12"/>
  <c r="N29" i="12" s="1"/>
  <c r="Z29" i="12"/>
  <c r="AA29" i="12" s="1"/>
  <c r="L29" i="12"/>
  <c r="O29" i="12" s="1"/>
  <c r="K32" i="12"/>
  <c r="N32" i="12" s="1"/>
  <c r="L32" i="12"/>
  <c r="O32" i="12" s="1"/>
  <c r="Z32" i="12"/>
  <c r="AA32" i="12" s="1"/>
  <c r="Z12" i="12"/>
  <c r="AA12" i="12" s="1"/>
  <c r="K12" i="12"/>
  <c r="N12" i="12" s="1"/>
  <c r="L12" i="12"/>
  <c r="O12" i="12" s="1"/>
  <c r="L43" i="12"/>
  <c r="O43" i="12" s="1"/>
  <c r="Z43" i="12"/>
  <c r="AA43" i="12" s="1"/>
  <c r="K43" i="12"/>
  <c r="N43" i="12" s="1"/>
  <c r="Z28" i="12"/>
  <c r="AA28" i="12" s="1"/>
  <c r="L28" i="12"/>
  <c r="O28" i="12" s="1"/>
  <c r="K28" i="12"/>
  <c r="N28" i="12" s="1"/>
  <c r="Z39" i="12"/>
  <c r="AA39" i="12" s="1"/>
  <c r="L39" i="12"/>
  <c r="O39" i="12" s="1"/>
  <c r="K39" i="12"/>
  <c r="N39" i="12" s="1"/>
  <c r="Z44" i="12"/>
  <c r="AA44" i="12" s="1"/>
  <c r="L44" i="12"/>
  <c r="O44" i="12" s="1"/>
  <c r="K44" i="12"/>
  <c r="N44" i="12" s="1"/>
  <c r="L33" i="12"/>
  <c r="O33" i="12" s="1"/>
  <c r="K33" i="12"/>
  <c r="N33" i="12" s="1"/>
  <c r="Z33" i="12"/>
  <c r="AA33" i="12" s="1"/>
  <c r="K21" i="12"/>
  <c r="N21" i="12" s="1"/>
  <c r="Z21" i="12"/>
  <c r="AA21" i="12" s="1"/>
  <c r="L21" i="12"/>
  <c r="O21" i="12" s="1"/>
  <c r="L17" i="12"/>
  <c r="O17" i="12" s="1"/>
  <c r="K17" i="12"/>
  <c r="N17" i="12" s="1"/>
  <c r="Z17" i="12"/>
  <c r="AA17" i="12" s="1"/>
  <c r="L26" i="12"/>
  <c r="O26" i="12" s="1"/>
  <c r="Z26" i="12"/>
  <c r="AA26" i="12" s="1"/>
  <c r="K26" i="12"/>
  <c r="N26" i="12" s="1"/>
  <c r="Z30" i="12"/>
  <c r="AA30" i="12" s="1"/>
  <c r="K30" i="12"/>
  <c r="N30" i="12" s="1"/>
  <c r="L30" i="12"/>
  <c r="O30" i="12" s="1"/>
  <c r="Z11" i="12"/>
  <c r="AA11" i="12" s="1"/>
  <c r="L11" i="12"/>
  <c r="O11" i="12" s="1"/>
  <c r="K11" i="12"/>
  <c r="N11" i="12" s="1"/>
  <c r="Z38" i="12"/>
  <c r="AA38" i="12" s="1"/>
  <c r="K38" i="12"/>
  <c r="N38" i="12" s="1"/>
  <c r="L38" i="12"/>
  <c r="O38" i="12" s="1"/>
  <c r="Z41" i="12"/>
  <c r="AA41" i="12" s="1"/>
  <c r="L41" i="12"/>
  <c r="O41" i="12" s="1"/>
  <c r="K41" i="12"/>
  <c r="N41" i="12" s="1"/>
  <c r="Z31" i="12"/>
  <c r="AA31" i="12" s="1"/>
  <c r="K31" i="12"/>
  <c r="N31" i="12" s="1"/>
  <c r="L31" i="12"/>
  <c r="O31" i="12" s="1"/>
  <c r="Z8" i="12"/>
  <c r="K8" i="12"/>
  <c r="N8" i="12" s="1"/>
  <c r="L8" i="12"/>
  <c r="O8" i="12" s="1"/>
  <c r="J45" i="12"/>
  <c r="Z9" i="12"/>
  <c r="AA9" i="12" s="1"/>
  <c r="L9" i="12"/>
  <c r="O9" i="12" s="1"/>
  <c r="K9" i="12"/>
  <c r="N9" i="12" s="1"/>
  <c r="K15" i="12"/>
  <c r="N15" i="12" s="1"/>
  <c r="L15" i="12"/>
  <c r="O15" i="12" s="1"/>
  <c r="Z15" i="12"/>
  <c r="AA15" i="12" s="1"/>
  <c r="L34" i="12"/>
  <c r="O34" i="12" s="1"/>
  <c r="K34" i="12"/>
  <c r="N34" i="12" s="1"/>
  <c r="Z34" i="12"/>
  <c r="AA34" i="12" s="1"/>
  <c r="L24" i="12"/>
  <c r="O24" i="12" s="1"/>
  <c r="K24" i="12"/>
  <c r="N24" i="12" s="1"/>
  <c r="Z24" i="12"/>
  <c r="AA24" i="12" s="1"/>
  <c r="K25" i="12"/>
  <c r="N25" i="12" s="1"/>
  <c r="Z25" i="12"/>
  <c r="AA25" i="12" s="1"/>
  <c r="L25" i="12"/>
  <c r="O25" i="12" s="1"/>
  <c r="AF18" i="11"/>
  <c r="AL18" i="11" s="1"/>
  <c r="AB18" i="11"/>
  <c r="AK18" i="11" s="1"/>
  <c r="W18" i="11"/>
  <c r="AJ18" i="11" s="1"/>
  <c r="V18" i="11"/>
  <c r="AI18" i="11" s="1"/>
  <c r="AF27" i="11"/>
  <c r="AL27" i="11" s="1"/>
  <c r="AB27" i="11"/>
  <c r="AK27" i="11" s="1"/>
  <c r="V27" i="11"/>
  <c r="AI27" i="11" s="1"/>
  <c r="W27" i="11"/>
  <c r="AJ27" i="11" s="1"/>
  <c r="AF31" i="11"/>
  <c r="AL31" i="11" s="1"/>
  <c r="AB31" i="11"/>
  <c r="AK31" i="11" s="1"/>
  <c r="V31" i="11"/>
  <c r="AI31" i="11" s="1"/>
  <c r="W31" i="11"/>
  <c r="AJ31" i="11" s="1"/>
  <c r="AB15" i="11"/>
  <c r="AK15" i="11" s="1"/>
  <c r="AF15" i="11"/>
  <c r="AL15" i="11" s="1"/>
  <c r="V15" i="11"/>
  <c r="AI15" i="11" s="1"/>
  <c r="W15" i="11"/>
  <c r="AJ15" i="11" s="1"/>
  <c r="AF22" i="11"/>
  <c r="AL22" i="11" s="1"/>
  <c r="AB22" i="11"/>
  <c r="AK22" i="11" s="1"/>
  <c r="V22" i="11"/>
  <c r="AI22" i="11" s="1"/>
  <c r="W22" i="11"/>
  <c r="AJ22" i="11" s="1"/>
  <c r="AB12" i="11"/>
  <c r="AK12" i="11" s="1"/>
  <c r="AF12" i="11"/>
  <c r="AL12" i="11" s="1"/>
  <c r="V12" i="11"/>
  <c r="AI12" i="11" s="1"/>
  <c r="W12" i="11"/>
  <c r="AJ12" i="11" s="1"/>
  <c r="AF35" i="11"/>
  <c r="AL35" i="11" s="1"/>
  <c r="AB35" i="11"/>
  <c r="AK35" i="11" s="1"/>
  <c r="V35" i="11"/>
  <c r="AI35" i="11" s="1"/>
  <c r="W35" i="11"/>
  <c r="AJ35" i="11" s="1"/>
  <c r="AB36" i="11"/>
  <c r="AK36" i="11" s="1"/>
  <c r="AF36" i="11"/>
  <c r="AL36" i="11" s="1"/>
  <c r="W36" i="11"/>
  <c r="AJ36" i="11" s="1"/>
  <c r="V36" i="11"/>
  <c r="AI36" i="11" s="1"/>
  <c r="AF17" i="11"/>
  <c r="AL17" i="11" s="1"/>
  <c r="AB17" i="11"/>
  <c r="AK17" i="11" s="1"/>
  <c r="W17" i="11"/>
  <c r="AJ17" i="11" s="1"/>
  <c r="V17" i="11"/>
  <c r="AI17" i="11" s="1"/>
  <c r="AB25" i="11"/>
  <c r="AK25" i="11" s="1"/>
  <c r="AF25" i="11"/>
  <c r="AL25" i="11" s="1"/>
  <c r="V25" i="11"/>
  <c r="AI25" i="11" s="1"/>
  <c r="W25" i="11"/>
  <c r="AJ25" i="11" s="1"/>
  <c r="AF11" i="11"/>
  <c r="AL11" i="11" s="1"/>
  <c r="AB11" i="11"/>
  <c r="AK11" i="11" s="1"/>
  <c r="V11" i="11"/>
  <c r="AI11" i="11" s="1"/>
  <c r="W11" i="11"/>
  <c r="AJ11" i="11" s="1"/>
  <c r="AB28" i="11"/>
  <c r="AK28" i="11" s="1"/>
  <c r="AF28" i="11"/>
  <c r="AL28" i="11" s="1"/>
  <c r="V28" i="11"/>
  <c r="AI28" i="11" s="1"/>
  <c r="W28" i="11"/>
  <c r="AJ28" i="11" s="1"/>
  <c r="AF29" i="11"/>
  <c r="AL29" i="11" s="1"/>
  <c r="AB29" i="11"/>
  <c r="AK29" i="11" s="1"/>
  <c r="V29" i="11"/>
  <c r="AI29" i="11" s="1"/>
  <c r="W29" i="11"/>
  <c r="AJ29" i="11" s="1"/>
  <c r="AB41" i="11"/>
  <c r="AK41" i="11" s="1"/>
  <c r="AF41" i="11"/>
  <c r="AL41" i="11" s="1"/>
  <c r="V41" i="11"/>
  <c r="AI41" i="11" s="1"/>
  <c r="W41" i="11"/>
  <c r="AJ41" i="11" s="1"/>
  <c r="AF42" i="11"/>
  <c r="AL42" i="11" s="1"/>
  <c r="AB42" i="11"/>
  <c r="AK42" i="11" s="1"/>
  <c r="V42" i="11"/>
  <c r="AI42" i="11" s="1"/>
  <c r="W42" i="11"/>
  <c r="AJ42" i="11" s="1"/>
  <c r="AF24" i="11"/>
  <c r="AL24" i="11" s="1"/>
  <c r="AB24" i="11"/>
  <c r="AK24" i="11" s="1"/>
  <c r="V24" i="11"/>
  <c r="AI24" i="11" s="1"/>
  <c r="W24" i="11"/>
  <c r="AJ24" i="11" s="1"/>
  <c r="AF13" i="11"/>
  <c r="AL13" i="11" s="1"/>
  <c r="AB13" i="11"/>
  <c r="AK13" i="11" s="1"/>
  <c r="W13" i="11"/>
  <c r="AJ13" i="11" s="1"/>
  <c r="V13" i="11"/>
  <c r="AI13" i="11" s="1"/>
  <c r="AF16" i="11"/>
  <c r="AL16" i="11" s="1"/>
  <c r="AB16" i="11"/>
  <c r="AK16" i="11" s="1"/>
  <c r="V16" i="11"/>
  <c r="AI16" i="11" s="1"/>
  <c r="W16" i="11"/>
  <c r="AJ16" i="11" s="1"/>
  <c r="AF37" i="11"/>
  <c r="AL37" i="11" s="1"/>
  <c r="AB37" i="11"/>
  <c r="AK37" i="11" s="1"/>
  <c r="W37" i="11"/>
  <c r="AJ37" i="11" s="1"/>
  <c r="V37" i="11"/>
  <c r="AI37" i="11" s="1"/>
  <c r="AF32" i="11"/>
  <c r="AL32" i="11" s="1"/>
  <c r="AB32" i="11"/>
  <c r="AK32" i="11" s="1"/>
  <c r="V32" i="11"/>
  <c r="AI32" i="11" s="1"/>
  <c r="W32" i="11"/>
  <c r="AJ32" i="11" s="1"/>
  <c r="AB39" i="11"/>
  <c r="AK39" i="11" s="1"/>
  <c r="AF39" i="11"/>
  <c r="AL39" i="11" s="1"/>
  <c r="W39" i="11"/>
  <c r="AJ39" i="11" s="1"/>
  <c r="V39" i="11"/>
  <c r="AI39" i="11" s="1"/>
  <c r="AB9" i="11"/>
  <c r="AK9" i="11" s="1"/>
  <c r="AF9" i="11"/>
  <c r="AL9" i="11" s="1"/>
  <c r="W9" i="11"/>
  <c r="AJ9" i="11" s="1"/>
  <c r="V9" i="11"/>
  <c r="AI9" i="11" s="1"/>
  <c r="AF30" i="11"/>
  <c r="AL30" i="11" s="1"/>
  <c r="AB30" i="11"/>
  <c r="AK30" i="11" s="1"/>
  <c r="V30" i="11"/>
  <c r="AI30" i="11" s="1"/>
  <c r="W30" i="11"/>
  <c r="AJ30" i="11" s="1"/>
  <c r="AF19" i="11"/>
  <c r="AL19" i="11" s="1"/>
  <c r="AB19" i="11"/>
  <c r="AK19" i="11" s="1"/>
  <c r="V19" i="11"/>
  <c r="AI19" i="11" s="1"/>
  <c r="W19" i="11"/>
  <c r="AJ19" i="11" s="1"/>
  <c r="AB43" i="11"/>
  <c r="AK43" i="11" s="1"/>
  <c r="AF43" i="11"/>
  <c r="AL43" i="11" s="1"/>
  <c r="W43" i="11"/>
  <c r="AJ43" i="11" s="1"/>
  <c r="V43" i="11"/>
  <c r="AI43" i="11" s="1"/>
  <c r="AF10" i="11"/>
  <c r="AL10" i="11" s="1"/>
  <c r="AB10" i="11"/>
  <c r="AK10" i="11" s="1"/>
  <c r="W10" i="11"/>
  <c r="AJ10" i="11" s="1"/>
  <c r="V10" i="11"/>
  <c r="AI10" i="11" s="1"/>
  <c r="AB44" i="11"/>
  <c r="AK44" i="11" s="1"/>
  <c r="AF44" i="11"/>
  <c r="AL44" i="11" s="1"/>
  <c r="V44" i="11"/>
  <c r="AI44" i="11" s="1"/>
  <c r="W44" i="11"/>
  <c r="AJ44" i="11" s="1"/>
  <c r="AB14" i="11"/>
  <c r="AK14" i="11" s="1"/>
  <c r="AF14" i="11"/>
  <c r="AL14" i="11" s="1"/>
  <c r="V14" i="11"/>
  <c r="AI14" i="11" s="1"/>
  <c r="W14" i="11"/>
  <c r="AJ14" i="11" s="1"/>
  <c r="AF34" i="11"/>
  <c r="AL34" i="11" s="1"/>
  <c r="AB34" i="11"/>
  <c r="AK34" i="11" s="1"/>
  <c r="V34" i="11"/>
  <c r="AI34" i="11" s="1"/>
  <c r="W34" i="11"/>
  <c r="AJ34" i="11" s="1"/>
  <c r="AF23" i="11"/>
  <c r="AL23" i="11" s="1"/>
  <c r="AB23" i="11"/>
  <c r="AK23" i="11" s="1"/>
  <c r="W23" i="11"/>
  <c r="AJ23" i="11" s="1"/>
  <c r="V23" i="11"/>
  <c r="AI23" i="11" s="1"/>
  <c r="AF8" i="11"/>
  <c r="U45" i="11"/>
  <c r="W8" i="11"/>
  <c r="AJ8" i="11" s="1"/>
  <c r="AB8" i="11"/>
  <c r="V8" i="11"/>
  <c r="AI8" i="11" s="1"/>
  <c r="AF33" i="11"/>
  <c r="AL33" i="11" s="1"/>
  <c r="AB33" i="11"/>
  <c r="AK33" i="11" s="1"/>
  <c r="V33" i="11"/>
  <c r="AI33" i="11" s="1"/>
  <c r="W33" i="11"/>
  <c r="AJ33" i="11" s="1"/>
  <c r="AF38" i="11"/>
  <c r="AL38" i="11" s="1"/>
  <c r="AB38" i="11"/>
  <c r="AK38" i="11" s="1"/>
  <c r="W38" i="11"/>
  <c r="AJ38" i="11" s="1"/>
  <c r="V38" i="11"/>
  <c r="AI38" i="11" s="1"/>
  <c r="AF20" i="11"/>
  <c r="AL20" i="11" s="1"/>
  <c r="AB20" i="11"/>
  <c r="AK20" i="11" s="1"/>
  <c r="W20" i="11"/>
  <c r="AJ20" i="11" s="1"/>
  <c r="V20" i="11"/>
  <c r="AI20" i="11" s="1"/>
  <c r="AF26" i="11"/>
  <c r="AL26" i="11" s="1"/>
  <c r="AB26" i="11"/>
  <c r="AK26" i="11" s="1"/>
  <c r="V26" i="11"/>
  <c r="AI26" i="11" s="1"/>
  <c r="W26" i="11"/>
  <c r="AJ26" i="11" s="1"/>
  <c r="AF40" i="11"/>
  <c r="AL40" i="11" s="1"/>
  <c r="AB40" i="11"/>
  <c r="AK40" i="11" s="1"/>
  <c r="W40" i="11"/>
  <c r="AJ40" i="11" s="1"/>
  <c r="V40" i="11"/>
  <c r="AI40" i="11" s="1"/>
  <c r="AF21" i="11"/>
  <c r="AL21" i="11" s="1"/>
  <c r="AB21" i="11"/>
  <c r="AK21" i="11" s="1"/>
  <c r="W21" i="11"/>
  <c r="AJ21" i="11" s="1"/>
  <c r="V21" i="11"/>
  <c r="AI21" i="11" s="1"/>
  <c r="M45" i="12" l="1"/>
  <c r="AD45" i="12"/>
  <c r="AE8" i="12"/>
  <c r="AE45" i="12" s="1"/>
  <c r="AJ8" i="13"/>
  <c r="AJ45" i="13" s="1"/>
  <c r="AB66" i="9" s="1"/>
  <c r="W45" i="13"/>
  <c r="AN16" i="13"/>
  <c r="AN25" i="13"/>
  <c r="AN30" i="13"/>
  <c r="AN13" i="13"/>
  <c r="AN42" i="13"/>
  <c r="AN39" i="13"/>
  <c r="AN11" i="13"/>
  <c r="AL8" i="13"/>
  <c r="AL45" i="13" s="1"/>
  <c r="G66" i="9" s="1"/>
  <c r="AC45" i="13"/>
  <c r="AN24" i="13"/>
  <c r="AN20" i="13"/>
  <c r="AN14" i="13"/>
  <c r="AN15" i="13"/>
  <c r="AN21" i="13"/>
  <c r="AN27" i="13"/>
  <c r="AN36" i="13"/>
  <c r="AN35" i="13"/>
  <c r="E32" i="6"/>
  <c r="N55" i="9"/>
  <c r="F28" i="6"/>
  <c r="F29" i="6" s="1"/>
  <c r="AI45" i="13"/>
  <c r="N66" i="9" s="1"/>
  <c r="R66" i="9" s="1"/>
  <c r="AN8" i="13"/>
  <c r="AN34" i="13"/>
  <c r="AN33" i="13"/>
  <c r="AN26" i="13"/>
  <c r="AN29" i="13"/>
  <c r="AN40" i="13"/>
  <c r="AN43" i="13"/>
  <c r="AN22" i="13"/>
  <c r="AN19" i="13"/>
  <c r="AN31" i="13"/>
  <c r="AN12" i="13"/>
  <c r="AK8" i="13"/>
  <c r="AK45" i="13" s="1"/>
  <c r="AE66" i="9" s="1"/>
  <c r="X45" i="13"/>
  <c r="AM8" i="13"/>
  <c r="AM45" i="13" s="1"/>
  <c r="D66" i="9" s="1"/>
  <c r="AG45" i="13"/>
  <c r="AN23" i="13"/>
  <c r="AN37" i="13"/>
  <c r="AN41" i="13"/>
  <c r="AN10" i="13"/>
  <c r="AN38" i="13"/>
  <c r="AN28" i="13"/>
  <c r="AN18" i="13"/>
  <c r="AN32" i="13"/>
  <c r="AN9" i="13"/>
  <c r="AN17" i="13"/>
  <c r="AN44" i="13"/>
  <c r="O45" i="12"/>
  <c r="R45" i="12" s="1"/>
  <c r="N45" i="12"/>
  <c r="L45" i="12"/>
  <c r="N36" i="8"/>
  <c r="F27" i="5"/>
  <c r="K45" i="12"/>
  <c r="Z45" i="12"/>
  <c r="AA8" i="12"/>
  <c r="F28" i="4"/>
  <c r="N54" i="7"/>
  <c r="AM21" i="11"/>
  <c r="AM44" i="11"/>
  <c r="AM39" i="11"/>
  <c r="AM28" i="11"/>
  <c r="AM11" i="11"/>
  <c r="AM17" i="11"/>
  <c r="AI45" i="11"/>
  <c r="AA65" i="7" s="1"/>
  <c r="AM34" i="11"/>
  <c r="AM43" i="11"/>
  <c r="AM30" i="11"/>
  <c r="AM37" i="11"/>
  <c r="AM13" i="11"/>
  <c r="AM42" i="11"/>
  <c r="AM29" i="11"/>
  <c r="AM35" i="11"/>
  <c r="AM22" i="11"/>
  <c r="AM31" i="11"/>
  <c r="AM18" i="11"/>
  <c r="AM20" i="11"/>
  <c r="V45" i="11"/>
  <c r="AM40" i="11"/>
  <c r="AM33" i="11"/>
  <c r="AB45" i="11"/>
  <c r="AK8" i="11"/>
  <c r="AH45" i="11"/>
  <c r="N65" i="7" s="1"/>
  <c r="R65" i="7" s="1"/>
  <c r="AM8" i="11"/>
  <c r="AM19" i="11"/>
  <c r="AM16" i="11"/>
  <c r="AM24" i="11"/>
  <c r="AM41" i="11"/>
  <c r="AM36" i="11"/>
  <c r="AM26" i="11"/>
  <c r="AM38" i="11"/>
  <c r="AJ45" i="11"/>
  <c r="AD65" i="7" s="1"/>
  <c r="W45" i="11"/>
  <c r="AF45" i="11"/>
  <c r="AL8" i="11"/>
  <c r="AM23" i="11"/>
  <c r="AM14" i="11"/>
  <c r="AM10" i="11"/>
  <c r="AM9" i="11"/>
  <c r="AM32" i="11"/>
  <c r="AM25" i="11"/>
  <c r="AM12" i="11"/>
  <c r="AM15" i="11"/>
  <c r="AM27" i="11"/>
  <c r="J27" i="5" l="1"/>
  <c r="D36" i="8"/>
  <c r="F25" i="5"/>
  <c r="F25" i="3" s="1"/>
  <c r="F27" i="3"/>
  <c r="F29" i="4"/>
  <c r="AL45" i="11"/>
  <c r="D65" i="7" s="1"/>
  <c r="AK45" i="11"/>
  <c r="G65" i="7" s="1"/>
  <c r="AE55" i="9"/>
  <c r="H28" i="6"/>
  <c r="H29" i="6" s="1"/>
  <c r="AW43" i="13"/>
  <c r="J104" i="6" s="1"/>
  <c r="AV41" i="13"/>
  <c r="I102" i="6" s="1"/>
  <c r="AV39" i="13"/>
  <c r="I100" i="6" s="1"/>
  <c r="AV43" i="13"/>
  <c r="I104" i="6" s="1"/>
  <c r="AQ40" i="13"/>
  <c r="C101" i="6" s="1"/>
  <c r="AQ44" i="13"/>
  <c r="C105" i="6" s="1"/>
  <c r="AT40" i="13"/>
  <c r="G101" i="6" s="1"/>
  <c r="AT44" i="13"/>
  <c r="G105" i="6" s="1"/>
  <c r="AR38" i="13"/>
  <c r="E99" i="6" s="1"/>
  <c r="AT34" i="13"/>
  <c r="G95" i="6" s="1"/>
  <c r="AT30" i="13"/>
  <c r="G91" i="6" s="1"/>
  <c r="AV37" i="13"/>
  <c r="I98" i="6" s="1"/>
  <c r="AS35" i="13"/>
  <c r="F96" i="6" s="1"/>
  <c r="AS33" i="13"/>
  <c r="F94" i="6" s="1"/>
  <c r="AS31" i="13"/>
  <c r="F92" i="6" s="1"/>
  <c r="AW39" i="13"/>
  <c r="J100" i="6" s="1"/>
  <c r="AR36" i="13"/>
  <c r="E97" i="6" s="1"/>
  <c r="AR34" i="13"/>
  <c r="E95" i="6" s="1"/>
  <c r="AR32" i="13"/>
  <c r="E93" i="6" s="1"/>
  <c r="AR30" i="13"/>
  <c r="E91" i="6" s="1"/>
  <c r="AR28" i="13"/>
  <c r="E89" i="6" s="1"/>
  <c r="AS28" i="13"/>
  <c r="F89" i="6" s="1"/>
  <c r="AR26" i="13"/>
  <c r="E87" i="6" s="1"/>
  <c r="AR24" i="13"/>
  <c r="E85" i="6" s="1"/>
  <c r="AR22" i="13"/>
  <c r="E83" i="6" s="1"/>
  <c r="AR20" i="13"/>
  <c r="E81" i="6" s="1"/>
  <c r="AR18" i="13"/>
  <c r="E79" i="6" s="1"/>
  <c r="AR16" i="13"/>
  <c r="E77" i="6" s="1"/>
  <c r="AR14" i="13"/>
  <c r="E75" i="6" s="1"/>
  <c r="AQ28" i="13"/>
  <c r="C89" i="6" s="1"/>
  <c r="AQ24" i="13"/>
  <c r="C85" i="6" s="1"/>
  <c r="AQ20" i="13"/>
  <c r="C81" i="6" s="1"/>
  <c r="AQ16" i="13"/>
  <c r="C77" i="6" s="1"/>
  <c r="AS38" i="13"/>
  <c r="F99" i="6" s="1"/>
  <c r="AW29" i="13"/>
  <c r="J90" i="6" s="1"/>
  <c r="AT25" i="13"/>
  <c r="G86" i="6" s="1"/>
  <c r="AT21" i="13"/>
  <c r="G82" i="6" s="1"/>
  <c r="AT17" i="13"/>
  <c r="G78" i="6" s="1"/>
  <c r="AT13" i="13"/>
  <c r="G74" i="6" s="1"/>
  <c r="AS20" i="13"/>
  <c r="F81" i="6" s="1"/>
  <c r="AW13" i="13"/>
  <c r="J74" i="6" s="1"/>
  <c r="AS11" i="13"/>
  <c r="F72" i="6" s="1"/>
  <c r="AS9" i="13"/>
  <c r="F70" i="6" s="1"/>
  <c r="AT28" i="13"/>
  <c r="G89" i="6" s="1"/>
  <c r="AW21" i="13"/>
  <c r="J82" i="6" s="1"/>
  <c r="AV13" i="13"/>
  <c r="I74" i="6" s="1"/>
  <c r="AR11" i="13"/>
  <c r="E72" i="6" s="1"/>
  <c r="AS23" i="13"/>
  <c r="F84" i="6" s="1"/>
  <c r="AS15" i="13"/>
  <c r="F76" i="6" s="1"/>
  <c r="AQ10" i="13"/>
  <c r="C71" i="6" s="1"/>
  <c r="AW20" i="13"/>
  <c r="J81" i="6" s="1"/>
  <c r="AT12" i="13"/>
  <c r="G73" i="6" s="1"/>
  <c r="AR10" i="13"/>
  <c r="E71" i="6" s="1"/>
  <c r="AW22" i="13"/>
  <c r="J83" i="6" s="1"/>
  <c r="AR9" i="13"/>
  <c r="E70" i="6" s="1"/>
  <c r="AR42" i="13"/>
  <c r="E103" i="6" s="1"/>
  <c r="AQ37" i="13"/>
  <c r="C98" i="6" s="1"/>
  <c r="AW40" i="13"/>
  <c r="J101" i="6" s="1"/>
  <c r="AW38" i="13"/>
  <c r="J99" i="6" s="1"/>
  <c r="AW31" i="13"/>
  <c r="J92" i="6" s="1"/>
  <c r="AV34" i="13"/>
  <c r="I95" i="6" s="1"/>
  <c r="AV28" i="13"/>
  <c r="I89" i="6" s="1"/>
  <c r="AV24" i="13"/>
  <c r="I85" i="6" s="1"/>
  <c r="AV18" i="13"/>
  <c r="I79" i="6" s="1"/>
  <c r="AW28" i="13"/>
  <c r="J89" i="6" s="1"/>
  <c r="AQ17" i="13"/>
  <c r="C78" i="6" s="1"/>
  <c r="AT26" i="13"/>
  <c r="G87" i="6" s="1"/>
  <c r="AT14" i="13"/>
  <c r="G75" i="6" s="1"/>
  <c r="AW11" i="13"/>
  <c r="J72" i="6" s="1"/>
  <c r="AW23" i="13"/>
  <c r="J84" i="6" s="1"/>
  <c r="AS25" i="13"/>
  <c r="F86" i="6" s="1"/>
  <c r="AW24" i="13"/>
  <c r="J85" i="6" s="1"/>
  <c r="AW26" i="13"/>
  <c r="J87" i="6" s="1"/>
  <c r="AS43" i="13"/>
  <c r="F104" i="6" s="1"/>
  <c r="AR41" i="13"/>
  <c r="E102" i="6" s="1"/>
  <c r="AR39" i="13"/>
  <c r="E100" i="6" s="1"/>
  <c r="AR43" i="13"/>
  <c r="E104" i="6" s="1"/>
  <c r="AQ39" i="13"/>
  <c r="C100" i="6" s="1"/>
  <c r="AQ43" i="13"/>
  <c r="C104" i="6" s="1"/>
  <c r="AT39" i="13"/>
  <c r="G100" i="6" s="1"/>
  <c r="AT43" i="13"/>
  <c r="G104" i="6" s="1"/>
  <c r="AW37" i="13"/>
  <c r="J98" i="6" s="1"/>
  <c r="AT33" i="13"/>
  <c r="G94" i="6" s="1"/>
  <c r="AS42" i="13"/>
  <c r="F103" i="6" s="1"/>
  <c r="AW36" i="13"/>
  <c r="J97" i="6" s="1"/>
  <c r="AW34" i="13"/>
  <c r="J95" i="6" s="1"/>
  <c r="AW32" i="13"/>
  <c r="J93" i="6" s="1"/>
  <c r="AW30" i="13"/>
  <c r="J91" i="6" s="1"/>
  <c r="AV38" i="13"/>
  <c r="I99" i="6" s="1"/>
  <c r="AV35" i="13"/>
  <c r="I96" i="6" s="1"/>
  <c r="AV33" i="13"/>
  <c r="I94" i="6" s="1"/>
  <c r="AV31" i="13"/>
  <c r="I92" i="6" s="1"/>
  <c r="AV29" i="13"/>
  <c r="I90" i="6" s="1"/>
  <c r="AQ34" i="13"/>
  <c r="C95" i="6" s="1"/>
  <c r="AV27" i="13"/>
  <c r="I88" i="6" s="1"/>
  <c r="AV25" i="13"/>
  <c r="I86" i="6" s="1"/>
  <c r="AV23" i="13"/>
  <c r="I84" i="6" s="1"/>
  <c r="AV21" i="13"/>
  <c r="I82" i="6" s="1"/>
  <c r="AV19" i="13"/>
  <c r="I80" i="6" s="1"/>
  <c r="AV17" i="13"/>
  <c r="I78" i="6" s="1"/>
  <c r="AV15" i="13"/>
  <c r="I76" i="6" s="1"/>
  <c r="AQ33" i="13"/>
  <c r="C94" i="6" s="1"/>
  <c r="AQ27" i="13"/>
  <c r="C88" i="6" s="1"/>
  <c r="AQ23" i="13"/>
  <c r="C84" i="6" s="1"/>
  <c r="AQ19" i="13"/>
  <c r="C80" i="6" s="1"/>
  <c r="AQ15" i="13"/>
  <c r="C76" i="6" s="1"/>
  <c r="AR37" i="13"/>
  <c r="E98" i="6" s="1"/>
  <c r="AQ29" i="13"/>
  <c r="C90" i="6" s="1"/>
  <c r="AT24" i="13"/>
  <c r="G85" i="6" s="1"/>
  <c r="AT20" i="13"/>
  <c r="G81" i="6" s="1"/>
  <c r="AT16" i="13"/>
  <c r="G77" i="6" s="1"/>
  <c r="AS26" i="13"/>
  <c r="F87" i="6" s="1"/>
  <c r="AS18" i="13"/>
  <c r="F79" i="6" s="1"/>
  <c r="AW12" i="13"/>
  <c r="J73" i="6" s="1"/>
  <c r="AW10" i="13"/>
  <c r="J71" i="6" s="1"/>
  <c r="AW8" i="13"/>
  <c r="AW27" i="13"/>
  <c r="J88" i="6" s="1"/>
  <c r="AW19" i="13"/>
  <c r="J80" i="6" s="1"/>
  <c r="AV12" i="13"/>
  <c r="I73" i="6" s="1"/>
  <c r="AS41" i="13"/>
  <c r="F102" i="6" s="1"/>
  <c r="AS21" i="13"/>
  <c r="F82" i="6" s="1"/>
  <c r="AS13" i="13"/>
  <c r="F74" i="6" s="1"/>
  <c r="AQ9" i="13"/>
  <c r="C70" i="6" s="1"/>
  <c r="AW16" i="13"/>
  <c r="J77" i="6" s="1"/>
  <c r="AV10" i="13"/>
  <c r="I71" i="6" s="1"/>
  <c r="AT9" i="13"/>
  <c r="G70" i="6" s="1"/>
  <c r="AW18" i="13"/>
  <c r="J79" i="6" s="1"/>
  <c r="AT8" i="13"/>
  <c r="AS44" i="13"/>
  <c r="F105" i="6" s="1"/>
  <c r="AR44" i="13"/>
  <c r="E105" i="6" s="1"/>
  <c r="AT37" i="13"/>
  <c r="G98" i="6" s="1"/>
  <c r="AT31" i="13"/>
  <c r="G92" i="6" s="1"/>
  <c r="AW33" i="13"/>
  <c r="J94" i="6" s="1"/>
  <c r="AV36" i="13"/>
  <c r="I97" i="6" s="1"/>
  <c r="AV30" i="13"/>
  <c r="I91" i="6" s="1"/>
  <c r="AV26" i="13"/>
  <c r="I87" i="6" s="1"/>
  <c r="AV20" i="13"/>
  <c r="I81" i="6" s="1"/>
  <c r="AV14" i="13"/>
  <c r="I75" i="6" s="1"/>
  <c r="AQ21" i="13"/>
  <c r="C82" i="6" s="1"/>
  <c r="AQ32" i="13"/>
  <c r="C93" i="6" s="1"/>
  <c r="AT18" i="13"/>
  <c r="G79" i="6" s="1"/>
  <c r="AS14" i="13"/>
  <c r="F75" i="6" s="1"/>
  <c r="AQ31" i="13"/>
  <c r="C92" i="6" s="1"/>
  <c r="AV11" i="13"/>
  <c r="I72" i="6" s="1"/>
  <c r="AQ11" i="13"/>
  <c r="C72" i="6" s="1"/>
  <c r="AQ35" i="13"/>
  <c r="C96" i="6" s="1"/>
  <c r="AR8" i="13"/>
  <c r="AW44" i="13"/>
  <c r="J105" i="6" s="1"/>
  <c r="AV42" i="13"/>
  <c r="I103" i="6" s="1"/>
  <c r="AV40" i="13"/>
  <c r="I101" i="6" s="1"/>
  <c r="AV44" i="13"/>
  <c r="I105" i="6" s="1"/>
  <c r="AQ42" i="13"/>
  <c r="C103" i="6" s="1"/>
  <c r="AQ38" i="13"/>
  <c r="C99" i="6" s="1"/>
  <c r="AT42" i="13"/>
  <c r="G103" i="6" s="1"/>
  <c r="AT38" i="13"/>
  <c r="G99" i="6" s="1"/>
  <c r="AW42" i="13"/>
  <c r="J103" i="6" s="1"/>
  <c r="AT36" i="13"/>
  <c r="G97" i="6" s="1"/>
  <c r="AT32" i="13"/>
  <c r="G93" i="6" s="1"/>
  <c r="AS40" i="13"/>
  <c r="F101" i="6" s="1"/>
  <c r="AS36" i="13"/>
  <c r="F97" i="6" s="1"/>
  <c r="AS34" i="13"/>
  <c r="F95" i="6" s="1"/>
  <c r="AS32" i="13"/>
  <c r="F93" i="6" s="1"/>
  <c r="AS30" i="13"/>
  <c r="F91" i="6" s="1"/>
  <c r="AS37" i="13"/>
  <c r="F98" i="6" s="1"/>
  <c r="AR35" i="13"/>
  <c r="E96" i="6" s="1"/>
  <c r="AR33" i="13"/>
  <c r="E94" i="6" s="1"/>
  <c r="AR31" i="13"/>
  <c r="E92" i="6" s="1"/>
  <c r="AR29" i="13"/>
  <c r="E90" i="6" s="1"/>
  <c r="AQ30" i="13"/>
  <c r="C91" i="6" s="1"/>
  <c r="AR27" i="13"/>
  <c r="E88" i="6" s="1"/>
  <c r="AR25" i="13"/>
  <c r="E86" i="6" s="1"/>
  <c r="AR23" i="13"/>
  <c r="E84" i="6" s="1"/>
  <c r="AR21" i="13"/>
  <c r="E82" i="6" s="1"/>
  <c r="AR19" i="13"/>
  <c r="E80" i="6" s="1"/>
  <c r="AR17" i="13"/>
  <c r="E78" i="6" s="1"/>
  <c r="AR15" i="13"/>
  <c r="E76" i="6" s="1"/>
  <c r="AS29" i="13"/>
  <c r="F90" i="6" s="1"/>
  <c r="AQ26" i="13"/>
  <c r="C87" i="6" s="1"/>
  <c r="AQ22" i="13"/>
  <c r="C83" i="6" s="1"/>
  <c r="AQ18" i="13"/>
  <c r="C79" i="6" s="1"/>
  <c r="AQ14" i="13"/>
  <c r="C75" i="6" s="1"/>
  <c r="AQ36" i="13"/>
  <c r="C97" i="6" s="1"/>
  <c r="AT27" i="13"/>
  <c r="G88" i="6" s="1"/>
  <c r="AT23" i="13"/>
  <c r="G84" i="6" s="1"/>
  <c r="AT19" i="13"/>
  <c r="G80" i="6" s="1"/>
  <c r="AT15" i="13"/>
  <c r="G76" i="6" s="1"/>
  <c r="AS24" i="13"/>
  <c r="F85" i="6" s="1"/>
  <c r="AS16" i="13"/>
  <c r="F77" i="6" s="1"/>
  <c r="AS12" i="13"/>
  <c r="F73" i="6" s="1"/>
  <c r="AS10" i="13"/>
  <c r="F71" i="6" s="1"/>
  <c r="AS8" i="13"/>
  <c r="AW25" i="13"/>
  <c r="J86" i="6" s="1"/>
  <c r="AW17" i="13"/>
  <c r="J78" i="6" s="1"/>
  <c r="AR12" i="13"/>
  <c r="E73" i="6" s="1"/>
  <c r="AS27" i="13"/>
  <c r="F88" i="6" s="1"/>
  <c r="AS19" i="13"/>
  <c r="F80" i="6" s="1"/>
  <c r="AQ12" i="13"/>
  <c r="C73" i="6" s="1"/>
  <c r="AQ8" i="13"/>
  <c r="C69" i="6" s="1"/>
  <c r="AT10" i="13"/>
  <c r="G71" i="6" s="1"/>
  <c r="AS39" i="13"/>
  <c r="F100" i="6" s="1"/>
  <c r="AV8" i="13"/>
  <c r="AW14" i="13"/>
  <c r="J75" i="6" s="1"/>
  <c r="AT11" i="13"/>
  <c r="G72" i="6" s="1"/>
  <c r="AR40" i="13"/>
  <c r="E101" i="6" s="1"/>
  <c r="AQ41" i="13"/>
  <c r="C102" i="6" s="1"/>
  <c r="AT41" i="13"/>
  <c r="G102" i="6" s="1"/>
  <c r="AT35" i="13"/>
  <c r="G96" i="6" s="1"/>
  <c r="AW35" i="13"/>
  <c r="J96" i="6" s="1"/>
  <c r="AW41" i="13"/>
  <c r="J102" i="6" s="1"/>
  <c r="AV32" i="13"/>
  <c r="I93" i="6" s="1"/>
  <c r="AT29" i="13"/>
  <c r="G90" i="6" s="1"/>
  <c r="AV22" i="13"/>
  <c r="I83" i="6" s="1"/>
  <c r="AV16" i="13"/>
  <c r="I77" i="6" s="1"/>
  <c r="AQ25" i="13"/>
  <c r="C86" i="6" s="1"/>
  <c r="AQ13" i="13"/>
  <c r="C74" i="6" s="1"/>
  <c r="AT22" i="13"/>
  <c r="G83" i="6" s="1"/>
  <c r="AS22" i="13"/>
  <c r="F83" i="6" s="1"/>
  <c r="AW9" i="13"/>
  <c r="J70" i="6" s="1"/>
  <c r="AW15" i="13"/>
  <c r="J76" i="6" s="1"/>
  <c r="AS17" i="13"/>
  <c r="F78" i="6" s="1"/>
  <c r="AV9" i="13"/>
  <c r="I70" i="6" s="1"/>
  <c r="AR13" i="13"/>
  <c r="E74" i="6" s="1"/>
  <c r="I28" i="6"/>
  <c r="I29" i="6" s="1"/>
  <c r="G55" i="9"/>
  <c r="J28" i="6"/>
  <c r="J29" i="6" s="1"/>
  <c r="D55" i="9"/>
  <c r="G28" i="6"/>
  <c r="G29" i="6" s="1"/>
  <c r="AB55" i="9"/>
  <c r="AA45" i="12"/>
  <c r="G27" i="5"/>
  <c r="AA36" i="8"/>
  <c r="G36" i="8"/>
  <c r="I27" i="5"/>
  <c r="AD36" i="8"/>
  <c r="H27" i="5"/>
  <c r="G28" i="4"/>
  <c r="AA54" i="7"/>
  <c r="H28" i="4"/>
  <c r="AD54" i="7"/>
  <c r="J28" i="4"/>
  <c r="D54" i="7"/>
  <c r="I28" i="4"/>
  <c r="G54" i="7"/>
  <c r="AS44" i="11"/>
  <c r="G105" i="4" s="1"/>
  <c r="AR44" i="11"/>
  <c r="F105" i="4" s="1"/>
  <c r="AU44" i="11"/>
  <c r="I105" i="4" s="1"/>
  <c r="AV43" i="11"/>
  <c r="J104" i="4" s="1"/>
  <c r="AQ43" i="11"/>
  <c r="E104" i="4" s="1"/>
  <c r="AR42" i="11"/>
  <c r="F103" i="4" s="1"/>
  <c r="AS41" i="11"/>
  <c r="G102" i="4" s="1"/>
  <c r="AU40" i="11"/>
  <c r="I101" i="4" s="1"/>
  <c r="AV39" i="11"/>
  <c r="J100" i="4" s="1"/>
  <c r="AQ39" i="11"/>
  <c r="E100" i="4" s="1"/>
  <c r="AR38" i="11"/>
  <c r="F99" i="4" s="1"/>
  <c r="AS37" i="11"/>
  <c r="G98" i="4" s="1"/>
  <c r="AU36" i="11"/>
  <c r="I97" i="4" s="1"/>
  <c r="AV35" i="11"/>
  <c r="J96" i="4" s="1"/>
  <c r="AQ35" i="11"/>
  <c r="E96" i="4" s="1"/>
  <c r="AR34" i="11"/>
  <c r="F95" i="4" s="1"/>
  <c r="AS33" i="11"/>
  <c r="G94" i="4" s="1"/>
  <c r="AU32" i="11"/>
  <c r="I93" i="4" s="1"/>
  <c r="AV31" i="11"/>
  <c r="J92" i="4" s="1"/>
  <c r="AQ31" i="11"/>
  <c r="E92" i="4" s="1"/>
  <c r="AR30" i="11"/>
  <c r="F91" i="4" s="1"/>
  <c r="AS29" i="11"/>
  <c r="G90" i="4" s="1"/>
  <c r="AU28" i="11"/>
  <c r="I89" i="4" s="1"/>
  <c r="AV27" i="11"/>
  <c r="J88" i="4" s="1"/>
  <c r="AQ27" i="11"/>
  <c r="E88" i="4" s="1"/>
  <c r="AR26" i="11"/>
  <c r="F87" i="4" s="1"/>
  <c r="AS25" i="11"/>
  <c r="G86" i="4" s="1"/>
  <c r="AU24" i="11"/>
  <c r="I85" i="4" s="1"/>
  <c r="AV23" i="11"/>
  <c r="J84" i="4" s="1"/>
  <c r="AQ23" i="11"/>
  <c r="E84" i="4" s="1"/>
  <c r="AR22" i="11"/>
  <c r="F83" i="4" s="1"/>
  <c r="AS21" i="11"/>
  <c r="G82" i="4" s="1"/>
  <c r="AU20" i="11"/>
  <c r="I81" i="4" s="1"/>
  <c r="AV19" i="11"/>
  <c r="J80" i="4" s="1"/>
  <c r="AQ19" i="11"/>
  <c r="E80" i="4" s="1"/>
  <c r="AR18" i="11"/>
  <c r="F79" i="4" s="1"/>
  <c r="AS17" i="11"/>
  <c r="G78" i="4" s="1"/>
  <c r="AU16" i="11"/>
  <c r="I77" i="4" s="1"/>
  <c r="AV15" i="11"/>
  <c r="J76" i="4" s="1"/>
  <c r="AQ15" i="11"/>
  <c r="E76" i="4" s="1"/>
  <c r="AR14" i="11"/>
  <c r="F75" i="4" s="1"/>
  <c r="AS13" i="11"/>
  <c r="G74" i="4" s="1"/>
  <c r="AU12" i="11"/>
  <c r="I73" i="4" s="1"/>
  <c r="AV11" i="11"/>
  <c r="J72" i="4" s="1"/>
  <c r="AQ11" i="11"/>
  <c r="E72" i="4" s="1"/>
  <c r="AR10" i="11"/>
  <c r="F71" i="4" s="1"/>
  <c r="AS9" i="11"/>
  <c r="G70" i="4" s="1"/>
  <c r="AU8" i="11"/>
  <c r="AP8" i="11"/>
  <c r="C69" i="4" s="1"/>
  <c r="AP41" i="11"/>
  <c r="C102" i="4" s="1"/>
  <c r="AP37" i="11"/>
  <c r="C98" i="4" s="1"/>
  <c r="AP33" i="11"/>
  <c r="C94" i="4" s="1"/>
  <c r="AP29" i="11"/>
  <c r="C90" i="4" s="1"/>
  <c r="AP25" i="11"/>
  <c r="C86" i="4" s="1"/>
  <c r="AP21" i="11"/>
  <c r="C82" i="4" s="1"/>
  <c r="AP17" i="11"/>
  <c r="C78" i="4" s="1"/>
  <c r="AP13" i="11"/>
  <c r="C74" i="4" s="1"/>
  <c r="AP9" i="11"/>
  <c r="C70" i="4" s="1"/>
  <c r="AU43" i="11"/>
  <c r="I104" i="4" s="1"/>
  <c r="AV42" i="11"/>
  <c r="J103" i="4" s="1"/>
  <c r="AQ42" i="11"/>
  <c r="E103" i="4" s="1"/>
  <c r="AR41" i="11"/>
  <c r="F102" i="4" s="1"/>
  <c r="AS40" i="11"/>
  <c r="G101" i="4" s="1"/>
  <c r="AU39" i="11"/>
  <c r="I100" i="4" s="1"/>
  <c r="AV38" i="11"/>
  <c r="J99" i="4" s="1"/>
  <c r="AQ38" i="11"/>
  <c r="E99" i="4" s="1"/>
  <c r="AR37" i="11"/>
  <c r="F98" i="4" s="1"/>
  <c r="AS36" i="11"/>
  <c r="G97" i="4" s="1"/>
  <c r="AU35" i="11"/>
  <c r="I96" i="4" s="1"/>
  <c r="AV34" i="11"/>
  <c r="J95" i="4" s="1"/>
  <c r="AQ34" i="11"/>
  <c r="E95" i="4" s="1"/>
  <c r="AR33" i="11"/>
  <c r="F94" i="4" s="1"/>
  <c r="AS32" i="11"/>
  <c r="G93" i="4" s="1"/>
  <c r="AU31" i="11"/>
  <c r="I92" i="4" s="1"/>
  <c r="AV30" i="11"/>
  <c r="J91" i="4" s="1"/>
  <c r="AQ30" i="11"/>
  <c r="E91" i="4" s="1"/>
  <c r="AR29" i="11"/>
  <c r="F90" i="4" s="1"/>
  <c r="AS28" i="11"/>
  <c r="G89" i="4" s="1"/>
  <c r="AU27" i="11"/>
  <c r="I88" i="4" s="1"/>
  <c r="AV26" i="11"/>
  <c r="J87" i="4" s="1"/>
  <c r="AQ26" i="11"/>
  <c r="E87" i="4" s="1"/>
  <c r="AR25" i="11"/>
  <c r="F86" i="4" s="1"/>
  <c r="AS24" i="11"/>
  <c r="G85" i="4" s="1"/>
  <c r="AU23" i="11"/>
  <c r="I84" i="4" s="1"/>
  <c r="AV22" i="11"/>
  <c r="J83" i="4" s="1"/>
  <c r="AQ22" i="11"/>
  <c r="E83" i="4" s="1"/>
  <c r="AR21" i="11"/>
  <c r="F82" i="4" s="1"/>
  <c r="AS20" i="11"/>
  <c r="G81" i="4" s="1"/>
  <c r="AU19" i="11"/>
  <c r="I80" i="4" s="1"/>
  <c r="AV18" i="11"/>
  <c r="J79" i="4" s="1"/>
  <c r="AQ18" i="11"/>
  <c r="E79" i="4" s="1"/>
  <c r="AR17" i="11"/>
  <c r="F78" i="4" s="1"/>
  <c r="AS16" i="11"/>
  <c r="G77" i="4" s="1"/>
  <c r="AU15" i="11"/>
  <c r="I76" i="4" s="1"/>
  <c r="AV14" i="11"/>
  <c r="J75" i="4" s="1"/>
  <c r="AQ14" i="11"/>
  <c r="E75" i="4" s="1"/>
  <c r="AR13" i="11"/>
  <c r="F74" i="4" s="1"/>
  <c r="AS12" i="11"/>
  <c r="G73" i="4" s="1"/>
  <c r="AU11" i="11"/>
  <c r="I72" i="4" s="1"/>
  <c r="AV10" i="11"/>
  <c r="J71" i="4" s="1"/>
  <c r="AQ10" i="11"/>
  <c r="E71" i="4" s="1"/>
  <c r="AR9" i="11"/>
  <c r="F70" i="4" s="1"/>
  <c r="AQ8" i="11"/>
  <c r="AP44" i="11"/>
  <c r="C105" i="4" s="1"/>
  <c r="AP40" i="11"/>
  <c r="C101" i="4" s="1"/>
  <c r="AP36" i="11"/>
  <c r="C97" i="4" s="1"/>
  <c r="AP32" i="11"/>
  <c r="C93" i="4" s="1"/>
  <c r="AP28" i="11"/>
  <c r="C89" i="4" s="1"/>
  <c r="AP24" i="11"/>
  <c r="C85" i="4" s="1"/>
  <c r="AP20" i="11"/>
  <c r="C81" i="4" s="1"/>
  <c r="AP16" i="11"/>
  <c r="C77" i="4" s="1"/>
  <c r="AP12" i="11"/>
  <c r="C73" i="4" s="1"/>
  <c r="AV44" i="11"/>
  <c r="J105" i="4" s="1"/>
  <c r="AS43" i="11"/>
  <c r="G104" i="4" s="1"/>
  <c r="AU42" i="11"/>
  <c r="I103" i="4" s="1"/>
  <c r="AV41" i="11"/>
  <c r="J102" i="4" s="1"/>
  <c r="AQ41" i="11"/>
  <c r="E102" i="4" s="1"/>
  <c r="AR40" i="11"/>
  <c r="F101" i="4" s="1"/>
  <c r="AS39" i="11"/>
  <c r="G100" i="4" s="1"/>
  <c r="AU38" i="11"/>
  <c r="I99" i="4" s="1"/>
  <c r="AV37" i="11"/>
  <c r="J98" i="4" s="1"/>
  <c r="AQ37" i="11"/>
  <c r="E98" i="4" s="1"/>
  <c r="AR36" i="11"/>
  <c r="F97" i="4" s="1"/>
  <c r="AS35" i="11"/>
  <c r="G96" i="4" s="1"/>
  <c r="AU34" i="11"/>
  <c r="I95" i="4" s="1"/>
  <c r="AV33" i="11"/>
  <c r="J94" i="4" s="1"/>
  <c r="AQ33" i="11"/>
  <c r="E94" i="4" s="1"/>
  <c r="AR32" i="11"/>
  <c r="F93" i="4" s="1"/>
  <c r="AS31" i="11"/>
  <c r="G92" i="4" s="1"/>
  <c r="AU30" i="11"/>
  <c r="I91" i="4" s="1"/>
  <c r="AV29" i="11"/>
  <c r="J90" i="4" s="1"/>
  <c r="AQ29" i="11"/>
  <c r="E90" i="4" s="1"/>
  <c r="AR28" i="11"/>
  <c r="F89" i="4" s="1"/>
  <c r="AS27" i="11"/>
  <c r="G88" i="4" s="1"/>
  <c r="AU26" i="11"/>
  <c r="I87" i="4" s="1"/>
  <c r="AV25" i="11"/>
  <c r="J86" i="4" s="1"/>
  <c r="AQ25" i="11"/>
  <c r="E86" i="4" s="1"/>
  <c r="AR24" i="11"/>
  <c r="F85" i="4" s="1"/>
  <c r="AS23" i="11"/>
  <c r="G84" i="4" s="1"/>
  <c r="AU22" i="11"/>
  <c r="I83" i="4" s="1"/>
  <c r="AV21" i="11"/>
  <c r="J82" i="4" s="1"/>
  <c r="AQ21" i="11"/>
  <c r="E82" i="4" s="1"/>
  <c r="AR20" i="11"/>
  <c r="F81" i="4" s="1"/>
  <c r="AS19" i="11"/>
  <c r="G80" i="4" s="1"/>
  <c r="AU18" i="11"/>
  <c r="I79" i="4" s="1"/>
  <c r="AV17" i="11"/>
  <c r="J78" i="4" s="1"/>
  <c r="AQ17" i="11"/>
  <c r="E78" i="4" s="1"/>
  <c r="AR16" i="11"/>
  <c r="F77" i="4" s="1"/>
  <c r="AS15" i="11"/>
  <c r="G76" i="4" s="1"/>
  <c r="AU14" i="11"/>
  <c r="I75" i="4" s="1"/>
  <c r="AV13" i="11"/>
  <c r="J74" i="4" s="1"/>
  <c r="AQ13" i="11"/>
  <c r="E74" i="4" s="1"/>
  <c r="AR12" i="11"/>
  <c r="F73" i="4" s="1"/>
  <c r="AS11" i="11"/>
  <c r="G72" i="4" s="1"/>
  <c r="AU10" i="11"/>
  <c r="I71" i="4" s="1"/>
  <c r="AV9" i="11"/>
  <c r="J70" i="4" s="1"/>
  <c r="AQ9" i="11"/>
  <c r="E70" i="4" s="1"/>
  <c r="AR8" i="11"/>
  <c r="AP43" i="11"/>
  <c r="C104" i="4" s="1"/>
  <c r="AP39" i="11"/>
  <c r="C100" i="4" s="1"/>
  <c r="AP35" i="11"/>
  <c r="C96" i="4" s="1"/>
  <c r="AP31" i="11"/>
  <c r="C92" i="4" s="1"/>
  <c r="AP27" i="11"/>
  <c r="C88" i="4" s="1"/>
  <c r="AP23" i="11"/>
  <c r="C84" i="4" s="1"/>
  <c r="AP19" i="11"/>
  <c r="C80" i="4" s="1"/>
  <c r="AP15" i="11"/>
  <c r="C76" i="4" s="1"/>
  <c r="AP11" i="11"/>
  <c r="C72" i="4" s="1"/>
  <c r="AU41" i="11"/>
  <c r="I102" i="4" s="1"/>
  <c r="AS38" i="11"/>
  <c r="G99" i="4" s="1"/>
  <c r="AR35" i="11"/>
  <c r="F96" i="4" s="1"/>
  <c r="AQ32" i="11"/>
  <c r="E93" i="4" s="1"/>
  <c r="AV28" i="11"/>
  <c r="J89" i="4" s="1"/>
  <c r="AU25" i="11"/>
  <c r="I86" i="4" s="1"/>
  <c r="AS22" i="11"/>
  <c r="G83" i="4" s="1"/>
  <c r="AR19" i="11"/>
  <c r="F80" i="4" s="1"/>
  <c r="AQ16" i="11"/>
  <c r="E77" i="4" s="1"/>
  <c r="AV12" i="11"/>
  <c r="J73" i="4" s="1"/>
  <c r="AU9" i="11"/>
  <c r="I70" i="4" s="1"/>
  <c r="AP38" i="11"/>
  <c r="C99" i="4" s="1"/>
  <c r="AP22" i="11"/>
  <c r="C83" i="4" s="1"/>
  <c r="AQ44" i="11"/>
  <c r="E105" i="4" s="1"/>
  <c r="AV40" i="11"/>
  <c r="J101" i="4" s="1"/>
  <c r="AU37" i="11"/>
  <c r="I98" i="4" s="1"/>
  <c r="AS34" i="11"/>
  <c r="G95" i="4" s="1"/>
  <c r="AR31" i="11"/>
  <c r="F92" i="4" s="1"/>
  <c r="AQ28" i="11"/>
  <c r="E89" i="4" s="1"/>
  <c r="AV24" i="11"/>
  <c r="J85" i="4" s="1"/>
  <c r="AU21" i="11"/>
  <c r="I82" i="4" s="1"/>
  <c r="AS18" i="11"/>
  <c r="G79" i="4" s="1"/>
  <c r="AR15" i="11"/>
  <c r="F76" i="4" s="1"/>
  <c r="AQ12" i="11"/>
  <c r="E73" i="4" s="1"/>
  <c r="AV8" i="11"/>
  <c r="AP34" i="11"/>
  <c r="C95" i="4" s="1"/>
  <c r="AP18" i="11"/>
  <c r="C79" i="4" s="1"/>
  <c r="AR43" i="11"/>
  <c r="F104" i="4" s="1"/>
  <c r="AQ40" i="11"/>
  <c r="E101" i="4" s="1"/>
  <c r="AV36" i="11"/>
  <c r="J97" i="4" s="1"/>
  <c r="AU33" i="11"/>
  <c r="I94" i="4" s="1"/>
  <c r="AS30" i="11"/>
  <c r="G91" i="4" s="1"/>
  <c r="AR27" i="11"/>
  <c r="F88" i="4" s="1"/>
  <c r="AQ24" i="11"/>
  <c r="E85" i="4" s="1"/>
  <c r="AV20" i="11"/>
  <c r="J81" i="4" s="1"/>
  <c r="AU17" i="11"/>
  <c r="I78" i="4" s="1"/>
  <c r="AS14" i="11"/>
  <c r="G75" i="4" s="1"/>
  <c r="AR11" i="11"/>
  <c r="F72" i="4" s="1"/>
  <c r="AS8" i="11"/>
  <c r="AP30" i="11"/>
  <c r="C91" i="4" s="1"/>
  <c r="AP14" i="11"/>
  <c r="C75" i="4" s="1"/>
  <c r="AV32" i="11"/>
  <c r="J93" i="4" s="1"/>
  <c r="AQ20" i="11"/>
  <c r="E81" i="4" s="1"/>
  <c r="AP42" i="11"/>
  <c r="C103" i="4" s="1"/>
  <c r="AS10" i="11"/>
  <c r="G71" i="4" s="1"/>
  <c r="AS42" i="11"/>
  <c r="G103" i="4" s="1"/>
  <c r="AU29" i="11"/>
  <c r="I90" i="4" s="1"/>
  <c r="AV16" i="11"/>
  <c r="J77" i="4" s="1"/>
  <c r="AP26" i="11"/>
  <c r="C87" i="4" s="1"/>
  <c r="AR23" i="11"/>
  <c r="F84" i="4" s="1"/>
  <c r="AR39" i="11"/>
  <c r="F100" i="4" s="1"/>
  <c r="AS26" i="11"/>
  <c r="G87" i="4" s="1"/>
  <c r="AU13" i="11"/>
  <c r="I74" i="4" s="1"/>
  <c r="AP10" i="11"/>
  <c r="C71" i="4" s="1"/>
  <c r="AQ36" i="11"/>
  <c r="E97" i="4" s="1"/>
  <c r="J25" i="5" l="1"/>
  <c r="J25" i="3" s="1"/>
  <c r="J27" i="3"/>
  <c r="G25" i="5"/>
  <c r="G25" i="3" s="1"/>
  <c r="G27" i="3"/>
  <c r="H25" i="5"/>
  <c r="H25" i="3" s="1"/>
  <c r="H27" i="3"/>
  <c r="I25" i="5"/>
  <c r="I25" i="3" s="1"/>
  <c r="I27" i="3"/>
  <c r="I29" i="4"/>
  <c r="J29" i="4"/>
  <c r="G29" i="4"/>
  <c r="H29" i="4"/>
  <c r="E32" i="4"/>
  <c r="AV45" i="13"/>
  <c r="I106" i="6" s="1"/>
  <c r="I69" i="6"/>
  <c r="AT45" i="13"/>
  <c r="G106" i="6" s="1"/>
  <c r="G69" i="6"/>
  <c r="J69" i="6"/>
  <c r="AW45" i="13"/>
  <c r="J106" i="6" s="1"/>
  <c r="F69" i="6"/>
  <c r="AS45" i="13"/>
  <c r="F106" i="6" s="1"/>
  <c r="AU42" i="13"/>
  <c r="H103" i="6" s="1"/>
  <c r="AU38" i="13"/>
  <c r="H99" i="6" s="1"/>
  <c r="AU43" i="13"/>
  <c r="H104" i="6" s="1"/>
  <c r="AU27" i="13"/>
  <c r="H88" i="6" s="1"/>
  <c r="AU23" i="13"/>
  <c r="H84" i="6" s="1"/>
  <c r="AU19" i="13"/>
  <c r="H80" i="6" s="1"/>
  <c r="AU15" i="13"/>
  <c r="H76" i="6" s="1"/>
  <c r="AU31" i="13"/>
  <c r="H92" i="6" s="1"/>
  <c r="AU12" i="13"/>
  <c r="H73" i="6" s="1"/>
  <c r="AU8" i="13"/>
  <c r="H69" i="6" s="1"/>
  <c r="AU41" i="13"/>
  <c r="H102" i="6" s="1"/>
  <c r="AU37" i="13"/>
  <c r="H98" i="6" s="1"/>
  <c r="AU26" i="13"/>
  <c r="H87" i="6" s="1"/>
  <c r="AU22" i="13"/>
  <c r="H83" i="6" s="1"/>
  <c r="AU18" i="13"/>
  <c r="H79" i="6" s="1"/>
  <c r="AU28" i="13"/>
  <c r="H89" i="6" s="1"/>
  <c r="AU11" i="13"/>
  <c r="H72" i="6" s="1"/>
  <c r="E69" i="6"/>
  <c r="AR45" i="13"/>
  <c r="E106" i="6" s="1"/>
  <c r="AU21" i="13"/>
  <c r="H82" i="6" s="1"/>
  <c r="AU13" i="13"/>
  <c r="H74" i="6" s="1"/>
  <c r="AU10" i="13"/>
  <c r="H71" i="6" s="1"/>
  <c r="AU24" i="13"/>
  <c r="H85" i="6" s="1"/>
  <c r="AU16" i="13"/>
  <c r="H77" i="6" s="1"/>
  <c r="AU9" i="13"/>
  <c r="H70" i="6" s="1"/>
  <c r="AU33" i="13"/>
  <c r="H94" i="6" s="1"/>
  <c r="AU14" i="13"/>
  <c r="H75" i="6" s="1"/>
  <c r="AU34" i="13"/>
  <c r="H95" i="6" s="1"/>
  <c r="AU44" i="13"/>
  <c r="H105" i="6" s="1"/>
  <c r="AU20" i="13"/>
  <c r="H81" i="6" s="1"/>
  <c r="AU29" i="13"/>
  <c r="H90" i="6" s="1"/>
  <c r="AU40" i="13"/>
  <c r="H101" i="6" s="1"/>
  <c r="AU36" i="13"/>
  <c r="H97" i="6" s="1"/>
  <c r="AU25" i="13"/>
  <c r="H86" i="6" s="1"/>
  <c r="AU17" i="13"/>
  <c r="H78" i="6" s="1"/>
  <c r="AU30" i="13"/>
  <c r="H91" i="6" s="1"/>
  <c r="AU39" i="13"/>
  <c r="H100" i="6" s="1"/>
  <c r="AU32" i="13"/>
  <c r="H93" i="6" s="1"/>
  <c r="AU35" i="13"/>
  <c r="H96" i="6" s="1"/>
  <c r="R43" i="8"/>
  <c r="S42" i="12"/>
  <c r="T42" i="12" s="1"/>
  <c r="S28" i="12"/>
  <c r="T28" i="12" s="1"/>
  <c r="S10" i="12"/>
  <c r="T10" i="12" s="1"/>
  <c r="S26" i="12"/>
  <c r="T26" i="12" s="1"/>
  <c r="S15" i="12"/>
  <c r="T15" i="12" s="1"/>
  <c r="S35" i="12"/>
  <c r="T35" i="12" s="1"/>
  <c r="S41" i="12"/>
  <c r="T41" i="12" s="1"/>
  <c r="S43" i="12"/>
  <c r="T43" i="12" s="1"/>
  <c r="S22" i="12"/>
  <c r="T22" i="12" s="1"/>
  <c r="S11" i="12"/>
  <c r="T11" i="12" s="1"/>
  <c r="S39" i="12"/>
  <c r="T39" i="12" s="1"/>
  <c r="S18" i="12"/>
  <c r="T18" i="12" s="1"/>
  <c r="S12" i="12"/>
  <c r="T12" i="12" s="1"/>
  <c r="S27" i="12"/>
  <c r="T27" i="12" s="1"/>
  <c r="S16" i="12"/>
  <c r="T16" i="12" s="1"/>
  <c r="S32" i="12"/>
  <c r="T32" i="12" s="1"/>
  <c r="S19" i="12"/>
  <c r="T19" i="12" s="1"/>
  <c r="S40" i="12"/>
  <c r="T40" i="12" s="1"/>
  <c r="S25" i="12"/>
  <c r="T25" i="12" s="1"/>
  <c r="S36" i="12"/>
  <c r="T36" i="12" s="1"/>
  <c r="S23" i="12"/>
  <c r="T23" i="12" s="1"/>
  <c r="S34" i="12"/>
  <c r="T34" i="12" s="1"/>
  <c r="S17" i="12"/>
  <c r="T17" i="12" s="1"/>
  <c r="S20" i="12"/>
  <c r="T20" i="12" s="1"/>
  <c r="S29" i="12"/>
  <c r="T29" i="12" s="1"/>
  <c r="S9" i="12"/>
  <c r="T9" i="12" s="1"/>
  <c r="S37" i="12"/>
  <c r="T37" i="12" s="1"/>
  <c r="S24" i="12"/>
  <c r="T24" i="12" s="1"/>
  <c r="S13" i="12"/>
  <c r="T13" i="12" s="1"/>
  <c r="S44" i="12"/>
  <c r="T44" i="12" s="1"/>
  <c r="S31" i="12"/>
  <c r="T31" i="12" s="1"/>
  <c r="S38" i="12"/>
  <c r="T38" i="12" s="1"/>
  <c r="S8" i="12"/>
  <c r="S14" i="12"/>
  <c r="T14" i="12" s="1"/>
  <c r="S33" i="12"/>
  <c r="T33" i="12" s="1"/>
  <c r="S30" i="12"/>
  <c r="T30" i="12" s="1"/>
  <c r="S21" i="12"/>
  <c r="T21" i="12" s="1"/>
  <c r="J69" i="4"/>
  <c r="AV45" i="11"/>
  <c r="J106" i="4" s="1"/>
  <c r="AU45" i="11"/>
  <c r="I106" i="4" s="1"/>
  <c r="I69" i="4"/>
  <c r="E69" i="4"/>
  <c r="AQ45" i="11"/>
  <c r="G69" i="4"/>
  <c r="AS45" i="11"/>
  <c r="G106" i="4" s="1"/>
  <c r="F69" i="4"/>
  <c r="AR45" i="11"/>
  <c r="F106" i="4" s="1"/>
  <c r="S45" i="12" l="1"/>
  <c r="T8" i="12"/>
  <c r="E106" i="4"/>
  <c r="AT42" i="11"/>
  <c r="H103" i="4" s="1"/>
  <c r="AT38" i="11"/>
  <c r="H99" i="4" s="1"/>
  <c r="AT34" i="11"/>
  <c r="H95" i="4" s="1"/>
  <c r="AT30" i="11"/>
  <c r="H91" i="4" s="1"/>
  <c r="AT26" i="11"/>
  <c r="H87" i="4" s="1"/>
  <c r="AT22" i="11"/>
  <c r="H83" i="4" s="1"/>
  <c r="AT18" i="11"/>
  <c r="H79" i="4" s="1"/>
  <c r="AT14" i="11"/>
  <c r="H75" i="4" s="1"/>
  <c r="AT10" i="11"/>
  <c r="H71" i="4" s="1"/>
  <c r="AT41" i="11"/>
  <c r="H102" i="4" s="1"/>
  <c r="AT37" i="11"/>
  <c r="H98" i="4" s="1"/>
  <c r="AT33" i="11"/>
  <c r="H94" i="4" s="1"/>
  <c r="AT29" i="11"/>
  <c r="H90" i="4" s="1"/>
  <c r="AT25" i="11"/>
  <c r="H86" i="4" s="1"/>
  <c r="AT21" i="11"/>
  <c r="H82" i="4" s="1"/>
  <c r="AT17" i="11"/>
  <c r="H78" i="4" s="1"/>
  <c r="AT13" i="11"/>
  <c r="H74" i="4" s="1"/>
  <c r="AT9" i="11"/>
  <c r="H70" i="4" s="1"/>
  <c r="AT44" i="11"/>
  <c r="H105" i="4" s="1"/>
  <c r="AT40" i="11"/>
  <c r="H101" i="4" s="1"/>
  <c r="AT36" i="11"/>
  <c r="H97" i="4" s="1"/>
  <c r="AT32" i="11"/>
  <c r="H93" i="4" s="1"/>
  <c r="AT28" i="11"/>
  <c r="H89" i="4" s="1"/>
  <c r="AT24" i="11"/>
  <c r="H85" i="4" s="1"/>
  <c r="AT20" i="11"/>
  <c r="H81" i="4" s="1"/>
  <c r="AT16" i="11"/>
  <c r="H77" i="4" s="1"/>
  <c r="AT12" i="11"/>
  <c r="H73" i="4" s="1"/>
  <c r="AT8" i="11"/>
  <c r="H69" i="4" s="1"/>
  <c r="AT43" i="11"/>
  <c r="H104" i="4" s="1"/>
  <c r="AT39" i="11"/>
  <c r="H100" i="4" s="1"/>
  <c r="AT35" i="11"/>
  <c r="H96" i="4" s="1"/>
  <c r="AT31" i="11"/>
  <c r="H92" i="4" s="1"/>
  <c r="AT27" i="11"/>
  <c r="H88" i="4" s="1"/>
  <c r="AT23" i="11"/>
  <c r="H84" i="4" s="1"/>
  <c r="AT19" i="11"/>
  <c r="H80" i="4" s="1"/>
  <c r="AT15" i="11"/>
  <c r="H76" i="4" s="1"/>
  <c r="AT11" i="11"/>
  <c r="H72" i="4" s="1"/>
  <c r="U8" i="12" l="1" a="1"/>
  <c r="T45" i="12"/>
  <c r="R48" i="8" s="1"/>
  <c r="U27" i="12" l="1"/>
  <c r="AH27" i="12" s="1"/>
  <c r="D27" i="10" s="1"/>
  <c r="U28" i="12"/>
  <c r="AH28" i="12" s="1"/>
  <c r="D28" i="10" s="1"/>
  <c r="U35" i="12"/>
  <c r="AH35" i="12" s="1"/>
  <c r="D35" i="10" s="1"/>
  <c r="U30" i="12"/>
  <c r="AH30" i="12" s="1"/>
  <c r="D30" i="10" s="1"/>
  <c r="U17" i="12"/>
  <c r="AH17" i="12" s="1"/>
  <c r="D17" i="10" s="1"/>
  <c r="U23" i="12"/>
  <c r="AH23" i="12" s="1"/>
  <c r="D23" i="10" s="1"/>
  <c r="U22" i="12"/>
  <c r="AH22" i="12" s="1"/>
  <c r="D22" i="10" s="1"/>
  <c r="U42" i="12"/>
  <c r="AH42" i="12" s="1"/>
  <c r="D42" i="10" s="1"/>
  <c r="U13" i="12"/>
  <c r="AH13" i="12" s="1"/>
  <c r="D13" i="10" s="1"/>
  <c r="U12" i="12"/>
  <c r="AH12" i="12" s="1"/>
  <c r="D12" i="10" s="1"/>
  <c r="U40" i="12"/>
  <c r="AH40" i="12" s="1"/>
  <c r="D40" i="10" s="1"/>
  <c r="U41" i="12"/>
  <c r="AH41" i="12" s="1"/>
  <c r="D41" i="10" s="1"/>
  <c r="U26" i="12"/>
  <c r="AH26" i="12" s="1"/>
  <c r="D26" i="10" s="1"/>
  <c r="U34" i="12"/>
  <c r="AH34" i="12" s="1"/>
  <c r="D34" i="10" s="1"/>
  <c r="U21" i="12"/>
  <c r="AH21" i="12" s="1"/>
  <c r="D21" i="10" s="1"/>
  <c r="U31" i="12"/>
  <c r="AH31" i="12" s="1"/>
  <c r="D31" i="10" s="1"/>
  <c r="U32" i="12"/>
  <c r="AH32" i="12" s="1"/>
  <c r="D32" i="10" s="1"/>
  <c r="U9" i="12"/>
  <c r="AH9" i="12" s="1"/>
  <c r="D9" i="10" s="1"/>
  <c r="U15" i="12"/>
  <c r="AH15" i="12" s="1"/>
  <c r="D15" i="10" s="1"/>
  <c r="U18" i="12"/>
  <c r="AH18" i="12" s="1"/>
  <c r="D18" i="10" s="1"/>
  <c r="U39" i="12"/>
  <c r="AH39" i="12" s="1"/>
  <c r="D39" i="10" s="1"/>
  <c r="U43" i="12"/>
  <c r="AH43" i="12" s="1"/>
  <c r="D43" i="10" s="1"/>
  <c r="U29" i="12"/>
  <c r="AH29" i="12" s="1"/>
  <c r="D29" i="10" s="1"/>
  <c r="U37" i="12"/>
  <c r="AH37" i="12" s="1"/>
  <c r="D37" i="10" s="1"/>
  <c r="U25" i="12"/>
  <c r="AH25" i="12" s="1"/>
  <c r="D25" i="10" s="1"/>
  <c r="U14" i="12"/>
  <c r="AH14" i="12" s="1"/>
  <c r="D14" i="10" s="1"/>
  <c r="U11" i="12"/>
  <c r="AH11" i="12" s="1"/>
  <c r="D11" i="10" s="1"/>
  <c r="U20" i="12"/>
  <c r="AH20" i="12" s="1"/>
  <c r="D20" i="10" s="1"/>
  <c r="U19" i="12"/>
  <c r="AH19" i="12" s="1"/>
  <c r="D19" i="10" s="1"/>
  <c r="U24" i="12"/>
  <c r="AH24" i="12" s="1"/>
  <c r="D24" i="10" s="1"/>
  <c r="U36" i="12"/>
  <c r="AH36" i="12" s="1"/>
  <c r="D36" i="10" s="1"/>
  <c r="U10" i="12"/>
  <c r="AH10" i="12" s="1"/>
  <c r="D10" i="10" s="1"/>
  <c r="U44" i="12"/>
  <c r="AH44" i="12" s="1"/>
  <c r="D44" i="10" s="1"/>
  <c r="U38" i="12"/>
  <c r="AH38" i="12" s="1"/>
  <c r="D38" i="10" s="1"/>
  <c r="U33" i="12"/>
  <c r="AH33" i="12" s="1"/>
  <c r="D33" i="10" s="1"/>
  <c r="U8" i="12"/>
  <c r="AH8" i="12" s="1"/>
  <c r="D8" i="10" s="1"/>
  <c r="U16" i="12"/>
  <c r="AH16" i="12" s="1"/>
  <c r="D16" i="10" s="1"/>
  <c r="I33" i="10" l="1"/>
  <c r="I16" i="10"/>
  <c r="D45" i="10"/>
  <c r="I10" i="10"/>
  <c r="I20" i="10"/>
  <c r="I37" i="10"/>
  <c r="I18" i="10"/>
  <c r="I31" i="10"/>
  <c r="I41" i="10"/>
  <c r="I42" i="10"/>
  <c r="I30" i="10"/>
  <c r="I36" i="10"/>
  <c r="I11" i="10"/>
  <c r="I29" i="10"/>
  <c r="I15" i="10"/>
  <c r="I21" i="10"/>
  <c r="I40" i="10"/>
  <c r="I22" i="10"/>
  <c r="I35" i="10"/>
  <c r="I38" i="10"/>
  <c r="I24" i="10"/>
  <c r="I14" i="10"/>
  <c r="I43" i="10"/>
  <c r="I8" i="10"/>
  <c r="I9" i="10"/>
  <c r="I34" i="10"/>
  <c r="I12" i="10"/>
  <c r="I23" i="10"/>
  <c r="I28" i="10"/>
  <c r="I44" i="10"/>
  <c r="I19" i="10"/>
  <c r="I25" i="10"/>
  <c r="I39" i="10"/>
  <c r="I32" i="10"/>
  <c r="I26" i="10"/>
  <c r="I13" i="10"/>
  <c r="I17" i="10"/>
  <c r="I27" i="10"/>
  <c r="AB33" i="12"/>
  <c r="AK33" i="12" s="1"/>
  <c r="G33" i="10" s="1"/>
  <c r="W33" i="12"/>
  <c r="AJ33" i="12" s="1"/>
  <c r="F33" i="10" s="1"/>
  <c r="V33" i="12"/>
  <c r="AI33" i="12" s="1"/>
  <c r="E33" i="10" s="1"/>
  <c r="AF33" i="12"/>
  <c r="AL33" i="12" s="1"/>
  <c r="H33" i="10" s="1"/>
  <c r="AB36" i="12"/>
  <c r="AK36" i="12" s="1"/>
  <c r="G36" i="10" s="1"/>
  <c r="W36" i="12"/>
  <c r="AJ36" i="12" s="1"/>
  <c r="F36" i="10" s="1"/>
  <c r="V36" i="12"/>
  <c r="AI36" i="12" s="1"/>
  <c r="E36" i="10" s="1"/>
  <c r="AF36" i="12"/>
  <c r="AL36" i="12" s="1"/>
  <c r="H36" i="10" s="1"/>
  <c r="W11" i="12"/>
  <c r="AJ11" i="12" s="1"/>
  <c r="F11" i="10" s="1"/>
  <c r="V11" i="12"/>
  <c r="AI11" i="12" s="1"/>
  <c r="E11" i="10" s="1"/>
  <c r="AF11" i="12"/>
  <c r="AL11" i="12" s="1"/>
  <c r="H11" i="10" s="1"/>
  <c r="AB11" i="12"/>
  <c r="AK11" i="12" s="1"/>
  <c r="G11" i="10" s="1"/>
  <c r="W29" i="12"/>
  <c r="AJ29" i="12" s="1"/>
  <c r="F29" i="10" s="1"/>
  <c r="AF29" i="12"/>
  <c r="AL29" i="12" s="1"/>
  <c r="H29" i="10" s="1"/>
  <c r="V29" i="12"/>
  <c r="AI29" i="12" s="1"/>
  <c r="E29" i="10" s="1"/>
  <c r="AB29" i="12"/>
  <c r="AK29" i="12" s="1"/>
  <c r="G29" i="10" s="1"/>
  <c r="W15" i="12"/>
  <c r="AJ15" i="12" s="1"/>
  <c r="F15" i="10" s="1"/>
  <c r="V15" i="12"/>
  <c r="AI15" i="12" s="1"/>
  <c r="E15" i="10" s="1"/>
  <c r="AF15" i="12"/>
  <c r="AL15" i="12" s="1"/>
  <c r="H15" i="10" s="1"/>
  <c r="AB15" i="12"/>
  <c r="AK15" i="12" s="1"/>
  <c r="G15" i="10" s="1"/>
  <c r="AB21" i="12"/>
  <c r="AK21" i="12" s="1"/>
  <c r="G21" i="10" s="1"/>
  <c r="AF21" i="12"/>
  <c r="AL21" i="12" s="1"/>
  <c r="H21" i="10" s="1"/>
  <c r="W21" i="12"/>
  <c r="AJ21" i="12" s="1"/>
  <c r="F21" i="10" s="1"/>
  <c r="V21" i="12"/>
  <c r="AI21" i="12" s="1"/>
  <c r="E21" i="10" s="1"/>
  <c r="AB40" i="12"/>
  <c r="AK40" i="12" s="1"/>
  <c r="G40" i="10" s="1"/>
  <c r="AF40" i="12"/>
  <c r="AL40" i="12" s="1"/>
  <c r="H40" i="10" s="1"/>
  <c r="V40" i="12"/>
  <c r="AI40" i="12" s="1"/>
  <c r="E40" i="10" s="1"/>
  <c r="W40" i="12"/>
  <c r="AJ40" i="12" s="1"/>
  <c r="F40" i="10" s="1"/>
  <c r="AB22" i="12"/>
  <c r="AK22" i="12" s="1"/>
  <c r="G22" i="10" s="1"/>
  <c r="W22" i="12"/>
  <c r="AJ22" i="12" s="1"/>
  <c r="F22" i="10" s="1"/>
  <c r="V22" i="12"/>
  <c r="AI22" i="12" s="1"/>
  <c r="E22" i="10" s="1"/>
  <c r="AF22" i="12"/>
  <c r="AL22" i="12" s="1"/>
  <c r="H22" i="10" s="1"/>
  <c r="V35" i="12"/>
  <c r="AI35" i="12" s="1"/>
  <c r="E35" i="10" s="1"/>
  <c r="AB35" i="12"/>
  <c r="AK35" i="12" s="1"/>
  <c r="G35" i="10" s="1"/>
  <c r="W35" i="12"/>
  <c r="AJ35" i="12" s="1"/>
  <c r="F35" i="10" s="1"/>
  <c r="AF35" i="12"/>
  <c r="AL35" i="12" s="1"/>
  <c r="H35" i="10" s="1"/>
  <c r="W38" i="12"/>
  <c r="AJ38" i="12" s="1"/>
  <c r="F38" i="10" s="1"/>
  <c r="AB38" i="12"/>
  <c r="AK38" i="12" s="1"/>
  <c r="G38" i="10" s="1"/>
  <c r="V38" i="12"/>
  <c r="AI38" i="12" s="1"/>
  <c r="E38" i="10" s="1"/>
  <c r="AF38" i="12"/>
  <c r="AL38" i="12" s="1"/>
  <c r="H38" i="10" s="1"/>
  <c r="W24" i="12"/>
  <c r="AJ24" i="12" s="1"/>
  <c r="F24" i="10" s="1"/>
  <c r="V24" i="12"/>
  <c r="AI24" i="12" s="1"/>
  <c r="E24" i="10" s="1"/>
  <c r="AF24" i="12"/>
  <c r="AL24" i="12" s="1"/>
  <c r="H24" i="10" s="1"/>
  <c r="AB24" i="12"/>
  <c r="AK24" i="12" s="1"/>
  <c r="G24" i="10" s="1"/>
  <c r="AF14" i="12"/>
  <c r="AL14" i="12" s="1"/>
  <c r="H14" i="10" s="1"/>
  <c r="AB14" i="12"/>
  <c r="AK14" i="12" s="1"/>
  <c r="G14" i="10" s="1"/>
  <c r="V14" i="12"/>
  <c r="AI14" i="12" s="1"/>
  <c r="E14" i="10" s="1"/>
  <c r="W14" i="12"/>
  <c r="AJ14" i="12" s="1"/>
  <c r="F14" i="10" s="1"/>
  <c r="AF43" i="12"/>
  <c r="AL43" i="12" s="1"/>
  <c r="H43" i="10" s="1"/>
  <c r="W43" i="12"/>
  <c r="AJ43" i="12" s="1"/>
  <c r="F43" i="10" s="1"/>
  <c r="AB43" i="12"/>
  <c r="AK43" i="12" s="1"/>
  <c r="G43" i="10" s="1"/>
  <c r="V43" i="12"/>
  <c r="AI43" i="12" s="1"/>
  <c r="E43" i="10" s="1"/>
  <c r="AB9" i="12"/>
  <c r="AK9" i="12" s="1"/>
  <c r="G9" i="10" s="1"/>
  <c r="AF9" i="12"/>
  <c r="AL9" i="12" s="1"/>
  <c r="H9" i="10" s="1"/>
  <c r="W9" i="12"/>
  <c r="AJ9" i="12" s="1"/>
  <c r="F9" i="10" s="1"/>
  <c r="V9" i="12"/>
  <c r="AI9" i="12" s="1"/>
  <c r="E9" i="10" s="1"/>
  <c r="AB34" i="12"/>
  <c r="AK34" i="12" s="1"/>
  <c r="G34" i="10" s="1"/>
  <c r="V34" i="12"/>
  <c r="AI34" i="12" s="1"/>
  <c r="E34" i="10" s="1"/>
  <c r="AF34" i="12"/>
  <c r="AL34" i="12" s="1"/>
  <c r="H34" i="10" s="1"/>
  <c r="W34" i="12"/>
  <c r="AJ34" i="12" s="1"/>
  <c r="F34" i="10" s="1"/>
  <c r="AF12" i="12"/>
  <c r="AL12" i="12" s="1"/>
  <c r="H12" i="10" s="1"/>
  <c r="W12" i="12"/>
  <c r="AJ12" i="12" s="1"/>
  <c r="F12" i="10" s="1"/>
  <c r="AB12" i="12"/>
  <c r="AK12" i="12" s="1"/>
  <c r="G12" i="10" s="1"/>
  <c r="V12" i="12"/>
  <c r="AI12" i="12" s="1"/>
  <c r="E12" i="10" s="1"/>
  <c r="V23" i="12"/>
  <c r="AI23" i="12" s="1"/>
  <c r="E23" i="10" s="1"/>
  <c r="W23" i="12"/>
  <c r="AJ23" i="12" s="1"/>
  <c r="F23" i="10" s="1"/>
  <c r="AB23" i="12"/>
  <c r="AK23" i="12" s="1"/>
  <c r="G23" i="10" s="1"/>
  <c r="AF23" i="12"/>
  <c r="AL23" i="12" s="1"/>
  <c r="H23" i="10" s="1"/>
  <c r="V28" i="12"/>
  <c r="AI28" i="12" s="1"/>
  <c r="E28" i="10" s="1"/>
  <c r="AF28" i="12"/>
  <c r="AL28" i="12" s="1"/>
  <c r="W28" i="12"/>
  <c r="AJ28" i="12" s="1"/>
  <c r="F28" i="10" s="1"/>
  <c r="AB28" i="12"/>
  <c r="AK28" i="12" s="1"/>
  <c r="G28" i="10" s="1"/>
  <c r="AB16" i="12"/>
  <c r="AK16" i="12" s="1"/>
  <c r="G16" i="10" s="1"/>
  <c r="V16" i="12"/>
  <c r="AI16" i="12" s="1"/>
  <c r="E16" i="10" s="1"/>
  <c r="AF16" i="12"/>
  <c r="AL16" i="12" s="1"/>
  <c r="H16" i="10" s="1"/>
  <c r="W16" i="12"/>
  <c r="AJ16" i="12" s="1"/>
  <c r="F16" i="10" s="1"/>
  <c r="AB44" i="12"/>
  <c r="AK44" i="12" s="1"/>
  <c r="G44" i="10" s="1"/>
  <c r="V44" i="12"/>
  <c r="AI44" i="12" s="1"/>
  <c r="E44" i="10" s="1"/>
  <c r="AF44" i="12"/>
  <c r="AL44" i="12" s="1"/>
  <c r="H44" i="10" s="1"/>
  <c r="W44" i="12"/>
  <c r="AJ44" i="12" s="1"/>
  <c r="F44" i="10" s="1"/>
  <c r="W19" i="12"/>
  <c r="AJ19" i="12" s="1"/>
  <c r="F19" i="10" s="1"/>
  <c r="AB19" i="12"/>
  <c r="AK19" i="12" s="1"/>
  <c r="G19" i="10" s="1"/>
  <c r="AF19" i="12"/>
  <c r="AL19" i="12" s="1"/>
  <c r="H19" i="10" s="1"/>
  <c r="V19" i="12"/>
  <c r="AI19" i="12" s="1"/>
  <c r="E19" i="10" s="1"/>
  <c r="W25" i="12"/>
  <c r="AJ25" i="12" s="1"/>
  <c r="F25" i="10" s="1"/>
  <c r="AF25" i="12"/>
  <c r="AL25" i="12" s="1"/>
  <c r="H25" i="10" s="1"/>
  <c r="AB25" i="12"/>
  <c r="AK25" i="12" s="1"/>
  <c r="G25" i="10" s="1"/>
  <c r="V25" i="12"/>
  <c r="AI25" i="12" s="1"/>
  <c r="E25" i="10" s="1"/>
  <c r="AF39" i="12"/>
  <c r="AL39" i="12" s="1"/>
  <c r="H39" i="10" s="1"/>
  <c r="V39" i="12"/>
  <c r="AI39" i="12" s="1"/>
  <c r="E39" i="10" s="1"/>
  <c r="W39" i="12"/>
  <c r="AJ39" i="12" s="1"/>
  <c r="F39" i="10" s="1"/>
  <c r="AB39" i="12"/>
  <c r="AK39" i="12" s="1"/>
  <c r="G39" i="10" s="1"/>
  <c r="W32" i="12"/>
  <c r="AJ32" i="12" s="1"/>
  <c r="F32" i="10" s="1"/>
  <c r="AF32" i="12"/>
  <c r="AL32" i="12" s="1"/>
  <c r="H32" i="10" s="1"/>
  <c r="AB32" i="12"/>
  <c r="AK32" i="12" s="1"/>
  <c r="G32" i="10" s="1"/>
  <c r="V32" i="12"/>
  <c r="AI32" i="12" s="1"/>
  <c r="E32" i="10" s="1"/>
  <c r="V26" i="12"/>
  <c r="AI26" i="12" s="1"/>
  <c r="E26" i="10" s="1"/>
  <c r="AF26" i="12"/>
  <c r="AL26" i="12" s="1"/>
  <c r="H26" i="10" s="1"/>
  <c r="AB26" i="12"/>
  <c r="AK26" i="12" s="1"/>
  <c r="G26" i="10" s="1"/>
  <c r="W26" i="12"/>
  <c r="AJ26" i="12" s="1"/>
  <c r="F26" i="10" s="1"/>
  <c r="AB13" i="12"/>
  <c r="AK13" i="12" s="1"/>
  <c r="G13" i="10" s="1"/>
  <c r="V13" i="12"/>
  <c r="AI13" i="12" s="1"/>
  <c r="E13" i="10" s="1"/>
  <c r="AF13" i="12"/>
  <c r="AL13" i="12" s="1"/>
  <c r="H13" i="10" s="1"/>
  <c r="W13" i="12"/>
  <c r="AJ13" i="12" s="1"/>
  <c r="F13" i="10" s="1"/>
  <c r="V17" i="12"/>
  <c r="AI17" i="12" s="1"/>
  <c r="E17" i="10" s="1"/>
  <c r="AB17" i="12"/>
  <c r="AK17" i="12" s="1"/>
  <c r="G17" i="10" s="1"/>
  <c r="W17" i="12"/>
  <c r="AJ17" i="12" s="1"/>
  <c r="F17" i="10" s="1"/>
  <c r="AF17" i="12"/>
  <c r="AL17" i="12" s="1"/>
  <c r="H17" i="10" s="1"/>
  <c r="W27" i="12"/>
  <c r="AJ27" i="12" s="1"/>
  <c r="F27" i="10" s="1"/>
  <c r="V27" i="12"/>
  <c r="AI27" i="12" s="1"/>
  <c r="E27" i="10" s="1"/>
  <c r="AF27" i="12"/>
  <c r="AL27" i="12" s="1"/>
  <c r="H27" i="10" s="1"/>
  <c r="AB27" i="12"/>
  <c r="AK27" i="12" s="1"/>
  <c r="G27" i="10" s="1"/>
  <c r="W8" i="12"/>
  <c r="AJ8" i="12" s="1"/>
  <c r="F8" i="10" s="1"/>
  <c r="AF8" i="12"/>
  <c r="AB8" i="12"/>
  <c r="V8" i="12"/>
  <c r="AI8" i="12" s="1"/>
  <c r="E8" i="10" s="1"/>
  <c r="U45" i="12"/>
  <c r="AF10" i="12"/>
  <c r="AL10" i="12" s="1"/>
  <c r="H10" i="10" s="1"/>
  <c r="V10" i="12"/>
  <c r="AI10" i="12" s="1"/>
  <c r="E10" i="10" s="1"/>
  <c r="AB10" i="12"/>
  <c r="AK10" i="12" s="1"/>
  <c r="G10" i="10" s="1"/>
  <c r="W10" i="12"/>
  <c r="AJ10" i="12" s="1"/>
  <c r="F10" i="10" s="1"/>
  <c r="V20" i="12"/>
  <c r="AI20" i="12" s="1"/>
  <c r="E20" i="10" s="1"/>
  <c r="AB20" i="12"/>
  <c r="AK20" i="12" s="1"/>
  <c r="G20" i="10" s="1"/>
  <c r="AF20" i="12"/>
  <c r="AL20" i="12" s="1"/>
  <c r="H20" i="10" s="1"/>
  <c r="W20" i="12"/>
  <c r="AJ20" i="12" s="1"/>
  <c r="F20" i="10" s="1"/>
  <c r="W37" i="12"/>
  <c r="AJ37" i="12" s="1"/>
  <c r="F37" i="10" s="1"/>
  <c r="AF37" i="12"/>
  <c r="AL37" i="12" s="1"/>
  <c r="H37" i="10" s="1"/>
  <c r="AB37" i="12"/>
  <c r="AK37" i="12" s="1"/>
  <c r="G37" i="10" s="1"/>
  <c r="V37" i="12"/>
  <c r="AI37" i="12" s="1"/>
  <c r="E37" i="10" s="1"/>
  <c r="AF18" i="12"/>
  <c r="AL18" i="12" s="1"/>
  <c r="H18" i="10" s="1"/>
  <c r="V18" i="12"/>
  <c r="AI18" i="12" s="1"/>
  <c r="E18" i="10" s="1"/>
  <c r="W18" i="12"/>
  <c r="AJ18" i="12" s="1"/>
  <c r="F18" i="10" s="1"/>
  <c r="AB18" i="12"/>
  <c r="AK18" i="12" s="1"/>
  <c r="G18" i="10" s="1"/>
  <c r="W31" i="12"/>
  <c r="AJ31" i="12" s="1"/>
  <c r="F31" i="10" s="1"/>
  <c r="V31" i="12"/>
  <c r="AI31" i="12" s="1"/>
  <c r="E31" i="10" s="1"/>
  <c r="AF31" i="12"/>
  <c r="AL31" i="12" s="1"/>
  <c r="H31" i="10" s="1"/>
  <c r="AB31" i="12"/>
  <c r="AK31" i="12" s="1"/>
  <c r="G31" i="10" s="1"/>
  <c r="V41" i="12"/>
  <c r="AI41" i="12" s="1"/>
  <c r="E41" i="10" s="1"/>
  <c r="AF41" i="12"/>
  <c r="AL41" i="12" s="1"/>
  <c r="H41" i="10" s="1"/>
  <c r="W41" i="12"/>
  <c r="AJ41" i="12" s="1"/>
  <c r="F41" i="10" s="1"/>
  <c r="AB41" i="12"/>
  <c r="AK41" i="12" s="1"/>
  <c r="G41" i="10" s="1"/>
  <c r="W42" i="12"/>
  <c r="AJ42" i="12" s="1"/>
  <c r="F42" i="10" s="1"/>
  <c r="AB42" i="12"/>
  <c r="AK42" i="12" s="1"/>
  <c r="G42" i="10" s="1"/>
  <c r="V42" i="12"/>
  <c r="AI42" i="12" s="1"/>
  <c r="E42" i="10" s="1"/>
  <c r="AF42" i="12"/>
  <c r="AL42" i="12" s="1"/>
  <c r="H42" i="10" s="1"/>
  <c r="AF30" i="12"/>
  <c r="AL30" i="12" s="1"/>
  <c r="H30" i="10" s="1"/>
  <c r="AB30" i="12"/>
  <c r="AK30" i="12" s="1"/>
  <c r="G30" i="10" s="1"/>
  <c r="W30" i="12"/>
  <c r="AJ30" i="12" s="1"/>
  <c r="F30" i="10" s="1"/>
  <c r="V30" i="12"/>
  <c r="AI30" i="12" s="1"/>
  <c r="E30" i="10" s="1"/>
  <c r="H28" i="10" l="1"/>
  <c r="E45" i="10"/>
  <c r="F45" i="10"/>
  <c r="O44" i="10"/>
  <c r="G105" i="3" s="1"/>
  <c r="Q41" i="10"/>
  <c r="I102" i="3" s="1"/>
  <c r="M39" i="10"/>
  <c r="E100" i="3" s="1"/>
  <c r="O36" i="10"/>
  <c r="G97" i="3" s="1"/>
  <c r="N44" i="10"/>
  <c r="F105" i="3" s="1"/>
  <c r="L41" i="10"/>
  <c r="C102" i="3" s="1"/>
  <c r="R38" i="10"/>
  <c r="J99" i="3" s="1"/>
  <c r="N36" i="10"/>
  <c r="F97" i="3" s="1"/>
  <c r="L42" i="10"/>
  <c r="C103" i="3" s="1"/>
  <c r="N37" i="10"/>
  <c r="F98" i="3" s="1"/>
  <c r="R32" i="10"/>
  <c r="J93" i="3" s="1"/>
  <c r="N30" i="10"/>
  <c r="F91" i="3" s="1"/>
  <c r="Q44" i="10"/>
  <c r="I105" i="3" s="1"/>
  <c r="Q42" i="10"/>
  <c r="I103" i="3" s="1"/>
  <c r="L44" i="10"/>
  <c r="C105" i="3" s="1"/>
  <c r="L38" i="10"/>
  <c r="C99" i="3" s="1"/>
  <c r="Q32" i="10"/>
  <c r="I93" i="3" s="1"/>
  <c r="O26" i="10"/>
  <c r="G87" i="3" s="1"/>
  <c r="M21" i="10"/>
  <c r="E82" i="3" s="1"/>
  <c r="O18" i="10"/>
  <c r="G79" i="3" s="1"/>
  <c r="M13" i="10"/>
  <c r="E74" i="3" s="1"/>
  <c r="Q31" i="10"/>
  <c r="I92" i="3" s="1"/>
  <c r="M22" i="10"/>
  <c r="E83" i="3" s="1"/>
  <c r="R33" i="10"/>
  <c r="J94" i="3" s="1"/>
  <c r="M29" i="10"/>
  <c r="E90" i="3" s="1"/>
  <c r="Q33" i="10"/>
  <c r="I94" i="3" s="1"/>
  <c r="N25" i="10"/>
  <c r="F86" i="3" s="1"/>
  <c r="O37" i="10"/>
  <c r="G98" i="3" s="1"/>
  <c r="N12" i="10"/>
  <c r="F73" i="3" s="1"/>
  <c r="L9" i="10"/>
  <c r="C70" i="3" s="1"/>
  <c r="L34" i="10"/>
  <c r="C95" i="3" s="1"/>
  <c r="L25" i="10"/>
  <c r="C86" i="3" s="1"/>
  <c r="O21" i="10"/>
  <c r="G82" i="3" s="1"/>
  <c r="R31" i="10"/>
  <c r="J92" i="3" s="1"/>
  <c r="L22" i="10"/>
  <c r="C83" i="3" s="1"/>
  <c r="O19" i="10"/>
  <c r="G80" i="3" s="1"/>
  <c r="N11" i="10"/>
  <c r="F72" i="3" s="1"/>
  <c r="L8" i="10"/>
  <c r="C69" i="3" s="1"/>
  <c r="L16" i="10"/>
  <c r="C77" i="3" s="1"/>
  <c r="Q11" i="10"/>
  <c r="I72" i="3" s="1"/>
  <c r="M10" i="10"/>
  <c r="E71" i="3" s="1"/>
  <c r="L17" i="10"/>
  <c r="C78" i="3" s="1"/>
  <c r="M8" i="10"/>
  <c r="E69" i="3" s="1"/>
  <c r="O11" i="10"/>
  <c r="G72" i="3" s="1"/>
  <c r="Q43" i="10"/>
  <c r="I104" i="3" s="1"/>
  <c r="M41" i="10"/>
  <c r="E102" i="3" s="1"/>
  <c r="O38" i="10"/>
  <c r="G99" i="3" s="1"/>
  <c r="Q35" i="10"/>
  <c r="I96" i="3" s="1"/>
  <c r="L43" i="10"/>
  <c r="C104" i="3" s="1"/>
  <c r="R40" i="10"/>
  <c r="J101" i="3" s="1"/>
  <c r="N38" i="10"/>
  <c r="F99" i="3" s="1"/>
  <c r="L35" i="10"/>
  <c r="C96" i="3" s="1"/>
  <c r="R41" i="10"/>
  <c r="J102" i="3" s="1"/>
  <c r="M36" i="10"/>
  <c r="E97" i="3" s="1"/>
  <c r="N32" i="10"/>
  <c r="F93" i="3" s="1"/>
  <c r="L29" i="10"/>
  <c r="C90" i="3" s="1"/>
  <c r="R43" i="10"/>
  <c r="J104" i="3" s="1"/>
  <c r="O41" i="10"/>
  <c r="G102" i="3" s="1"/>
  <c r="N43" i="10"/>
  <c r="F104" i="3" s="1"/>
  <c r="L36" i="10"/>
  <c r="C97" i="3" s="1"/>
  <c r="L32" i="10"/>
  <c r="C93" i="3" s="1"/>
  <c r="O28" i="10"/>
  <c r="G89" i="3" s="1"/>
  <c r="M23" i="10"/>
  <c r="E84" i="3" s="1"/>
  <c r="O20" i="10"/>
  <c r="G81" i="3" s="1"/>
  <c r="M15" i="10"/>
  <c r="E76" i="3" s="1"/>
  <c r="Q34" i="10"/>
  <c r="I95" i="3" s="1"/>
  <c r="L30" i="10"/>
  <c r="C91" i="3" s="1"/>
  <c r="M26" i="10"/>
  <c r="E87" i="3" s="1"/>
  <c r="N19" i="10"/>
  <c r="F80" i="3" s="1"/>
  <c r="M32" i="10"/>
  <c r="E93" i="3" s="1"/>
  <c r="M28" i="10"/>
  <c r="E89" i="3" s="1"/>
  <c r="R37" i="10"/>
  <c r="J98" i="3" s="1"/>
  <c r="M31" i="10"/>
  <c r="E92" i="3" s="1"/>
  <c r="O30" i="10"/>
  <c r="G91" i="3" s="1"/>
  <c r="N20" i="10"/>
  <c r="F81" i="3" s="1"/>
  <c r="M16" i="10"/>
  <c r="E77" i="3" s="1"/>
  <c r="L11" i="10"/>
  <c r="C72" i="3" s="1"/>
  <c r="O29" i="10"/>
  <c r="G90" i="3" s="1"/>
  <c r="M20" i="10"/>
  <c r="E81" i="3" s="1"/>
  <c r="N21" i="10"/>
  <c r="F82" i="3" s="1"/>
  <c r="R18" i="10"/>
  <c r="J79" i="3" s="1"/>
  <c r="M14" i="10"/>
  <c r="E75" i="3" s="1"/>
  <c r="L10" i="10"/>
  <c r="C71" i="3" s="1"/>
  <c r="L21" i="10"/>
  <c r="C82" i="3" s="1"/>
  <c r="O8" i="10"/>
  <c r="G69" i="3" s="1"/>
  <c r="L15" i="10"/>
  <c r="C76" i="3" s="1"/>
  <c r="O10" i="10"/>
  <c r="G71" i="3" s="1"/>
  <c r="O33" i="10"/>
  <c r="G94" i="3" s="1"/>
  <c r="N16" i="10"/>
  <c r="F77" i="3" s="1"/>
  <c r="M12" i="10"/>
  <c r="E73" i="3" s="1"/>
  <c r="M43" i="10"/>
  <c r="E104" i="3" s="1"/>
  <c r="O40" i="10"/>
  <c r="G101" i="3" s="1"/>
  <c r="Q37" i="10"/>
  <c r="I98" i="3" s="1"/>
  <c r="M35" i="10"/>
  <c r="E96" i="3" s="1"/>
  <c r="R42" i="10"/>
  <c r="J103" i="3" s="1"/>
  <c r="N40" i="10"/>
  <c r="F101" i="3" s="1"/>
  <c r="L37" i="10"/>
  <c r="C98" i="3" s="1"/>
  <c r="R34" i="10"/>
  <c r="J95" i="3" s="1"/>
  <c r="Q40" i="10"/>
  <c r="I101" i="3" s="1"/>
  <c r="N34" i="10"/>
  <c r="F95" i="3" s="1"/>
  <c r="L31" i="10"/>
  <c r="C92" i="3" s="1"/>
  <c r="R39" i="10"/>
  <c r="J100" i="3" s="1"/>
  <c r="N39" i="10"/>
  <c r="F100" i="3" s="1"/>
  <c r="N41" i="10"/>
  <c r="F102" i="3" s="1"/>
  <c r="N35" i="10"/>
  <c r="F96" i="3" s="1"/>
  <c r="O31" i="10"/>
  <c r="G92" i="3" s="1"/>
  <c r="M25" i="10"/>
  <c r="E86" i="3" s="1"/>
  <c r="O22" i="10"/>
  <c r="G83" i="3" s="1"/>
  <c r="M17" i="10"/>
  <c r="E78" i="3" s="1"/>
  <c r="O14" i="10"/>
  <c r="G75" i="3" s="1"/>
  <c r="M33" i="10"/>
  <c r="E94" i="3" s="1"/>
  <c r="N29" i="10"/>
  <c r="F90" i="3" s="1"/>
  <c r="N23" i="10"/>
  <c r="F84" i="3" s="1"/>
  <c r="Q36" i="10"/>
  <c r="I97" i="3" s="1"/>
  <c r="N31" i="10"/>
  <c r="F92" i="3" s="1"/>
  <c r="R35" i="10"/>
  <c r="J96" i="3" s="1"/>
  <c r="M24" i="10"/>
  <c r="E85" i="3" s="1"/>
  <c r="N26" i="10"/>
  <c r="F87" i="3" s="1"/>
  <c r="N13" i="10"/>
  <c r="F74" i="3" s="1"/>
  <c r="N8" i="10"/>
  <c r="F69" i="3" s="1"/>
  <c r="O27" i="10"/>
  <c r="G88" i="3" s="1"/>
  <c r="N18" i="10"/>
  <c r="F79" i="3" s="1"/>
  <c r="N24" i="10"/>
  <c r="F85" i="3" s="1"/>
  <c r="M18" i="10"/>
  <c r="E79" i="3" s="1"/>
  <c r="L12" i="10"/>
  <c r="C73" i="3" s="1"/>
  <c r="Q18" i="10"/>
  <c r="I79" i="3" s="1"/>
  <c r="O12" i="10"/>
  <c r="G73" i="3" s="1"/>
  <c r="L24" i="10"/>
  <c r="C85" i="3" s="1"/>
  <c r="N14" i="10"/>
  <c r="F75" i="3" s="1"/>
  <c r="M9" i="10"/>
  <c r="E70" i="3" s="1"/>
  <c r="L14" i="10"/>
  <c r="C75" i="3" s="1"/>
  <c r="L19" i="10"/>
  <c r="C80" i="3" s="1"/>
  <c r="O15" i="10"/>
  <c r="G76" i="3" s="1"/>
  <c r="O42" i="10"/>
  <c r="G103" i="3" s="1"/>
  <c r="Q39" i="10"/>
  <c r="I100" i="3" s="1"/>
  <c r="M37" i="10"/>
  <c r="E98" i="3" s="1"/>
  <c r="R44" i="10"/>
  <c r="J105" i="3" s="1"/>
  <c r="N42" i="10"/>
  <c r="F103" i="3" s="1"/>
  <c r="L39" i="10"/>
  <c r="C100" i="3" s="1"/>
  <c r="R36" i="10"/>
  <c r="J97" i="3" s="1"/>
  <c r="M44" i="10"/>
  <c r="E105" i="3" s="1"/>
  <c r="O39" i="10"/>
  <c r="G100" i="3" s="1"/>
  <c r="L33" i="10"/>
  <c r="C94" i="3" s="1"/>
  <c r="N28" i="10"/>
  <c r="F89" i="3" s="1"/>
  <c r="O43" i="10"/>
  <c r="G104" i="3" s="1"/>
  <c r="M38" i="10"/>
  <c r="E99" i="3" s="1"/>
  <c r="M40" i="10"/>
  <c r="E101" i="3" s="1"/>
  <c r="N33" i="10"/>
  <c r="F94" i="3" s="1"/>
  <c r="M30" i="10"/>
  <c r="E91" i="3" s="1"/>
  <c r="M27" i="10"/>
  <c r="E88" i="3" s="1"/>
  <c r="O24" i="10"/>
  <c r="G85" i="3" s="1"/>
  <c r="M19" i="10"/>
  <c r="E80" i="3" s="1"/>
  <c r="O16" i="10"/>
  <c r="G77" i="3" s="1"/>
  <c r="O32" i="10"/>
  <c r="G93" i="3" s="1"/>
  <c r="N27" i="10"/>
  <c r="F88" i="3" s="1"/>
  <c r="O34" i="10"/>
  <c r="G95" i="3" s="1"/>
  <c r="L27" i="10"/>
  <c r="C88" i="3" s="1"/>
  <c r="M34" i="10"/>
  <c r="E95" i="3" s="1"/>
  <c r="L28" i="10"/>
  <c r="C89" i="3" s="1"/>
  <c r="Q38" i="10"/>
  <c r="I99" i="3" s="1"/>
  <c r="O25" i="10"/>
  <c r="G86" i="3" s="1"/>
  <c r="N17" i="10"/>
  <c r="F78" i="3" s="1"/>
  <c r="N10" i="10"/>
  <c r="F71" i="3" s="1"/>
  <c r="O35" i="10"/>
  <c r="G96" i="3" s="1"/>
  <c r="L26" i="10"/>
  <c r="C87" i="3" s="1"/>
  <c r="N22" i="10"/>
  <c r="F83" i="3" s="1"/>
  <c r="M42" i="10"/>
  <c r="E103" i="3" s="1"/>
  <c r="O23" i="10"/>
  <c r="G84" i="3" s="1"/>
  <c r="L20" i="10"/>
  <c r="C81" i="3" s="1"/>
  <c r="N15" i="10"/>
  <c r="F76" i="3" s="1"/>
  <c r="R11" i="10"/>
  <c r="J72" i="3" s="1"/>
  <c r="N9" i="10"/>
  <c r="F70" i="3" s="1"/>
  <c r="O17" i="10"/>
  <c r="G78" i="3" s="1"/>
  <c r="M11" i="10"/>
  <c r="E72" i="3" s="1"/>
  <c r="L23" i="10"/>
  <c r="C84" i="3" s="1"/>
  <c r="O13" i="10"/>
  <c r="G74" i="3" s="1"/>
  <c r="L40" i="10"/>
  <c r="C101" i="3" s="1"/>
  <c r="L13" i="10"/>
  <c r="C74" i="3" s="1"/>
  <c r="L18" i="10"/>
  <c r="C79" i="3" s="1"/>
  <c r="O9" i="10"/>
  <c r="G70" i="3" s="1"/>
  <c r="AM31" i="12"/>
  <c r="AM42" i="12"/>
  <c r="F28" i="5"/>
  <c r="N54" i="8"/>
  <c r="W45" i="12"/>
  <c r="AJ45" i="12"/>
  <c r="AD65" i="8" s="1"/>
  <c r="AM26" i="12"/>
  <c r="AM19" i="12"/>
  <c r="AM35" i="12"/>
  <c r="AM15" i="12"/>
  <c r="AM41" i="12"/>
  <c r="AM20" i="12"/>
  <c r="V45" i="12"/>
  <c r="AI45" i="12"/>
  <c r="AA65" i="8" s="1"/>
  <c r="AM27" i="12"/>
  <c r="AM32" i="12"/>
  <c r="AM44" i="12"/>
  <c r="AM12" i="12"/>
  <c r="AM14" i="12"/>
  <c r="AM22" i="12"/>
  <c r="AM29" i="12"/>
  <c r="AM10" i="12"/>
  <c r="AB45" i="12"/>
  <c r="AK8" i="12"/>
  <c r="AM17" i="12"/>
  <c r="AM34" i="12"/>
  <c r="AM11" i="12"/>
  <c r="AM39" i="12"/>
  <c r="AM16" i="12"/>
  <c r="AM24" i="12"/>
  <c r="AM40" i="12"/>
  <c r="AM30" i="12"/>
  <c r="AM18" i="12"/>
  <c r="AM8" i="12"/>
  <c r="AH45" i="12"/>
  <c r="N65" i="8" s="1"/>
  <c r="R65" i="8" s="1"/>
  <c r="AF45" i="12"/>
  <c r="AL8" i="12"/>
  <c r="AM13" i="12"/>
  <c r="AM25" i="12"/>
  <c r="AM28" i="12"/>
  <c r="AM9" i="12"/>
  <c r="AM38" i="12"/>
  <c r="AM21" i="12"/>
  <c r="AM36" i="12"/>
  <c r="AM37" i="12"/>
  <c r="AM23" i="12"/>
  <c r="AM43" i="12"/>
  <c r="AM33" i="12"/>
  <c r="AV8" i="12" l="1"/>
  <c r="F29" i="5"/>
  <c r="F28" i="3"/>
  <c r="AK45" i="12"/>
  <c r="G65" i="8" s="1"/>
  <c r="G8" i="10"/>
  <c r="N45" i="10"/>
  <c r="F106" i="3" s="1"/>
  <c r="O45" i="10"/>
  <c r="G106" i="3" s="1"/>
  <c r="AL45" i="12"/>
  <c r="D65" i="8" s="1"/>
  <c r="H8" i="10"/>
  <c r="M45" i="10"/>
  <c r="P23" i="10" s="1"/>
  <c r="H84" i="3" s="1"/>
  <c r="J28" i="5"/>
  <c r="D54" i="8"/>
  <c r="AA54" i="8"/>
  <c r="G28" i="5"/>
  <c r="H28" i="5"/>
  <c r="AD54" i="8"/>
  <c r="AV40" i="12"/>
  <c r="J101" i="5" s="1"/>
  <c r="AV41" i="12"/>
  <c r="J102" i="5" s="1"/>
  <c r="AV42" i="12"/>
  <c r="J103" i="5" s="1"/>
  <c r="AU33" i="12"/>
  <c r="I94" i="5" s="1"/>
  <c r="AS40" i="12"/>
  <c r="G101" i="5" s="1"/>
  <c r="AQ24" i="12"/>
  <c r="E85" i="5" s="1"/>
  <c r="AV26" i="12"/>
  <c r="J87" i="5" s="1"/>
  <c r="AU18" i="12"/>
  <c r="I79" i="5" s="1"/>
  <c r="AV20" i="12"/>
  <c r="J81" i="5" s="1"/>
  <c r="AV21" i="12"/>
  <c r="J82" i="5" s="1"/>
  <c r="AS15" i="12"/>
  <c r="G76" i="5" s="1"/>
  <c r="AQ26" i="12"/>
  <c r="E87" i="5" s="1"/>
  <c r="AU8" i="12"/>
  <c r="AQ11" i="12"/>
  <c r="E72" i="5" s="1"/>
  <c r="AV44" i="12"/>
  <c r="J105" i="5" s="1"/>
  <c r="AP35" i="12"/>
  <c r="C96" i="5" s="1"/>
  <c r="AU23" i="12"/>
  <c r="I84" i="5" s="1"/>
  <c r="AR28" i="12"/>
  <c r="F89" i="5" s="1"/>
  <c r="AP22" i="12"/>
  <c r="C83" i="5" s="1"/>
  <c r="AV18" i="12"/>
  <c r="J79" i="5" s="1"/>
  <c r="AR40" i="12"/>
  <c r="F101" i="5" s="1"/>
  <c r="AR41" i="12"/>
  <c r="F102" i="5" s="1"/>
  <c r="AR42" i="12"/>
  <c r="F103" i="5" s="1"/>
  <c r="AP32" i="12"/>
  <c r="C93" i="5" s="1"/>
  <c r="AR39" i="12"/>
  <c r="F100" i="5" s="1"/>
  <c r="AP23" i="12"/>
  <c r="C84" i="5" s="1"/>
  <c r="AR26" i="12"/>
  <c r="F87" i="5" s="1"/>
  <c r="AQ18" i="12"/>
  <c r="E79" i="5" s="1"/>
  <c r="AR20" i="12"/>
  <c r="F81" i="5" s="1"/>
  <c r="AR21" i="12"/>
  <c r="F82" i="5" s="1"/>
  <c r="AP14" i="12"/>
  <c r="C75" i="5" s="1"/>
  <c r="AS13" i="12"/>
  <c r="G74" i="5" s="1"/>
  <c r="AP42" i="12"/>
  <c r="C103" i="5" s="1"/>
  <c r="AP44" i="12"/>
  <c r="C105" i="5" s="1"/>
  <c r="AP26" i="12"/>
  <c r="C87" i="5" s="1"/>
  <c r="AQ31" i="12"/>
  <c r="E92" i="5" s="1"/>
  <c r="AS36" i="12"/>
  <c r="G97" i="5" s="1"/>
  <c r="AP15" i="12"/>
  <c r="C76" i="5" s="1"/>
  <c r="AR44" i="12"/>
  <c r="F105" i="5" s="1"/>
  <c r="AS25" i="12"/>
  <c r="G86" i="5" s="1"/>
  <c r="AR35" i="12"/>
  <c r="F96" i="5" s="1"/>
  <c r="AQ15" i="12"/>
  <c r="E76" i="5" s="1"/>
  <c r="AP8" i="12"/>
  <c r="C69" i="5" s="1"/>
  <c r="AU12" i="12"/>
  <c r="I73" i="5" s="1"/>
  <c r="AV30" i="12"/>
  <c r="J91" i="5" s="1"/>
  <c r="AS16" i="12"/>
  <c r="G77" i="5" s="1"/>
  <c r="AU21" i="12"/>
  <c r="I82" i="5" s="1"/>
  <c r="AP12" i="12"/>
  <c r="C73" i="5" s="1"/>
  <c r="AP28" i="12"/>
  <c r="C89" i="5" s="1"/>
  <c r="AQ14" i="12"/>
  <c r="E75" i="5" s="1"/>
  <c r="AP16" i="12"/>
  <c r="C77" i="5" s="1"/>
  <c r="AQ9" i="12"/>
  <c r="E70" i="5" s="1"/>
  <c r="AU38" i="12"/>
  <c r="I99" i="5" s="1"/>
  <c r="AR19" i="12"/>
  <c r="F80" i="5" s="1"/>
  <c r="AQ40" i="12"/>
  <c r="E101" i="5" s="1"/>
  <c r="AU43" i="12"/>
  <c r="I104" i="5" s="1"/>
  <c r="AV33" i="12"/>
  <c r="J94" i="5" s="1"/>
  <c r="AV24" i="12"/>
  <c r="J85" i="5" s="1"/>
  <c r="AS29" i="12"/>
  <c r="G90" i="5" s="1"/>
  <c r="AU32" i="12"/>
  <c r="I93" i="5" s="1"/>
  <c r="AU28" i="12"/>
  <c r="I89" i="5" s="1"/>
  <c r="AU11" i="12"/>
  <c r="I72" i="5" s="1"/>
  <c r="AQ17" i="12"/>
  <c r="E78" i="5" s="1"/>
  <c r="AQ29" i="12"/>
  <c r="E90" i="5" s="1"/>
  <c r="AV17" i="12"/>
  <c r="J78" i="5" s="1"/>
  <c r="AR33" i="12"/>
  <c r="F94" i="5" s="1"/>
  <c r="AV25" i="12"/>
  <c r="J86" i="5" s="1"/>
  <c r="AQ25" i="12"/>
  <c r="E86" i="5" s="1"/>
  <c r="AU25" i="12"/>
  <c r="I86" i="5" s="1"/>
  <c r="AS31" i="12"/>
  <c r="G92" i="5" s="1"/>
  <c r="AU20" i="12"/>
  <c r="I81" i="5" s="1"/>
  <c r="AQ22" i="12"/>
  <c r="E83" i="5" s="1"/>
  <c r="AQ41" i="12"/>
  <c r="E102" i="5" s="1"/>
  <c r="AQ12" i="12"/>
  <c r="E73" i="5" s="1"/>
  <c r="AR29" i="12"/>
  <c r="F90" i="5" s="1"/>
  <c r="AS43" i="12"/>
  <c r="G104" i="5" s="1"/>
  <c r="AP38" i="12"/>
  <c r="C99" i="5" s="1"/>
  <c r="AP39" i="12"/>
  <c r="C100" i="5" s="1"/>
  <c r="AP40" i="12"/>
  <c r="C101" i="5" s="1"/>
  <c r="AR30" i="12"/>
  <c r="F91" i="5" s="1"/>
  <c r="AS32" i="12"/>
  <c r="G93" i="5" s="1"/>
  <c r="AV35" i="12"/>
  <c r="J96" i="5" s="1"/>
  <c r="AQ34" i="12"/>
  <c r="E95" i="5" s="1"/>
  <c r="AV15" i="12"/>
  <c r="J76" i="5" s="1"/>
  <c r="AP18" i="12"/>
  <c r="C79" i="5" s="1"/>
  <c r="AP19" i="12"/>
  <c r="C80" i="5" s="1"/>
  <c r="AV11" i="12"/>
  <c r="J72" i="5" s="1"/>
  <c r="AR18" i="12"/>
  <c r="F79" i="5" s="1"/>
  <c r="AS23" i="12"/>
  <c r="G84" i="5" s="1"/>
  <c r="AS11" i="12"/>
  <c r="G72" i="5" s="1"/>
  <c r="AR22" i="12"/>
  <c r="F83" i="5" s="1"/>
  <c r="AU39" i="12"/>
  <c r="I100" i="5" s="1"/>
  <c r="AU41" i="12"/>
  <c r="I102" i="5" s="1"/>
  <c r="AR31" i="12"/>
  <c r="F92" i="5" s="1"/>
  <c r="AS30" i="12"/>
  <c r="G91" i="5" s="1"/>
  <c r="AV16" i="12"/>
  <c r="J77" i="5" s="1"/>
  <c r="AP13" i="12"/>
  <c r="C74" i="5" s="1"/>
  <c r="AS37" i="12"/>
  <c r="G98" i="5" s="1"/>
  <c r="AS38" i="12"/>
  <c r="G99" i="5" s="1"/>
  <c r="AS39" i="12"/>
  <c r="G100" i="5" s="1"/>
  <c r="AU29" i="12"/>
  <c r="I90" i="5" s="1"/>
  <c r="AV31" i="12"/>
  <c r="J92" i="5" s="1"/>
  <c r="AU34" i="12"/>
  <c r="I95" i="5" s="1"/>
  <c r="AP33" i="12"/>
  <c r="C94" i="5" s="1"/>
  <c r="AR15" i="12"/>
  <c r="F76" i="5" s="1"/>
  <c r="AS17" i="12"/>
  <c r="G78" i="5" s="1"/>
  <c r="AS18" i="12"/>
  <c r="G79" i="5" s="1"/>
  <c r="AR11" i="12"/>
  <c r="F72" i="5" s="1"/>
  <c r="AR8" i="12"/>
  <c r="AV36" i="12"/>
  <c r="J97" i="5" s="1"/>
  <c r="AV38" i="12"/>
  <c r="J99" i="5" s="1"/>
  <c r="AQ38" i="12"/>
  <c r="E99" i="5" s="1"/>
  <c r="AQ42" i="12"/>
  <c r="E103" i="5" s="1"/>
  <c r="AU19" i="12"/>
  <c r="I80" i="5" s="1"/>
  <c r="AU10" i="12"/>
  <c r="I71" i="5" s="1"/>
  <c r="AS33" i="12"/>
  <c r="G94" i="5" s="1"/>
  <c r="AP27" i="12"/>
  <c r="C88" i="5" s="1"/>
  <c r="AU26" i="12"/>
  <c r="I87" i="5" s="1"/>
  <c r="AS9" i="12"/>
  <c r="G70" i="5" s="1"/>
  <c r="AS21" i="12"/>
  <c r="G82" i="5" s="1"/>
  <c r="AU13" i="12"/>
  <c r="I74" i="5" s="1"/>
  <c r="AP37" i="12"/>
  <c r="C98" i="5" s="1"/>
  <c r="AQ19" i="12"/>
  <c r="E80" i="5" s="1"/>
  <c r="AR12" i="12"/>
  <c r="F73" i="5" s="1"/>
  <c r="AR36" i="12"/>
  <c r="F97" i="5" s="1"/>
  <c r="AU30" i="12"/>
  <c r="I91" i="5" s="1"/>
  <c r="AR16" i="12"/>
  <c r="F77" i="5" s="1"/>
  <c r="AP10" i="12"/>
  <c r="C71" i="5" s="1"/>
  <c r="AS41" i="12"/>
  <c r="G102" i="5" s="1"/>
  <c r="AQ23" i="12"/>
  <c r="E84" i="5" s="1"/>
  <c r="AS22" i="12"/>
  <c r="G83" i="5" s="1"/>
  <c r="AV34" i="12"/>
  <c r="J95" i="5" s="1"/>
  <c r="AS26" i="12"/>
  <c r="G87" i="5" s="1"/>
  <c r="AP21" i="12"/>
  <c r="C82" i="5" s="1"/>
  <c r="AP25" i="12"/>
  <c r="C86" i="5" s="1"/>
  <c r="AQ13" i="12"/>
  <c r="E74" i="5" s="1"/>
  <c r="AP11" i="12"/>
  <c r="C72" i="5" s="1"/>
  <c r="AU40" i="12"/>
  <c r="I101" i="5" s="1"/>
  <c r="AQ33" i="12"/>
  <c r="E94" i="5" s="1"/>
  <c r="AQ43" i="12"/>
  <c r="E104" i="5" s="1"/>
  <c r="AR34" i="12"/>
  <c r="F95" i="5" s="1"/>
  <c r="AV28" i="12"/>
  <c r="J89" i="5" s="1"/>
  <c r="AS24" i="12"/>
  <c r="G85" i="5" s="1"/>
  <c r="AR10" i="12"/>
  <c r="F71" i="5" s="1"/>
  <c r="AV43" i="12"/>
  <c r="J104" i="5" s="1"/>
  <c r="AV22" i="12"/>
  <c r="J83" i="5" s="1"/>
  <c r="AR14" i="12"/>
  <c r="F75" i="5" s="1"/>
  <c r="AV12" i="12"/>
  <c r="J73" i="5" s="1"/>
  <c r="AS12" i="12"/>
  <c r="G73" i="5" s="1"/>
  <c r="AQ10" i="12"/>
  <c r="E71" i="5" s="1"/>
  <c r="AS27" i="12"/>
  <c r="G88" i="5" s="1"/>
  <c r="AU35" i="12"/>
  <c r="I96" i="5" s="1"/>
  <c r="AU36" i="12"/>
  <c r="I97" i="5" s="1"/>
  <c r="AU37" i="12"/>
  <c r="I98" i="5" s="1"/>
  <c r="AU27" i="12"/>
  <c r="I88" i="5" s="1"/>
  <c r="AQ30" i="12"/>
  <c r="E91" i="5" s="1"/>
  <c r="AR32" i="12"/>
  <c r="F93" i="5" s="1"/>
  <c r="AQ28" i="12"/>
  <c r="E89" i="5" s="1"/>
  <c r="AS44" i="12"/>
  <c r="G105" i="5" s="1"/>
  <c r="AQ32" i="12"/>
  <c r="E93" i="5" s="1"/>
  <c r="AU16" i="12"/>
  <c r="I77" i="5" s="1"/>
  <c r="AP9" i="12"/>
  <c r="C70" i="5" s="1"/>
  <c r="AV14" i="12"/>
  <c r="J75" i="5" s="1"/>
  <c r="AV13" i="12"/>
  <c r="J74" i="5" s="1"/>
  <c r="AV10" i="12"/>
  <c r="J71" i="5" s="1"/>
  <c r="AR13" i="12"/>
  <c r="F74" i="5" s="1"/>
  <c r="AP34" i="12"/>
  <c r="C95" i="5" s="1"/>
  <c r="AP36" i="12"/>
  <c r="C97" i="5" s="1"/>
  <c r="AR25" i="12"/>
  <c r="F86" i="5" s="1"/>
  <c r="AV19" i="12"/>
  <c r="J80" i="5" s="1"/>
  <c r="AV23" i="12"/>
  <c r="J84" i="5" s="1"/>
  <c r="AU15" i="12"/>
  <c r="I76" i="5" s="1"/>
  <c r="AQ35" i="12"/>
  <c r="E96" i="5" s="1"/>
  <c r="AQ36" i="12"/>
  <c r="E97" i="5" s="1"/>
  <c r="AQ37" i="12"/>
  <c r="E98" i="5" s="1"/>
  <c r="AQ27" i="12"/>
  <c r="E88" i="5" s="1"/>
  <c r="AP29" i="12"/>
  <c r="C90" i="5" s="1"/>
  <c r="AU31" i="12"/>
  <c r="I92" i="5" s="1"/>
  <c r="AR23" i="12"/>
  <c r="F84" i="5" s="1"/>
  <c r="AR43" i="12"/>
  <c r="F104" i="5" s="1"/>
  <c r="AP31" i="12"/>
  <c r="C92" i="5" s="1"/>
  <c r="AQ16" i="12"/>
  <c r="E77" i="5" s="1"/>
  <c r="AS8" i="12"/>
  <c r="AS10" i="12"/>
  <c r="G71" i="5" s="1"/>
  <c r="AP43" i="12"/>
  <c r="C104" i="5" s="1"/>
  <c r="AV39" i="12"/>
  <c r="J100" i="5" s="1"/>
  <c r="AS28" i="12"/>
  <c r="G89" i="5" s="1"/>
  <c r="AU22" i="12"/>
  <c r="I83" i="5" s="1"/>
  <c r="AV27" i="12"/>
  <c r="J88" i="5" s="1"/>
  <c r="AU9" i="12"/>
  <c r="I70" i="5" s="1"/>
  <c r="AS34" i="12"/>
  <c r="G95" i="5" s="1"/>
  <c r="AP30" i="12"/>
  <c r="C91" i="5" s="1"/>
  <c r="AS14" i="12"/>
  <c r="G75" i="5" s="1"/>
  <c r="AP20" i="12"/>
  <c r="C81" i="5" s="1"/>
  <c r="AU17" i="12"/>
  <c r="I78" i="5" s="1"/>
  <c r="AQ39" i="12"/>
  <c r="E100" i="5" s="1"/>
  <c r="AU42" i="12"/>
  <c r="I103" i="5" s="1"/>
  <c r="AQ20" i="12"/>
  <c r="E81" i="5" s="1"/>
  <c r="AP24" i="12"/>
  <c r="C85" i="5" s="1"/>
  <c r="AR37" i="12"/>
  <c r="F98" i="5" s="1"/>
  <c r="AV32" i="12"/>
  <c r="J93" i="5" s="1"/>
  <c r="AR17" i="12"/>
  <c r="F78" i="5" s="1"/>
  <c r="AQ21" i="12"/>
  <c r="E82" i="5" s="1"/>
  <c r="AS42" i="12"/>
  <c r="G103" i="5" s="1"/>
  <c r="AU24" i="12"/>
  <c r="I85" i="5" s="1"/>
  <c r="AV29" i="12"/>
  <c r="J90" i="5" s="1"/>
  <c r="AU44" i="12"/>
  <c r="I105" i="5" s="1"/>
  <c r="AQ8" i="12"/>
  <c r="AU14" i="12"/>
  <c r="I75" i="5" s="1"/>
  <c r="AQ44" i="12"/>
  <c r="E105" i="5" s="1"/>
  <c r="AR24" i="12"/>
  <c r="F85" i="5" s="1"/>
  <c r="AS20" i="12"/>
  <c r="G81" i="5" s="1"/>
  <c r="AS19" i="12"/>
  <c r="G80" i="5" s="1"/>
  <c r="AV37" i="12"/>
  <c r="J98" i="5" s="1"/>
  <c r="AP17" i="12"/>
  <c r="C78" i="5" s="1"/>
  <c r="AS35" i="12"/>
  <c r="G96" i="5" s="1"/>
  <c r="AR9" i="12"/>
  <c r="F70" i="5" s="1"/>
  <c r="AP41" i="12"/>
  <c r="C102" i="5" s="1"/>
  <c r="AR38" i="12"/>
  <c r="F99" i="5" s="1"/>
  <c r="AV9" i="12"/>
  <c r="J70" i="5" s="1"/>
  <c r="AR27" i="12"/>
  <c r="F88" i="5" s="1"/>
  <c r="I28" i="5"/>
  <c r="G54" i="8"/>
  <c r="Q26" i="10" l="1"/>
  <c r="I87" i="3" s="1"/>
  <c r="Q30" i="10"/>
  <c r="I91" i="3" s="1"/>
  <c r="R26" i="10"/>
  <c r="J87" i="3" s="1"/>
  <c r="R30" i="10"/>
  <c r="J91" i="3" s="1"/>
  <c r="R28" i="10"/>
  <c r="J89" i="3" s="1"/>
  <c r="R29" i="10"/>
  <c r="J90" i="3" s="1"/>
  <c r="Q28" i="10"/>
  <c r="I89" i="3" s="1"/>
  <c r="Q29" i="10"/>
  <c r="I90" i="3" s="1"/>
  <c r="R25" i="10"/>
  <c r="J86" i="3" s="1"/>
  <c r="R27" i="10"/>
  <c r="J88" i="3" s="1"/>
  <c r="Q25" i="10"/>
  <c r="I86" i="3" s="1"/>
  <c r="Q27" i="10"/>
  <c r="I88" i="3" s="1"/>
  <c r="P44" i="10"/>
  <c r="H105" i="3" s="1"/>
  <c r="R23" i="10"/>
  <c r="J84" i="3" s="1"/>
  <c r="R24" i="10"/>
  <c r="J85" i="3" s="1"/>
  <c r="Q23" i="10"/>
  <c r="I84" i="3" s="1"/>
  <c r="Q24" i="10"/>
  <c r="I85" i="3" s="1"/>
  <c r="R15" i="10"/>
  <c r="J76" i="3" s="1"/>
  <c r="R21" i="10"/>
  <c r="J82" i="3" s="1"/>
  <c r="Q15" i="10"/>
  <c r="I76" i="3" s="1"/>
  <c r="Q21" i="10"/>
  <c r="I82" i="3" s="1"/>
  <c r="R9" i="10"/>
  <c r="J70" i="3" s="1"/>
  <c r="R12" i="10"/>
  <c r="J73" i="3" s="1"/>
  <c r="Q9" i="10"/>
  <c r="I70" i="3" s="1"/>
  <c r="Q12" i="10"/>
  <c r="I73" i="3" s="1"/>
  <c r="P8" i="10"/>
  <c r="H69" i="3" s="1"/>
  <c r="P9" i="10"/>
  <c r="H70" i="3" s="1"/>
  <c r="P20" i="10"/>
  <c r="H81" i="3" s="1"/>
  <c r="P35" i="10"/>
  <c r="H96" i="3" s="1"/>
  <c r="P17" i="10"/>
  <c r="H78" i="3" s="1"/>
  <c r="R17" i="10"/>
  <c r="J78" i="3" s="1"/>
  <c r="R19" i="10"/>
  <c r="J80" i="3" s="1"/>
  <c r="Q17" i="10"/>
  <c r="I78" i="3" s="1"/>
  <c r="Q19" i="10"/>
  <c r="I80" i="3" s="1"/>
  <c r="P11" i="10"/>
  <c r="H72" i="3" s="1"/>
  <c r="R14" i="10"/>
  <c r="J75" i="3" s="1"/>
  <c r="R16" i="10"/>
  <c r="J77" i="3" s="1"/>
  <c r="Q14" i="10"/>
  <c r="I75" i="3" s="1"/>
  <c r="Q16" i="10"/>
  <c r="I77" i="3" s="1"/>
  <c r="R13" i="10"/>
  <c r="J74" i="3" s="1"/>
  <c r="R10" i="10"/>
  <c r="J71" i="3" s="1"/>
  <c r="Q13" i="10"/>
  <c r="I74" i="3" s="1"/>
  <c r="Q10" i="10"/>
  <c r="I71" i="3" s="1"/>
  <c r="P26" i="10"/>
  <c r="H87" i="3" s="1"/>
  <c r="P28" i="10"/>
  <c r="H89" i="3" s="1"/>
  <c r="P29" i="10"/>
  <c r="H90" i="3" s="1"/>
  <c r="P24" i="10"/>
  <c r="H85" i="3" s="1"/>
  <c r="P12" i="10"/>
  <c r="H73" i="3" s="1"/>
  <c r="P42" i="10"/>
  <c r="H103" i="3" s="1"/>
  <c r="P33" i="10"/>
  <c r="H94" i="3" s="1"/>
  <c r="P19" i="10"/>
  <c r="H80" i="3" s="1"/>
  <c r="G29" i="5"/>
  <c r="G29" i="3" s="1"/>
  <c r="G28" i="3"/>
  <c r="R20" i="10"/>
  <c r="J81" i="3" s="1"/>
  <c r="R22" i="10"/>
  <c r="J83" i="3" s="1"/>
  <c r="Q20" i="10"/>
  <c r="I81" i="3" s="1"/>
  <c r="Q22" i="10"/>
  <c r="I83" i="3" s="1"/>
  <c r="I29" i="5"/>
  <c r="I29" i="3" s="1"/>
  <c r="I28" i="3"/>
  <c r="H29" i="5"/>
  <c r="H29" i="3" s="1"/>
  <c r="H28" i="3"/>
  <c r="J29" i="5"/>
  <c r="J29" i="3" s="1"/>
  <c r="J28" i="3"/>
  <c r="E32" i="5"/>
  <c r="F29" i="3"/>
  <c r="E32" i="3" s="1"/>
  <c r="P13" i="10"/>
  <c r="H74" i="3" s="1"/>
  <c r="P27" i="10"/>
  <c r="H88" i="3" s="1"/>
  <c r="P43" i="10"/>
  <c r="H104" i="3" s="1"/>
  <c r="P31" i="10"/>
  <c r="H92" i="3" s="1"/>
  <c r="P16" i="10"/>
  <c r="H77" i="3" s="1"/>
  <c r="P40" i="10"/>
  <c r="H101" i="3" s="1"/>
  <c r="E106" i="3"/>
  <c r="P38" i="10"/>
  <c r="H99" i="3" s="1"/>
  <c r="P22" i="10"/>
  <c r="H83" i="3" s="1"/>
  <c r="P15" i="10"/>
  <c r="H76" i="3" s="1"/>
  <c r="P41" i="10"/>
  <c r="H102" i="3" s="1"/>
  <c r="P34" i="10"/>
  <c r="H95" i="3" s="1"/>
  <c r="P10" i="10"/>
  <c r="H71" i="3" s="1"/>
  <c r="P30" i="10"/>
  <c r="H91" i="3" s="1"/>
  <c r="P37" i="10"/>
  <c r="H98" i="3" s="1"/>
  <c r="P21" i="10"/>
  <c r="H82" i="3" s="1"/>
  <c r="P25" i="10"/>
  <c r="H86" i="3" s="1"/>
  <c r="P36" i="10"/>
  <c r="H97" i="3" s="1"/>
  <c r="P39" i="10"/>
  <c r="H100" i="3" s="1"/>
  <c r="P32" i="10"/>
  <c r="H93" i="3" s="1"/>
  <c r="P18" i="10"/>
  <c r="H79" i="3" s="1"/>
  <c r="P14" i="10"/>
  <c r="H75" i="3" s="1"/>
  <c r="H45" i="10"/>
  <c r="R8" i="10"/>
  <c r="G45" i="10"/>
  <c r="Q8" i="10"/>
  <c r="F69" i="5"/>
  <c r="AR45" i="12"/>
  <c r="F106" i="5" s="1"/>
  <c r="I69" i="5"/>
  <c r="AU45" i="12"/>
  <c r="I106" i="5" s="1"/>
  <c r="J69" i="5"/>
  <c r="AV45" i="12"/>
  <c r="J106" i="5" s="1"/>
  <c r="E69" i="5"/>
  <c r="AQ45" i="12"/>
  <c r="AT44" i="12" s="1"/>
  <c r="H105" i="5" s="1"/>
  <c r="G69" i="5"/>
  <c r="AS45" i="12"/>
  <c r="G106" i="5" s="1"/>
  <c r="AT26" i="12" l="1"/>
  <c r="H87" i="5" s="1"/>
  <c r="AT39" i="12"/>
  <c r="H100" i="5" s="1"/>
  <c r="AT27" i="12"/>
  <c r="H88" i="5" s="1"/>
  <c r="AT15" i="12"/>
  <c r="H76" i="5" s="1"/>
  <c r="AT8" i="12"/>
  <c r="H69" i="5" s="1"/>
  <c r="AT41" i="12"/>
  <c r="H102" i="5" s="1"/>
  <c r="AT33" i="12"/>
  <c r="H94" i="5" s="1"/>
  <c r="AT38" i="12"/>
  <c r="H99" i="5" s="1"/>
  <c r="AT24" i="12"/>
  <c r="H85" i="5" s="1"/>
  <c r="AT21" i="12"/>
  <c r="H82" i="5" s="1"/>
  <c r="AT30" i="12"/>
  <c r="H91" i="5" s="1"/>
  <c r="R45" i="10"/>
  <c r="J106" i="3" s="1"/>
  <c r="J69" i="3"/>
  <c r="Q45" i="10"/>
  <c r="I106" i="3" s="1"/>
  <c r="I69" i="3"/>
  <c r="AT25" i="12"/>
  <c r="H86" i="5" s="1"/>
  <c r="AT12" i="12"/>
  <c r="H73" i="5" s="1"/>
  <c r="AT37" i="12"/>
  <c r="H98" i="5" s="1"/>
  <c r="AT35" i="12"/>
  <c r="H96" i="5" s="1"/>
  <c r="AT29" i="12"/>
  <c r="H90" i="5" s="1"/>
  <c r="AT20" i="12"/>
  <c r="H81" i="5" s="1"/>
  <c r="AT10" i="12"/>
  <c r="H71" i="5" s="1"/>
  <c r="AT42" i="12"/>
  <c r="H103" i="5" s="1"/>
  <c r="AT23" i="12"/>
  <c r="H84" i="5" s="1"/>
  <c r="AT9" i="12"/>
  <c r="H70" i="5" s="1"/>
  <c r="AT14" i="12"/>
  <c r="H75" i="5" s="1"/>
  <c r="AT13" i="12"/>
  <c r="H74" i="5" s="1"/>
  <c r="AT43" i="12"/>
  <c r="H104" i="5" s="1"/>
  <c r="AT19" i="12"/>
  <c r="H80" i="5" s="1"/>
  <c r="AT40" i="12"/>
  <c r="H101" i="5" s="1"/>
  <c r="AT11" i="12"/>
  <c r="H72" i="5" s="1"/>
  <c r="AT36" i="12"/>
  <c r="H97" i="5" s="1"/>
  <c r="AT28" i="12"/>
  <c r="H89" i="5" s="1"/>
  <c r="E106" i="5"/>
  <c r="AT32" i="12"/>
  <c r="H93" i="5" s="1"/>
  <c r="AT31" i="12"/>
  <c r="H92" i="5" s="1"/>
  <c r="AT17" i="12"/>
  <c r="H78" i="5" s="1"/>
  <c r="AT34" i="12"/>
  <c r="H95" i="5" s="1"/>
  <c r="AT18" i="12"/>
  <c r="H79" i="5" s="1"/>
  <c r="AT22" i="12"/>
  <c r="H83" i="5" s="1"/>
  <c r="AT16" i="12"/>
  <c r="H7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H45" authorId="0" shapeId="0" xr:uid="{00000000-0006-0000-0A00-000001000000}">
      <text>
        <r>
          <rPr>
            <sz val="9"/>
            <color indexed="81"/>
            <rFont val="ＭＳ Ｐゴシック"/>
            <family val="3"/>
            <charset val="128"/>
          </rPr>
          <t>原材料等誘発額</t>
        </r>
      </text>
    </comment>
    <comment ref="H47" authorId="0" shapeId="0" xr:uid="{00000000-0006-0000-0A00-000002000000}">
      <text>
        <r>
          <rPr>
            <sz val="9"/>
            <color indexed="81"/>
            <rFont val="ＭＳ Ｐゴシック"/>
            <family val="3"/>
            <charset val="128"/>
          </rPr>
          <t>雇用者所得誘発額</t>
        </r>
      </text>
    </comment>
    <comment ref="H52" authorId="0" shapeId="0" xr:uid="{00000000-0006-0000-0A00-000003000000}">
      <text>
        <r>
          <rPr>
            <sz val="9"/>
            <color indexed="81"/>
            <rFont val="ＭＳ Ｐゴシック"/>
            <family val="3"/>
            <charset val="128"/>
          </rPr>
          <t>粗付加価値額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H45" authorId="0" shapeId="0" xr:uid="{00000000-0006-0000-0B00-000001000000}">
      <text>
        <r>
          <rPr>
            <sz val="9"/>
            <color indexed="81"/>
            <rFont val="ＭＳ Ｐゴシック"/>
            <family val="3"/>
            <charset val="128"/>
          </rPr>
          <t>原材料等誘発額</t>
        </r>
      </text>
    </comment>
    <comment ref="H47" authorId="0" shapeId="0" xr:uid="{00000000-0006-0000-0B00-000002000000}">
      <text>
        <r>
          <rPr>
            <sz val="9"/>
            <color indexed="81"/>
            <rFont val="ＭＳ Ｐゴシック"/>
            <family val="3"/>
            <charset val="128"/>
          </rPr>
          <t>雇用者所得誘発額</t>
        </r>
      </text>
    </comment>
    <comment ref="H52" authorId="0" shapeId="0" xr:uid="{00000000-0006-0000-0B00-000003000000}">
      <text>
        <r>
          <rPr>
            <sz val="9"/>
            <color indexed="81"/>
            <rFont val="ＭＳ Ｐゴシック"/>
            <family val="3"/>
            <charset val="128"/>
          </rPr>
          <t>粗付加価値額</t>
        </r>
      </text>
    </comment>
  </commentList>
</comments>
</file>

<file path=xl/sharedStrings.xml><?xml version="1.0" encoding="utf-8"?>
<sst xmlns="http://schemas.openxmlformats.org/spreadsheetml/2006/main" count="1967" uniqueCount="434">
  <si>
    <t>01</t>
  </si>
  <si>
    <t>農林水産業</t>
  </si>
  <si>
    <t>02</t>
  </si>
  <si>
    <t>鉱業</t>
  </si>
  <si>
    <t>03</t>
  </si>
  <si>
    <t>04</t>
  </si>
  <si>
    <t>繊維製品</t>
  </si>
  <si>
    <t>05</t>
  </si>
  <si>
    <t>パルプ・紙・木製品</t>
  </si>
  <si>
    <t>06</t>
  </si>
  <si>
    <t>化学製品</t>
  </si>
  <si>
    <t>07</t>
  </si>
  <si>
    <t>石油・石炭製品</t>
  </si>
  <si>
    <t>08</t>
  </si>
  <si>
    <t>窯業・土石製品</t>
  </si>
  <si>
    <t>09</t>
  </si>
  <si>
    <t>鉄鋼</t>
  </si>
  <si>
    <t>10</t>
  </si>
  <si>
    <t>非鉄金属</t>
  </si>
  <si>
    <t>11</t>
  </si>
  <si>
    <t>金属製品</t>
  </si>
  <si>
    <t>12</t>
  </si>
  <si>
    <t>13</t>
  </si>
  <si>
    <t>電気機械</t>
  </si>
  <si>
    <t>14</t>
  </si>
  <si>
    <t>輸送機械</t>
  </si>
  <si>
    <t>15</t>
  </si>
  <si>
    <t>16</t>
  </si>
  <si>
    <t>その他の製造工業製品</t>
  </si>
  <si>
    <t>17</t>
  </si>
  <si>
    <t>建設</t>
  </si>
  <si>
    <t>18</t>
  </si>
  <si>
    <t>電力・ガス・熱供給</t>
  </si>
  <si>
    <t>19</t>
  </si>
  <si>
    <t>20</t>
  </si>
  <si>
    <t>商業</t>
  </si>
  <si>
    <t>21</t>
  </si>
  <si>
    <t>金融・保険</t>
  </si>
  <si>
    <t>22</t>
  </si>
  <si>
    <t>不動産</t>
  </si>
  <si>
    <t>23</t>
  </si>
  <si>
    <t>24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</si>
  <si>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</si>
  <si>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</si>
  <si>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</si>
  <si>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</si>
  <si>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</si>
  <si>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</si>
  <si>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</si>
  <si>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</si>
  <si>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</si>
  <si>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</si>
  <si>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</si>
  <si>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</si>
  <si>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</si>
  <si>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</si>
  <si>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2"/>
  </si>
  <si>
    <t>雇用者所得率</t>
    <rPh sb="5" eb="6">
      <t>リツ</t>
    </rPh>
    <phoneticPr fontId="2"/>
  </si>
  <si>
    <t>民間消費支出パターン</t>
    <rPh sb="0" eb="2">
      <t>ミンカン</t>
    </rPh>
    <rPh sb="2" eb="4">
      <t>ショウヒ</t>
    </rPh>
    <rPh sb="4" eb="6">
      <t>シシュツ</t>
    </rPh>
    <phoneticPr fontId="2"/>
  </si>
  <si>
    <t>九州</t>
    <rPh sb="0" eb="2">
      <t>キュウシュウ</t>
    </rPh>
    <phoneticPr fontId="2"/>
  </si>
  <si>
    <t>入力シートより</t>
    <rPh sb="0" eb="2">
      <t>ニュウリョク</t>
    </rPh>
    <phoneticPr fontId="2"/>
  </si>
  <si>
    <t>消費誘発額</t>
    <rPh sb="0" eb="2">
      <t>ショウヒ</t>
    </rPh>
    <rPh sb="2" eb="5">
      <t>ユウハツガク</t>
    </rPh>
    <phoneticPr fontId="2"/>
  </si>
  <si>
    <t>合計</t>
    <rPh sb="0" eb="2">
      <t>ゴウケイ</t>
    </rPh>
    <phoneticPr fontId="2"/>
  </si>
  <si>
    <t>就業係数</t>
    <rPh sb="0" eb="2">
      <t>シュウギョウ</t>
    </rPh>
    <rPh sb="2" eb="4">
      <t>ケイスウ</t>
    </rPh>
    <phoneticPr fontId="2"/>
  </si>
  <si>
    <t>雇用係数</t>
    <rPh sb="0" eb="2">
      <t>コヨウ</t>
    </rPh>
    <rPh sb="2" eb="4">
      <t>ケイスウ</t>
    </rPh>
    <phoneticPr fontId="2"/>
  </si>
  <si>
    <t>熊本市</t>
    <rPh sb="0" eb="2">
      <t>クマモト</t>
    </rPh>
    <rPh sb="2" eb="3">
      <t>シ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</si>
  <si>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</si>
  <si>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生産誘発額</t>
    <rPh sb="0" eb="2">
      <t>セイサン</t>
    </rPh>
    <rPh sb="2" eb="5">
      <t>ユウハツガク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</si>
  <si>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</si>
  <si>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</si>
  <si>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年</t>
    <rPh sb="0" eb="1">
      <t>ネン</t>
    </rPh>
    <phoneticPr fontId="2"/>
  </si>
  <si>
    <t>地域</t>
    <rPh sb="0" eb="2">
      <t>チイキ</t>
    </rPh>
    <phoneticPr fontId="2"/>
  </si>
  <si>
    <t>就業誘発者</t>
    <rPh sb="0" eb="2">
      <t>シュウギョウ</t>
    </rPh>
    <rPh sb="2" eb="4">
      <t>ユウハツ</t>
    </rPh>
    <rPh sb="4" eb="5">
      <t>シャ</t>
    </rPh>
    <phoneticPr fontId="2"/>
  </si>
  <si>
    <t>雇用誘発者</t>
    <rPh sb="0" eb="2">
      <t>コヨウ</t>
    </rPh>
    <rPh sb="2" eb="4">
      <t>ユウハツ</t>
    </rPh>
    <rPh sb="4" eb="5">
      <t>シャ</t>
    </rPh>
    <phoneticPr fontId="2"/>
  </si>
  <si>
    <t>与件データ</t>
    <rPh sb="0" eb="2">
      <t>ヨケン</t>
    </rPh>
    <phoneticPr fontId="2"/>
  </si>
  <si>
    <t>波及効果の倍率</t>
    <rPh sb="0" eb="4">
      <t>ハキュウコウカ</t>
    </rPh>
    <rPh sb="5" eb="7">
      <t>バイリツ</t>
    </rPh>
    <phoneticPr fontId="2"/>
  </si>
  <si>
    <t>第２次
県内需要額</t>
    <rPh sb="0" eb="1">
      <t>ダイ</t>
    </rPh>
    <rPh sb="2" eb="3">
      <t>ジ</t>
    </rPh>
    <rPh sb="4" eb="6">
      <t>ケンナイ</t>
    </rPh>
    <rPh sb="6" eb="9">
      <t>ジュヨウガク</t>
    </rPh>
    <phoneticPr fontId="2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</si>
  <si>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</si>
  <si>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2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</si>
  <si>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2"/>
  </si>
  <si>
    <t>33</t>
  </si>
  <si>
    <t>非住宅建築</t>
  </si>
  <si>
    <t>木造事務所</t>
  </si>
  <si>
    <t>ＳＲＣ工場</t>
  </si>
  <si>
    <t>ＲＣ事務所</t>
  </si>
  <si>
    <t>ＣＢ非住宅</t>
  </si>
  <si>
    <t>34</t>
  </si>
  <si>
    <t>35</t>
  </si>
  <si>
    <t>36</t>
  </si>
  <si>
    <t>37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</si>
  <si>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</si>
  <si>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</si>
  <si>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</si>
  <si>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</si>
  <si>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</si>
  <si>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</si>
  <si>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</si>
  <si>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</si>
  <si>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</si>
  <si>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</si>
  <si>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</si>
  <si>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</si>
  <si>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</si>
  <si>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</si>
  <si>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</si>
  <si>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</si>
  <si>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</si>
  <si>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</si>
  <si>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</si>
  <si>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新規需要額</t>
    <rPh sb="0" eb="2">
      <t>シンキ</t>
    </rPh>
    <rPh sb="2" eb="5">
      <t>ジュヨウガク</t>
    </rPh>
    <phoneticPr fontId="2"/>
  </si>
  <si>
    <t>第２次間接効果関係</t>
    <rPh sb="0" eb="1">
      <t>ダイ</t>
    </rPh>
    <rPh sb="2" eb="3">
      <t>ジ</t>
    </rPh>
    <rPh sb="3" eb="5">
      <t>カンセツ</t>
    </rPh>
    <rPh sb="5" eb="7">
      <t>コウカ</t>
    </rPh>
    <rPh sb="7" eb="9">
      <t>カンケイ</t>
    </rPh>
    <phoneticPr fontId="2"/>
  </si>
  <si>
    <t>非住宅建築</t>
    <phoneticPr fontId="2"/>
  </si>
  <si>
    <t>非住宅建築（木造）</t>
    <phoneticPr fontId="2"/>
  </si>
  <si>
    <t>木造工場</t>
  </si>
  <si>
    <t>ＳＲＣ事務所</t>
  </si>
  <si>
    <t>ＲＣ工場</t>
  </si>
  <si>
    <t>ＲＣ学校</t>
  </si>
  <si>
    <t xml:space="preserve">　　 </t>
    <phoneticPr fontId="2"/>
  </si>
  <si>
    <t>非住宅建築
（ 木 造 ）</t>
  </si>
  <si>
    <t>木 造 工 場</t>
  </si>
  <si>
    <t>非住宅建築
（非木造）</t>
  </si>
  <si>
    <t>Ｓ  Ｒ  Ｃ
事  務  所</t>
  </si>
  <si>
    <t>Ｒ Ｃ 工 場</t>
  </si>
  <si>
    <t>Ｒ Ｃ 学 校</t>
  </si>
  <si>
    <t>Ｓ  工  場</t>
  </si>
  <si>
    <t>Ｓ 事 務 所</t>
  </si>
  <si>
    <t>土 地 造 成</t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</si>
  <si>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2"/>
  </si>
  <si>
    <t>（百万円）</t>
    <rPh sb="1" eb="2">
      <t>ヒャク</t>
    </rPh>
    <rPh sb="2" eb="4">
      <t>マンエン</t>
    </rPh>
    <phoneticPr fontId="2"/>
  </si>
  <si>
    <t>定義</t>
    <rPh sb="0" eb="2">
      <t>テイギ</t>
    </rPh>
    <phoneticPr fontId="1"/>
  </si>
  <si>
    <t>消費転換係数のリスト</t>
    <rPh sb="0" eb="2">
      <t>ショウヒ</t>
    </rPh>
    <rPh sb="2" eb="4">
      <t>テンカン</t>
    </rPh>
    <rPh sb="4" eb="6">
      <t>ケイスウ</t>
    </rPh>
    <phoneticPr fontId="2"/>
  </si>
  <si>
    <t>上記年平均</t>
    <rPh sb="0" eb="2">
      <t>ジョウキ</t>
    </rPh>
    <rPh sb="2" eb="3">
      <t>ネン</t>
    </rPh>
    <rPh sb="3" eb="5">
      <t>ヘイキン</t>
    </rPh>
    <phoneticPr fontId="2"/>
  </si>
  <si>
    <t>工場、作業場及び倉庫</t>
    <phoneticPr fontId="1"/>
  </si>
  <si>
    <t>事務所、店舗、学校、病院及び他に分類されないもの</t>
    <phoneticPr fontId="1"/>
  </si>
  <si>
    <t>主要構造部が鉄骨鉄筋コンクリート造の工場、作業場、及び倉庫</t>
    <phoneticPr fontId="1"/>
  </si>
  <si>
    <t>主要構造部が鉄骨鉄筋コンクリート造の事務所、店舗、学校、病院及びその他21に該当しないもの</t>
    <phoneticPr fontId="1"/>
  </si>
  <si>
    <t>主要構造部が鉄筋コンクリート造の工場、作業場、倉庫</t>
    <phoneticPr fontId="1"/>
  </si>
  <si>
    <t>主要構造部が鉄筋コンクリート造の学校</t>
    <phoneticPr fontId="1"/>
  </si>
  <si>
    <t>主要構造部が鉄骨またはその他の金属で作られた工場、作業場、倉庫</t>
    <phoneticPr fontId="1"/>
  </si>
  <si>
    <t>主要構造部が鉄骨またはその他の金属で作られた事務所、店舗、病院、学校及びその他26に該当しないもの</t>
    <phoneticPr fontId="1"/>
  </si>
  <si>
    <t>主要構造部が鉄筋コンクリート造の事務所、店舗、病院及びその他23、24に該当しないもの</t>
    <phoneticPr fontId="1"/>
  </si>
  <si>
    <t>飲食料品</t>
  </si>
  <si>
    <t>プラスチック・ゴム</t>
  </si>
  <si>
    <t>はん用機械</t>
    <rPh sb="2" eb="3">
      <t>ヨウ</t>
    </rPh>
    <phoneticPr fontId="2"/>
  </si>
  <si>
    <t>生産用機械</t>
    <rPh sb="0" eb="3">
      <t>セイサンヨウ</t>
    </rPh>
    <phoneticPr fontId="2"/>
  </si>
  <si>
    <t>業務用機械</t>
    <rPh sb="0" eb="3">
      <t>ギョウムヨウ</t>
    </rPh>
    <rPh sb="3" eb="5">
      <t>キカイ</t>
    </rPh>
    <phoneticPr fontId="2"/>
  </si>
  <si>
    <t>電子部品</t>
  </si>
  <si>
    <t>電気機械</t>
    <rPh sb="0" eb="2">
      <t>デンキ</t>
    </rPh>
    <rPh sb="2" eb="4">
      <t>キカイ</t>
    </rPh>
    <phoneticPr fontId="2"/>
  </si>
  <si>
    <t>情報・通信機器</t>
  </si>
  <si>
    <t>水道</t>
    <rPh sb="0" eb="2">
      <t>スイドウ</t>
    </rPh>
    <phoneticPr fontId="2"/>
  </si>
  <si>
    <t>廃棄物処理</t>
  </si>
  <si>
    <t>運輸・郵便</t>
    <rPh sb="3" eb="5">
      <t>ユウビン</t>
    </rPh>
    <phoneticPr fontId="2"/>
  </si>
  <si>
    <t>情報通信</t>
  </si>
  <si>
    <t>医療・福祉</t>
    <rPh sb="3" eb="5">
      <t>フクシ</t>
    </rPh>
    <phoneticPr fontId="2"/>
  </si>
  <si>
    <t>その他の非営利団体サービス</t>
    <rPh sb="4" eb="5">
      <t>ヒ</t>
    </rPh>
    <rPh sb="5" eb="7">
      <t>エイリ</t>
    </rPh>
    <rPh sb="7" eb="9">
      <t>ダンタイ</t>
    </rPh>
    <phoneticPr fontId="2"/>
  </si>
  <si>
    <t>間接税（関税・輸入品商品税を除く。）</t>
  </si>
  <si>
    <t>計算シート１</t>
    <rPh sb="0" eb="2">
      <t>ケイサン</t>
    </rPh>
    <phoneticPr fontId="2"/>
  </si>
  <si>
    <t>（人）</t>
    <rPh sb="1" eb="2">
      <t>ニン</t>
    </rPh>
    <phoneticPr fontId="2"/>
  </si>
  <si>
    <t>県内需要額
（＝直接効果）</t>
    <rPh sb="0" eb="2">
      <t>ケンナイ</t>
    </rPh>
    <rPh sb="2" eb="4">
      <t>ジュヨウ</t>
    </rPh>
    <rPh sb="4" eb="5">
      <t>ガク</t>
    </rPh>
    <rPh sb="8" eb="10">
      <t>チョクセツ</t>
    </rPh>
    <rPh sb="10" eb="12">
      <t>コウカ</t>
    </rPh>
    <phoneticPr fontId="2"/>
  </si>
  <si>
    <t>原材料等誘発額
及び粗付加価値
誘発額等</t>
    <rPh sb="0" eb="3">
      <t>ゲンザイリョウ</t>
    </rPh>
    <rPh sb="3" eb="4">
      <t>トウ</t>
    </rPh>
    <rPh sb="4" eb="7">
      <t>ユウハツガク</t>
    </rPh>
    <rPh sb="8" eb="9">
      <t>オヨ</t>
    </rPh>
    <rPh sb="10" eb="11">
      <t>ソ</t>
    </rPh>
    <rPh sb="11" eb="13">
      <t>フカ</t>
    </rPh>
    <rPh sb="13" eb="15">
      <t>カチ</t>
    </rPh>
    <rPh sb="16" eb="19">
      <t>ユウハツガク</t>
    </rPh>
    <rPh sb="19" eb="20">
      <t>トウ</t>
    </rPh>
    <phoneticPr fontId="2"/>
  </si>
  <si>
    <t>計</t>
    <rPh sb="0" eb="1">
      <t>ケイ</t>
    </rPh>
    <phoneticPr fontId="2"/>
  </si>
  <si>
    <t>与件データ</t>
    <rPh sb="0" eb="2">
      <t>ヨケン</t>
    </rPh>
    <phoneticPr fontId="2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</si>
  <si>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</si>
  <si>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</si>
  <si>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消費支出</t>
    <rPh sb="0" eb="2">
      <t>ショウヒ</t>
    </rPh>
    <rPh sb="2" eb="4">
      <t>シシュツ</t>
    </rPh>
    <phoneticPr fontId="2"/>
  </si>
  <si>
    <t>（円）</t>
    <rPh sb="1" eb="2">
      <t>エン</t>
    </rPh>
    <phoneticPr fontId="2"/>
  </si>
  <si>
    <t>実収入</t>
    <rPh sb="0" eb="1">
      <t>ジツ</t>
    </rPh>
    <rPh sb="1" eb="3">
      <t>シュウニュウ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</si>
  <si>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2"/>
  </si>
  <si>
    <t>はん用機械</t>
  </si>
  <si>
    <t>生産用機械</t>
  </si>
  <si>
    <t>業務用機械</t>
  </si>
  <si>
    <t>水道</t>
  </si>
  <si>
    <t>運輸・郵便</t>
  </si>
  <si>
    <t>医療・福祉</t>
  </si>
  <si>
    <t>第２次需要額</t>
    <rPh sb="0" eb="1">
      <t>ダイ</t>
    </rPh>
    <rPh sb="2" eb="3">
      <t>ジ</t>
    </rPh>
    <rPh sb="3" eb="6">
      <t>ジュヨウガク</t>
    </rPh>
    <phoneticPr fontId="2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</si>
  <si>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</si>
  <si>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（百万円）</t>
    <phoneticPr fontId="1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</si>
  <si>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2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</si>
  <si>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</si>
  <si>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</si>
  <si>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</si>
  <si>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倍</t>
    <rPh sb="0" eb="1">
      <t>バイ</t>
    </rPh>
    <phoneticPr fontId="2"/>
  </si>
  <si>
    <t>←原材料等誘発額</t>
    <rPh sb="1" eb="4">
      <t>ゲンザイリョウ</t>
    </rPh>
    <rPh sb="4" eb="5">
      <t>トウ</t>
    </rPh>
    <rPh sb="5" eb="7">
      <t>ユウハツ</t>
    </rPh>
    <rPh sb="7" eb="8">
      <t>ガク</t>
    </rPh>
    <phoneticPr fontId="1"/>
  </si>
  <si>
    <t>←雇用者所得誘発額</t>
    <rPh sb="1" eb="4">
      <t>コヨウシャ</t>
    </rPh>
    <rPh sb="4" eb="6">
      <t>ショトク</t>
    </rPh>
    <rPh sb="6" eb="9">
      <t>ユウハツガク</t>
    </rPh>
    <phoneticPr fontId="1"/>
  </si>
  <si>
    <t>←粗付加価値額</t>
    <rPh sb="1" eb="2">
      <t>ソ</t>
    </rPh>
    <rPh sb="2" eb="4">
      <t>フカ</t>
    </rPh>
    <rPh sb="4" eb="6">
      <t>カチ</t>
    </rPh>
    <rPh sb="6" eb="7">
      <t>ガク</t>
    </rPh>
    <phoneticPr fontId="1"/>
  </si>
  <si>
    <t>間接効果</t>
    <rPh sb="0" eb="2">
      <t>カンセツ</t>
    </rPh>
    <rPh sb="2" eb="4">
      <t>コウカ</t>
    </rPh>
    <phoneticPr fontId="2"/>
  </si>
  <si>
    <t>第一次波及効果関係</t>
    <rPh sb="0" eb="1">
      <t>ダイ</t>
    </rPh>
    <rPh sb="1" eb="3">
      <t>イチジ</t>
    </rPh>
    <rPh sb="3" eb="7">
      <t>ハキュウコウカ</t>
    </rPh>
    <rPh sb="7" eb="9">
      <t>カンケイ</t>
    </rPh>
    <phoneticPr fontId="2"/>
  </si>
  <si>
    <t>直接効果</t>
    <rPh sb="0" eb="4">
      <t>チョクセツコウカ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</si>
  <si>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</si>
  <si>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</si>
  <si>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直接効果</t>
    <rPh sb="0" eb="2">
      <t>チョクセツ</t>
    </rPh>
    <rPh sb="2" eb="4">
      <t>コウカ</t>
    </rPh>
    <phoneticPr fontId="2"/>
  </si>
  <si>
    <t>順位</t>
    <rPh sb="0" eb="2">
      <t>ジュンイ</t>
    </rPh>
    <phoneticPr fontId="2"/>
  </si>
  <si>
    <t>部門名</t>
    <rPh sb="0" eb="2">
      <t>ブモン</t>
    </rPh>
    <rPh sb="2" eb="3">
      <t>メイ</t>
    </rPh>
    <phoneticPr fontId="2"/>
  </si>
  <si>
    <t>（％）</t>
    <phoneticPr fontId="2"/>
  </si>
  <si>
    <t>うち粗付加価値誘発額</t>
    <rPh sb="2" eb="10">
      <t>アラフカカチユウハツガク</t>
    </rPh>
    <phoneticPr fontId="2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</si>
  <si>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2"/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</si>
  <si>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2"/>
  </si>
  <si>
    <t>（％）</t>
  </si>
  <si>
    <t>出力シート用</t>
    <rPh sb="0" eb="2">
      <t>シュツリョク</t>
    </rPh>
    <rPh sb="5" eb="6">
      <t>ヨウ</t>
    </rPh>
    <phoneticPr fontId="2"/>
  </si>
  <si>
    <t>（人）</t>
    <rPh sb="1" eb="2">
      <t>ヒト</t>
    </rPh>
    <phoneticPr fontId="2"/>
  </si>
  <si>
    <t>（百万円）</t>
    <rPh sb="1" eb="4">
      <t>ヒャクマンエン</t>
    </rPh>
    <phoneticPr fontId="2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</si>
  <si>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2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</si>
  <si>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2"/>
  </si>
  <si>
    <t>熊本県経済波及効果分析ツール</t>
    <rPh sb="0" eb="3">
      <t>クマモトケン</t>
    </rPh>
    <rPh sb="3" eb="11">
      <t>ケイザイハキュウコウカブンセキ</t>
    </rPh>
    <phoneticPr fontId="2"/>
  </si>
  <si>
    <t>分析タイトル</t>
    <rPh sb="0" eb="2">
      <t>ブンセキ</t>
    </rPh>
    <phoneticPr fontId="2"/>
  </si>
  <si>
    <t>１．目的</t>
    <rPh sb="2" eb="4">
      <t>モクテキ</t>
    </rPh>
    <phoneticPr fontId="2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</si>
  <si>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2"/>
  </si>
  <si>
    <t>直接効果</t>
    <rPh sb="0" eb="4">
      <t>チョクセツコウカ</t>
    </rPh>
    <phoneticPr fontId="1"/>
  </si>
  <si>
    <t>間接効果</t>
    <rPh sb="0" eb="2">
      <t>カンセツ</t>
    </rPh>
    <rPh sb="2" eb="4">
      <t>コウカ</t>
    </rPh>
    <phoneticPr fontId="1"/>
  </si>
  <si>
    <t>雇用者所得率</t>
    <rPh sb="0" eb="3">
      <t>コヨウシャ</t>
    </rPh>
    <rPh sb="3" eb="5">
      <t>ショトク</t>
    </rPh>
    <rPh sb="5" eb="6">
      <t>リツ</t>
    </rPh>
    <phoneticPr fontId="2"/>
  </si>
  <si>
    <t>就業誘発者数</t>
    <rPh sb="0" eb="6">
      <t>シュウギョウユウハツシャカズ</t>
    </rPh>
    <phoneticPr fontId="2"/>
  </si>
  <si>
    <t>粗付加価値誘発額</t>
    <rPh sb="0" eb="8">
      <t>アラフカカチユウハツガク</t>
    </rPh>
    <phoneticPr fontId="2"/>
  </si>
  <si>
    <t>うち雇用誘発者数</t>
    <rPh sb="2" eb="8">
      <t>コヨウユウハツシャスウ</t>
    </rPh>
    <phoneticPr fontId="2"/>
  </si>
  <si>
    <t>うち雇用者所得誘発額</t>
    <rPh sb="2" eb="10">
      <t>コヨウシャショトクユウハツガク</t>
    </rPh>
    <phoneticPr fontId="2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</si>
  <si>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2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</si>
  <si>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2"/>
  </si>
  <si>
    <t>逆行列係数</t>
    <rPh sb="0" eb="5">
      <t>ギャクギョウレツケイスウ</t>
    </rPh>
    <phoneticPr fontId="2"/>
  </si>
  <si>
    <t>消費誘発額</t>
    <rPh sb="0" eb="2">
      <t>ショウヒ</t>
    </rPh>
    <rPh sb="2" eb="4">
      <t>ユウハツ</t>
    </rPh>
    <rPh sb="4" eb="5">
      <t>ガク</t>
    </rPh>
    <phoneticPr fontId="2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</si>
  <si>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2"/>
  </si>
  <si>
    <t>生産誘発額</t>
    <rPh sb="0" eb="5">
      <t>セイサンユウハツガク</t>
    </rPh>
    <phoneticPr fontId="2"/>
  </si>
  <si>
    <t>うち雇用者所得
誘発額(a)</t>
    <rPh sb="2" eb="5">
      <t>コヨウシャ</t>
    </rPh>
    <rPh sb="5" eb="7">
      <t>ショトク</t>
    </rPh>
    <rPh sb="8" eb="11">
      <t>ユウハツガク</t>
    </rPh>
    <phoneticPr fontId="2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</si>
  <si>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</si>
  <si>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2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</si>
  <si>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2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</si>
  <si>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2"/>
  </si>
  <si>
    <t>生産誘発額の
累積比率</t>
    <rPh sb="0" eb="5">
      <t>セイサンユウハツガク</t>
    </rPh>
    <rPh sb="7" eb="11">
      <t>ルイセキヒリツ</t>
    </rPh>
    <phoneticPr fontId="2"/>
  </si>
  <si>
    <t>建設部門分析用
産業連関表投入係数</t>
    <rPh sb="13" eb="17">
      <t>トウニュウケイスウ</t>
    </rPh>
    <phoneticPr fontId="2"/>
  </si>
  <si>
    <t>１．</t>
    <phoneticPr fontId="2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</si>
  <si>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2"/>
  </si>
  <si>
    <t>２．分析概要</t>
    <rPh sb="2" eb="4">
      <t>ブンセキ</t>
    </rPh>
    <rPh sb="4" eb="6">
      <t>ガイヨウ</t>
    </rPh>
    <phoneticPr fontId="2"/>
  </si>
  <si>
    <t>前提条件</t>
    <rPh sb="0" eb="2">
      <t>ゼンテイ</t>
    </rPh>
    <rPh sb="2" eb="4">
      <t>ジョウケン</t>
    </rPh>
    <phoneticPr fontId="2"/>
  </si>
  <si>
    <t>　分析結果</t>
    <rPh sb="1" eb="3">
      <t>ブンセキ</t>
    </rPh>
    <rPh sb="3" eb="5">
      <t>ケッカ</t>
    </rPh>
    <phoneticPr fontId="2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</si>
  <si>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2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</si>
  <si>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2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</si>
  <si>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2"/>
  </si>
  <si>
    <t>２．</t>
    <phoneticPr fontId="2"/>
  </si>
  <si>
    <t>　 結果</t>
    <phoneticPr fontId="2"/>
  </si>
  <si>
    <t>　このツールによる分析結果は、理論上の一つの計算例であり、その結果を県が保証するものではありません。分析する方の責任において利用してください。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ケン</t>
    </rPh>
    <rPh sb="36" eb="38">
      <t>ホショウ</t>
    </rPh>
    <phoneticPr fontId="2"/>
  </si>
  <si>
    <t>Ⓐ新規需要額
＝生産誘発額
（直接効果）</t>
    <phoneticPr fontId="2"/>
  </si>
  <si>
    <t>Ⓑ生産誘発額</t>
    <rPh sb="1" eb="3">
      <t>セイサン</t>
    </rPh>
    <rPh sb="3" eb="5">
      <t>ユウハツ</t>
    </rPh>
    <rPh sb="5" eb="6">
      <t>ガク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</si>
  <si>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2"/>
  </si>
  <si>
    <t>農林漁業</t>
  </si>
  <si>
    <t>プラスチック・ゴム製品</t>
  </si>
  <si>
    <t>情報通信機器</t>
  </si>
  <si>
    <t>他に分類されない会員制団体</t>
  </si>
  <si>
    <t>71</t>
  </si>
  <si>
    <t>家計外消費支出（行）</t>
  </si>
  <si>
    <t>91</t>
  </si>
  <si>
    <t>雇用者所得</t>
  </si>
  <si>
    <t>92</t>
  </si>
  <si>
    <t>営業余剰</t>
  </si>
  <si>
    <t>93</t>
  </si>
  <si>
    <t>資本減耗引当</t>
  </si>
  <si>
    <t>94</t>
  </si>
  <si>
    <t>95</t>
  </si>
  <si>
    <t>（控除）経常補助金</t>
  </si>
  <si>
    <t>96</t>
  </si>
  <si>
    <t>粗付加価値部門計</t>
  </si>
  <si>
    <t>97</t>
  </si>
  <si>
    <t>県内生産額</t>
  </si>
  <si>
    <t>はん用機械</t>
    <rPh sb="2" eb="3">
      <t>ヨウ</t>
    </rPh>
    <phoneticPr fontId="28"/>
  </si>
  <si>
    <t>生産用機械</t>
    <rPh sb="0" eb="3">
      <t>セイサンヨウ</t>
    </rPh>
    <phoneticPr fontId="28"/>
  </si>
  <si>
    <t>業務用機械</t>
    <rPh sb="0" eb="3">
      <t>ギョウムヨウ</t>
    </rPh>
    <rPh sb="3" eb="5">
      <t>キカイ</t>
    </rPh>
    <phoneticPr fontId="28"/>
  </si>
  <si>
    <t>電気機械</t>
    <rPh sb="0" eb="2">
      <t>デンキ</t>
    </rPh>
    <rPh sb="2" eb="4">
      <t>キカイ</t>
    </rPh>
    <phoneticPr fontId="28"/>
  </si>
  <si>
    <t>水道</t>
    <rPh sb="0" eb="2">
      <t>スイドウ</t>
    </rPh>
    <phoneticPr fontId="28"/>
  </si>
  <si>
    <t>運輸・郵便</t>
    <rPh sb="3" eb="5">
      <t>ユウビン</t>
    </rPh>
    <phoneticPr fontId="28"/>
  </si>
  <si>
    <t>医療・福祉</t>
    <rPh sb="3" eb="5">
      <t>フクシ</t>
    </rPh>
    <phoneticPr fontId="28"/>
  </si>
  <si>
    <t>内生部門計</t>
    <rPh sb="0" eb="1">
      <t>ナイ</t>
    </rPh>
    <rPh sb="1" eb="4">
      <t>セイブモン</t>
    </rPh>
    <rPh sb="4" eb="5">
      <t>ケイ</t>
    </rPh>
    <phoneticPr fontId="29"/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</si>
  <si>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</si>
  <si>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</si>
  <si>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</si>
  <si>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</si>
  <si>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水道</t>
    <rPh sb="0" eb="2">
      <t>スイドウ</t>
    </rPh>
    <phoneticPr fontId="5"/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</si>
  <si>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</si>
  <si>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</si>
  <si>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主要構造部が、コンクリートブロック造及び他の分類に該当しないもの</t>
    <phoneticPr fontId="1"/>
  </si>
  <si>
    <t>Ｓ工場</t>
    <phoneticPr fontId="1"/>
  </si>
  <si>
    <t>Ｓ事務所</t>
    <phoneticPr fontId="1"/>
  </si>
  <si>
    <t xml:space="preserve">  産業部門別の経済波及効果（37部門）</t>
    <rPh sb="2" eb="4">
      <t>サンギョウ</t>
    </rPh>
    <phoneticPr fontId="2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</si>
  <si>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2"/>
  </si>
  <si>
    <t>産業部門</t>
    <rPh sb="0" eb="2">
      <t>サンギョウ</t>
    </rPh>
    <rPh sb="2" eb="4">
      <t>ブモン</t>
    </rPh>
    <phoneticPr fontId="2"/>
  </si>
  <si>
    <t>平成27年（2015年）建設部門分析用
産業連関表（37×71部門）投入係数
（「１建設」のみ県産業連関表の投入係数）</t>
    <rPh sb="0" eb="12">
      <t>２７</t>
    </rPh>
    <rPh sb="12" eb="14">
      <t>ケンセツ</t>
    </rPh>
    <rPh sb="31" eb="33">
      <t>ブモン</t>
    </rPh>
    <rPh sb="34" eb="36">
      <t>トウニュウ</t>
    </rPh>
    <rPh sb="36" eb="38">
      <t>ケイスウ</t>
    </rPh>
    <rPh sb="42" eb="44">
      <t>ケンセツ</t>
    </rPh>
    <rPh sb="47" eb="48">
      <t>ケン</t>
    </rPh>
    <rPh sb="48" eb="50">
      <t>サンギョウ</t>
    </rPh>
    <rPh sb="50" eb="52">
      <t>レンカン</t>
    </rPh>
    <rPh sb="52" eb="53">
      <t>ヒョウ</t>
    </rPh>
    <rPh sb="54" eb="56">
      <t>トウニュウ</t>
    </rPh>
    <rPh sb="56" eb="58">
      <t>ケイスウ</t>
    </rPh>
    <phoneticPr fontId="2"/>
  </si>
  <si>
    <t>説明</t>
    <rPh sb="0" eb="2">
      <t>セツメイ</t>
    </rPh>
    <phoneticPr fontId="2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</si>
  <si>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1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</si>
  <si>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1"/>
  </si>
  <si>
    <t>金属製家具を含む</t>
    <rPh sb="0" eb="3">
      <t>キンゾクセイ</t>
    </rPh>
    <rPh sb="3" eb="5">
      <t>カグ</t>
    </rPh>
    <rPh sb="6" eb="7">
      <t>フク</t>
    </rPh>
    <phoneticPr fontId="31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</si>
  <si>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1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</si>
  <si>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1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</si>
  <si>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1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</si>
  <si>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1"/>
  </si>
  <si>
    <t>銅、アルミニウム、電線・ケーブルなど</t>
    <rPh sb="0" eb="1">
      <t>ドウ</t>
    </rPh>
    <rPh sb="9" eb="11">
      <t>デンセン</t>
    </rPh>
    <phoneticPr fontId="31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</si>
  <si>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1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</si>
  <si>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1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</si>
  <si>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1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</si>
  <si>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1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</si>
  <si>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1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</si>
  <si>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1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</si>
  <si>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1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</si>
  <si>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1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</si>
  <si>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1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</si>
  <si>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1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</si>
  <si>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1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</si>
  <si>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1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</si>
  <si>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1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</si>
  <si>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1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</si>
  <si>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1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</si>
  <si>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1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</si>
  <si>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1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</si>
  <si>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1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</si>
  <si>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1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</si>
  <si>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1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</si>
  <si>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1"/>
  </si>
  <si>
    <t>※　産業部門の詳細な説明につきましては、総務省HPに掲載されています『平成27年（2015年）産業連関表（－総合解説編－）』の</t>
    <rPh sb="2" eb="4">
      <t>サンギョウ</t>
    </rPh>
    <rPh sb="4" eb="6">
      <t>ブモン</t>
    </rPh>
    <rPh sb="7" eb="9">
      <t>ショウサイ</t>
    </rPh>
    <rPh sb="10" eb="12">
      <t>セツメイ</t>
    </rPh>
    <rPh sb="20" eb="23">
      <t>ソウムショウ</t>
    </rPh>
    <rPh sb="26" eb="28">
      <t>ケイサイ</t>
    </rPh>
    <phoneticPr fontId="2"/>
  </si>
  <si>
    <t>　 第３部、第９章をご覧ください。</t>
    <phoneticPr fontId="2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</si>
  <si>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2"/>
  </si>
  <si>
    <t>①　土地造成額（与件データ）を入力</t>
    <rPh sb="2" eb="4">
      <t>トチ</t>
    </rPh>
    <rPh sb="4" eb="7">
      <t>ゾウセイガク</t>
    </rPh>
    <rPh sb="8" eb="10">
      <t>ヨケン</t>
    </rPh>
    <rPh sb="15" eb="17">
      <t>ニュウリョク</t>
    </rPh>
    <phoneticPr fontId="1"/>
  </si>
  <si>
    <t>② 建設投資額（与件データ）を該当する建設部門に直接入力</t>
    <rPh sb="2" eb="4">
      <t>ケンセツ</t>
    </rPh>
    <rPh sb="4" eb="6">
      <t>トウシ</t>
    </rPh>
    <rPh sb="6" eb="7">
      <t>ガク</t>
    </rPh>
    <rPh sb="8" eb="10">
      <t>ヨケン</t>
    </rPh>
    <rPh sb="15" eb="17">
      <t>ガイトウ</t>
    </rPh>
    <rPh sb="19" eb="21">
      <t>ケンセツ</t>
    </rPh>
    <rPh sb="21" eb="23">
      <t>ブモン</t>
    </rPh>
    <rPh sb="24" eb="26">
      <t>チョクセツ</t>
    </rPh>
    <rPh sb="26" eb="28">
      <t>ニュウリョク</t>
    </rPh>
    <phoneticPr fontId="1"/>
  </si>
  <si>
    <t>土地造成額</t>
    <rPh sb="0" eb="5">
      <t>トチゾウセイガク</t>
    </rPh>
    <phoneticPr fontId="2"/>
  </si>
  <si>
    <t>③ 機械等の設備投資額（与件データ）を該当する産業部門に直接入力</t>
    <rPh sb="2" eb="4">
      <t>キカイ</t>
    </rPh>
    <rPh sb="4" eb="5">
      <t>トウ</t>
    </rPh>
    <rPh sb="6" eb="8">
      <t>セツビ</t>
    </rPh>
    <rPh sb="8" eb="10">
      <t>トウシ</t>
    </rPh>
    <rPh sb="10" eb="11">
      <t>ガク</t>
    </rPh>
    <rPh sb="12" eb="14">
      <t>ヨケン</t>
    </rPh>
    <rPh sb="19" eb="21">
      <t>ガイトウ</t>
    </rPh>
    <rPh sb="23" eb="25">
      <t>サンギョウ</t>
    </rPh>
    <rPh sb="25" eb="27">
      <t>ブモン</t>
    </rPh>
    <rPh sb="28" eb="30">
      <t>チョクセツ</t>
    </rPh>
    <rPh sb="30" eb="32">
      <t>ニュウリョク</t>
    </rPh>
    <phoneticPr fontId="1"/>
  </si>
  <si>
    <t>土地造成</t>
    <rPh sb="0" eb="4">
      <t>トチゾウセイ</t>
    </rPh>
    <phoneticPr fontId="2"/>
  </si>
  <si>
    <t>建築投資</t>
    <rPh sb="0" eb="4">
      <t>ケンチクトウシ</t>
    </rPh>
    <phoneticPr fontId="2"/>
  </si>
  <si>
    <t>合計（内生部門計）</t>
    <rPh sb="0" eb="2">
      <t>ゴウケイ</t>
    </rPh>
    <rPh sb="3" eb="4">
      <t>ナイ</t>
    </rPh>
    <rPh sb="4" eb="7">
      <t>セイブモン</t>
    </rPh>
    <rPh sb="7" eb="8">
      <t>ケイ</t>
    </rPh>
    <phoneticPr fontId="29"/>
  </si>
  <si>
    <t>建設部門</t>
    <rPh sb="0" eb="4">
      <t>ケンセツブモン</t>
    </rPh>
    <phoneticPr fontId="2"/>
  </si>
  <si>
    <t>合計</t>
    <rPh sb="0" eb="2">
      <t>ゴウケイ</t>
    </rPh>
    <phoneticPr fontId="2"/>
  </si>
  <si>
    <t>直接効果</t>
    <rPh sb="0" eb="2">
      <t>チョクセツ</t>
    </rPh>
    <rPh sb="2" eb="4">
      <t>コウカ</t>
    </rPh>
    <phoneticPr fontId="1"/>
  </si>
  <si>
    <t>１．</t>
    <phoneticPr fontId="2"/>
  </si>
  <si>
    <t>経済波及効果フローチャート図（設備投資分）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セツビ</t>
    </rPh>
    <rPh sb="17" eb="19">
      <t>トウシ</t>
    </rPh>
    <rPh sb="19" eb="20">
      <t>ブン</t>
    </rPh>
    <phoneticPr fontId="2"/>
  </si>
  <si>
    <t>Ⓐ機械等の
設備投資額</t>
    <rPh sb="1" eb="3">
      <t>キカイ</t>
    </rPh>
    <rPh sb="3" eb="4">
      <t>トウ</t>
    </rPh>
    <rPh sb="6" eb="8">
      <t>セツビ</t>
    </rPh>
    <rPh sb="8" eb="10">
      <t>トウシ</t>
    </rPh>
    <rPh sb="10" eb="11">
      <t>ガク</t>
    </rPh>
    <phoneticPr fontId="2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</si>
  <si>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2"/>
  </si>
  <si>
    <t>固定資本マトリックス（民間）
投入係数</t>
    <rPh sb="15" eb="17">
      <t>トウニュウ</t>
    </rPh>
    <rPh sb="17" eb="19">
      <t>ケイスウ</t>
    </rPh>
    <phoneticPr fontId="2"/>
  </si>
  <si>
    <t>投入係数</t>
    <rPh sb="0" eb="2">
      <t>トウニュウ</t>
    </rPh>
    <rPh sb="2" eb="4">
      <t>ケイスウ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</si>
  <si>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1"/>
  </si>
  <si>
    <t>（％）</t>
    <phoneticPr fontId="2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</si>
  <si>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</si>
  <si>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</si>
  <si>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設備投資の計算シート</t>
    <rPh sb="0" eb="2">
      <t>セツビ</t>
    </rPh>
    <rPh sb="2" eb="4">
      <t>トウシ</t>
    </rPh>
    <rPh sb="5" eb="7">
      <t>ケイサン</t>
    </rPh>
    <phoneticPr fontId="2"/>
  </si>
  <si>
    <t>機械等の
設備投資額</t>
    <rPh sb="0" eb="2">
      <t>キカイ</t>
    </rPh>
    <rPh sb="2" eb="3">
      <t>トウ</t>
    </rPh>
    <rPh sb="5" eb="7">
      <t>セツビ</t>
    </rPh>
    <rPh sb="7" eb="9">
      <t>トウシ</t>
    </rPh>
    <rPh sb="9" eb="10">
      <t>ガク</t>
    </rPh>
    <phoneticPr fontId="2"/>
  </si>
  <si>
    <t>県内需要額
＝生産誘発額
（直接効果分）</t>
    <rPh sb="0" eb="2">
      <t>ケンナイ</t>
    </rPh>
    <rPh sb="2" eb="4">
      <t>ジュヨウ</t>
    </rPh>
    <rPh sb="4" eb="5">
      <t>ガク</t>
    </rPh>
    <rPh sb="7" eb="12">
      <t>セイサン</t>
    </rPh>
    <rPh sb="14" eb="18">
      <t>チョク</t>
    </rPh>
    <rPh sb="18" eb="19">
      <t>ブン</t>
    </rPh>
    <phoneticPr fontId="2"/>
  </si>
  <si>
    <t>粗付加価値誘発額（直接効果分）</t>
    <rPh sb="0" eb="7">
      <t>アラフカカチユウハツ</t>
    </rPh>
    <rPh sb="7" eb="8">
      <t>ガク</t>
    </rPh>
    <rPh sb="9" eb="13">
      <t>チョクセツコウカ</t>
    </rPh>
    <rPh sb="13" eb="14">
      <t>ブン</t>
    </rPh>
    <phoneticPr fontId="2"/>
  </si>
  <si>
    <t>雇用者所得誘発額（直接効果分）</t>
    <rPh sb="0" eb="3">
      <t>コヨウシャ</t>
    </rPh>
    <rPh sb="3" eb="5">
      <t>ショトク</t>
    </rPh>
    <rPh sb="5" eb="8">
      <t>ユウハツガク</t>
    </rPh>
    <rPh sb="9" eb="14">
      <t>チョクセツコウカブン</t>
    </rPh>
    <phoneticPr fontId="2"/>
  </si>
  <si>
    <t>原材料等
誘発額</t>
    <rPh sb="0" eb="3">
      <t>ゲンザイリョウ</t>
    </rPh>
    <rPh sb="3" eb="4">
      <t>トウ</t>
    </rPh>
    <rPh sb="5" eb="8">
      <t>ユウハツガク</t>
    </rPh>
    <phoneticPr fontId="2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</si>
  <si>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2"/>
  </si>
  <si>
    <t>直接効果＋間接効果</t>
    <rPh sb="0" eb="4">
      <t>チョクセツコウカ</t>
    </rPh>
    <rPh sb="5" eb="7">
      <t>カンセツ</t>
    </rPh>
    <rPh sb="7" eb="9">
      <t>コウカ</t>
    </rPh>
    <phoneticPr fontId="2"/>
  </si>
  <si>
    <t>生産誘発額の累積比率</t>
    <rPh sb="0" eb="5">
      <t>セイサンユウハツガク</t>
    </rPh>
    <rPh sb="6" eb="10">
      <t>ルイセキヒリツ</t>
    </rPh>
    <phoneticPr fontId="2"/>
  </si>
  <si>
    <t>設備投資の
第１次需要額</t>
    <rPh sb="0" eb="2">
      <t>セツビ</t>
    </rPh>
    <rPh sb="2" eb="4">
      <t>トウシ</t>
    </rPh>
    <rPh sb="6" eb="7">
      <t>ダイ</t>
    </rPh>
    <rPh sb="8" eb="9">
      <t>ジ</t>
    </rPh>
    <rPh sb="9" eb="11">
      <t>ジュヨウ</t>
    </rPh>
    <rPh sb="11" eb="12">
      <t>ガク</t>
    </rPh>
    <phoneticPr fontId="2"/>
  </si>
  <si>
    <t>第１次
需要額</t>
    <phoneticPr fontId="2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</si>
  <si>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2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</si>
  <si>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</si>
  <si>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うち粗付加価値誘発額</t>
    <rPh sb="2" eb="9">
      <t>アラフカカチユウハツ</t>
    </rPh>
    <rPh sb="9" eb="10">
      <t>ガク</t>
    </rPh>
    <phoneticPr fontId="2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</si>
  <si>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2"/>
  </si>
  <si>
    <t>うち雇用者所得誘発額</t>
    <rPh sb="2" eb="5">
      <t>コヨウシャ</t>
    </rPh>
    <rPh sb="5" eb="7">
      <t>ショトク</t>
    </rPh>
    <rPh sb="7" eb="10">
      <t>ユウハツガク</t>
    </rPh>
    <phoneticPr fontId="2"/>
  </si>
  <si>
    <t>うち雇用者所得
誘発額</t>
    <rPh sb="2" eb="5">
      <t>コヨウシャ</t>
    </rPh>
    <rPh sb="5" eb="7">
      <t>ショトク</t>
    </rPh>
    <rPh sb="8" eb="11">
      <t>ユウハツガク</t>
    </rPh>
    <phoneticPr fontId="2"/>
  </si>
  <si>
    <t>波及効果倍率→</t>
    <rPh sb="0" eb="4">
      <t>ハキュウコウカ</t>
    </rPh>
    <rPh sb="4" eb="6">
      <t>バイリツ</t>
    </rPh>
    <phoneticPr fontId="2"/>
  </si>
  <si>
    <t>設備投資額</t>
    <rPh sb="0" eb="2">
      <t>セツビ</t>
    </rPh>
    <rPh sb="2" eb="4">
      <t>トウシ</t>
    </rPh>
    <phoneticPr fontId="2"/>
  </si>
  <si>
    <t>01-0000</t>
  </si>
  <si>
    <t>02-0000</t>
  </si>
  <si>
    <t>03-0000</t>
  </si>
  <si>
    <t>04-0000</t>
  </si>
  <si>
    <t>05-0000</t>
  </si>
  <si>
    <t>06-0000</t>
  </si>
  <si>
    <t>07-0000</t>
  </si>
  <si>
    <t>08-0000</t>
  </si>
  <si>
    <t>09-0000</t>
  </si>
  <si>
    <t>10-0000</t>
  </si>
  <si>
    <t>11-0000</t>
  </si>
  <si>
    <t>12-0000</t>
  </si>
  <si>
    <t>13-0000</t>
  </si>
  <si>
    <t>14-0000</t>
  </si>
  <si>
    <t>15-0000</t>
  </si>
  <si>
    <t>16-0000</t>
  </si>
  <si>
    <t>17-0000</t>
  </si>
  <si>
    <t>18-0000</t>
  </si>
  <si>
    <t>19-0000</t>
  </si>
  <si>
    <t>20-0000</t>
  </si>
  <si>
    <t>21-0000</t>
  </si>
  <si>
    <t>22-0000</t>
  </si>
  <si>
    <t>23-0000</t>
  </si>
  <si>
    <t>24-0000</t>
  </si>
  <si>
    <t>25-0000</t>
  </si>
  <si>
    <t>26-0000</t>
  </si>
  <si>
    <t>27-0000</t>
  </si>
  <si>
    <t>28-0000</t>
  </si>
  <si>
    <t>29-0000</t>
  </si>
  <si>
    <t>30-0000</t>
  </si>
  <si>
    <t>31-0000</t>
  </si>
  <si>
    <t>32-0000</t>
  </si>
  <si>
    <t>33-0000</t>
  </si>
  <si>
    <t>34-0000</t>
  </si>
  <si>
    <t>35-0000</t>
  </si>
  <si>
    <t>36-0000</t>
  </si>
  <si>
    <t>37-0000</t>
  </si>
  <si>
    <t>事務用品</t>
    <rPh sb="0" eb="2">
      <t>ジム</t>
    </rPh>
    <rPh sb="2" eb="4">
      <t>ヨウヒン</t>
    </rPh>
    <phoneticPr fontId="1"/>
  </si>
  <si>
    <t>固定資本マトリックス（民間）
投入係数
（建設部門への投入を除く）</t>
    <rPh sb="21" eb="23">
      <t>ケンセツ</t>
    </rPh>
    <rPh sb="23" eb="25">
      <t>ブモン</t>
    </rPh>
    <rPh sb="27" eb="29">
      <t>トウニュウ</t>
    </rPh>
    <rPh sb="30" eb="31">
      <t>ノゾ</t>
    </rPh>
    <phoneticPr fontId="2"/>
  </si>
  <si>
    <t>④ 消費転換係数の年と地域をリストから選択</t>
    <phoneticPr fontId="2"/>
  </si>
  <si>
    <t>パルプ・紙
・木製品</t>
    <phoneticPr fontId="2"/>
  </si>
  <si>
    <t>プラスチック
・ゴム</t>
    <phoneticPr fontId="2"/>
  </si>
  <si>
    <t>その他の
製造工業製品</t>
    <phoneticPr fontId="2"/>
  </si>
  <si>
    <t>電力・ガス
・熱供給</t>
    <phoneticPr fontId="2"/>
  </si>
  <si>
    <t>その他の非営利団体サービス</t>
    <phoneticPr fontId="2"/>
  </si>
  <si>
    <t>対事業所
サービス</t>
    <phoneticPr fontId="2"/>
  </si>
  <si>
    <t>経済波及効果フローチャート図（建設投資分）</t>
    <rPh sb="0" eb="2">
      <t>ケイザイ</t>
    </rPh>
    <rPh sb="2" eb="4">
      <t>ハキュウ</t>
    </rPh>
    <rPh sb="4" eb="6">
      <t>コウカ</t>
    </rPh>
    <rPh sb="13" eb="14">
      <t>ズ</t>
    </rPh>
    <rPh sb="15" eb="19">
      <t>ケンセツトウシ</t>
    </rPh>
    <rPh sb="19" eb="20">
      <t>ブン</t>
    </rPh>
    <phoneticPr fontId="2"/>
  </si>
  <si>
    <t>経済波及効果フローチャート図（土地造成分）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トチ</t>
    </rPh>
    <rPh sb="17" eb="19">
      <t>ゾウセイ</t>
    </rPh>
    <rPh sb="19" eb="20">
      <t>ブン</t>
    </rPh>
    <phoneticPr fontId="2"/>
  </si>
  <si>
    <t>建設投資</t>
    <rPh sb="0" eb="2">
      <t>ケンセツ</t>
    </rPh>
    <rPh sb="2" eb="4">
      <t>トウシ</t>
    </rPh>
    <phoneticPr fontId="2"/>
  </si>
  <si>
    <t>参考資料</t>
    <rPh sb="0" eb="4">
      <t>サンコウシリョウ</t>
    </rPh>
    <phoneticPr fontId="2"/>
  </si>
  <si>
    <t>・埼玉県 総務部 統計課 経済分析担当　『経済波及効果分析ツール（企業立地版）』（https://www.pref.saitama.lg.jp/a0206/a152/bunseki-tool.html）</t>
    <rPh sb="1" eb="4">
      <t>サイタマケン</t>
    </rPh>
    <rPh sb="5" eb="7">
      <t>ソウム</t>
    </rPh>
    <rPh sb="7" eb="8">
      <t>ブ</t>
    </rPh>
    <rPh sb="9" eb="11">
      <t>トウケイ</t>
    </rPh>
    <rPh sb="11" eb="12">
      <t>カ</t>
    </rPh>
    <rPh sb="13" eb="15">
      <t>ケイザイ</t>
    </rPh>
    <rPh sb="15" eb="17">
      <t>ブンセキ</t>
    </rPh>
    <rPh sb="17" eb="19">
      <t>タントウ</t>
    </rPh>
    <rPh sb="21" eb="27">
      <t>ケイザイハキュウコウカ</t>
    </rPh>
    <rPh sb="27" eb="29">
      <t>ブンセキ</t>
    </rPh>
    <rPh sb="33" eb="35">
      <t>キギョウ</t>
    </rPh>
    <rPh sb="35" eb="37">
      <t>リッチ</t>
    </rPh>
    <rPh sb="37" eb="38">
      <t>バン</t>
    </rPh>
    <phoneticPr fontId="2"/>
  </si>
  <si>
    <t>・兵庫県 企画県民部 ビジョン局 統計課 政策統計班 『（事例3）企業の立地及び設備投資がもたらす経済波及効果』（https://web.pref.hyogo.lg.jp/kk11/ac08_2_000000016.html）</t>
    <rPh sb="1" eb="3">
      <t>ヒョウゴ</t>
    </rPh>
    <rPh sb="3" eb="4">
      <t>ケン</t>
    </rPh>
    <rPh sb="5" eb="7">
      <t>キカク</t>
    </rPh>
    <rPh sb="7" eb="9">
      <t>ケンミン</t>
    </rPh>
    <rPh sb="9" eb="10">
      <t>ブ</t>
    </rPh>
    <rPh sb="15" eb="16">
      <t>キョク</t>
    </rPh>
    <rPh sb="17" eb="19">
      <t>トウケイ</t>
    </rPh>
    <rPh sb="19" eb="20">
      <t>カ</t>
    </rPh>
    <rPh sb="21" eb="23">
      <t>セイサク</t>
    </rPh>
    <rPh sb="23" eb="25">
      <t>トウケイ</t>
    </rPh>
    <rPh sb="25" eb="26">
      <t>ハン</t>
    </rPh>
    <phoneticPr fontId="2"/>
  </si>
  <si>
    <t>・大分県 企画振興部 統計調査課 統計分析班　『設備投資ツール（H23年版）』（https://www.pref.oita.jp/site/toukei/sangyo.html）</t>
    <rPh sb="1" eb="4">
      <t>オオイタケン</t>
    </rPh>
    <rPh sb="5" eb="10">
      <t>キカクシンコウブ</t>
    </rPh>
    <rPh sb="11" eb="16">
      <t>トウケイチョウサカ</t>
    </rPh>
    <rPh sb="17" eb="22">
      <t>トウケイブンセキハン</t>
    </rPh>
    <rPh sb="24" eb="28">
      <t>セツビトウシ</t>
    </rPh>
    <rPh sb="35" eb="37">
      <t>ネンバン</t>
    </rPh>
    <phoneticPr fontId="2"/>
  </si>
  <si>
    <t>木造建築物のうち、住宅建築（木造）以外の建築物の新築、増築及び改築</t>
    <phoneticPr fontId="1"/>
  </si>
  <si>
    <t>非木造の建築物のうち、住宅建築（非木造）以外の建築物の新築、増築及び改築</t>
    <phoneticPr fontId="1"/>
  </si>
  <si>
    <t>非住宅建築（非木造）</t>
    <phoneticPr fontId="2"/>
  </si>
  <si>
    <t>合計</t>
    <rPh sb="0" eb="2">
      <t>ゴウケイ</t>
    </rPh>
    <phoneticPr fontId="2"/>
  </si>
  <si>
    <t>卸売業、小売業</t>
    <rPh sb="0" eb="2">
      <t>オロシウリ</t>
    </rPh>
    <rPh sb="2" eb="3">
      <t>ギョウ</t>
    </rPh>
    <rPh sb="4" eb="6">
      <t>コウリ</t>
    </rPh>
    <rPh sb="6" eb="7">
      <t>ギョウ</t>
    </rPh>
    <phoneticPr fontId="31"/>
  </si>
  <si>
    <t>令和２年（2020年）</t>
    <rPh sb="0" eb="11">
      <t>２</t>
    </rPh>
    <phoneticPr fontId="2"/>
  </si>
  <si>
    <t>更新日</t>
    <rPh sb="0" eb="3">
      <t>コウシンビ</t>
    </rPh>
    <phoneticPr fontId="2"/>
  </si>
  <si>
    <t>更新内容</t>
    <rPh sb="0" eb="4">
      <t>コウシンナイヨウ</t>
    </rPh>
    <phoneticPr fontId="2"/>
  </si>
  <si>
    <t>令和３年（2021年）２月10日</t>
    <rPh sb="0" eb="11">
      <t>３</t>
    </rPh>
    <rPh sb="12" eb="13">
      <t>ガツ</t>
    </rPh>
    <rPh sb="15" eb="16">
      <t>ニチ</t>
    </rPh>
    <phoneticPr fontId="2"/>
  </si>
  <si>
    <t>令和３年（2021年）</t>
  </si>
  <si>
    <t>「【ツール６】企業立地」作成</t>
    <rPh sb="7" eb="11">
      <t>キギョウリッチ</t>
    </rPh>
    <rPh sb="12" eb="14">
      <t>サクセイ</t>
    </rPh>
    <phoneticPr fontId="2"/>
  </si>
  <si>
    <t>令和３年（2021年）３月15日</t>
  </si>
  <si>
    <t>令和２年（2020年）分の消費転換係数を追加</t>
  </si>
  <si>
    <t>令和４年（2022年）12月28日</t>
  </si>
  <si>
    <t>令和３年（2021年）分の消費転換係数を追加</t>
  </si>
  <si>
    <t>令和４年（2022年）分の消費転換係数を追加</t>
    <phoneticPr fontId="2"/>
  </si>
  <si>
    <t>令和６年（2024年）１月３１日</t>
    <phoneticPr fontId="2"/>
  </si>
  <si>
    <t>令和５年（2023年）</t>
  </si>
  <si>
    <t>令和７年（2025年）１月３１日</t>
    <phoneticPr fontId="2"/>
  </si>
  <si>
    <t>令和５年（2023年）分の消費転換係数を追加</t>
    <phoneticPr fontId="2"/>
  </si>
  <si>
    <t>令和４年（2022年）</t>
  </si>
  <si>
    <t>「平成27年（2015年）熊本県産業連関表」から「令和２年（2020年）熊本県産業連関表」へデータ更新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</si>
  <si>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</si>
  <si>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</si>
  <si>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</si>
  <si>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</si>
  <si>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令和７年（2025年）７月24日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</si>
</sst>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.00_ "/>
    <numFmt numFmtId="177" formatCode="0_ "/>
    <numFmt numFmtId="178" formatCode="0.000000_ "/>
    <numFmt numFmtId="179" formatCode="0.000000"/>
    <numFmt numFmtId="180" formatCode="#,##0.000000"/>
    <numFmt numFmtId="181" formatCode="#,##0.000000;[Red]\-#,##0.000000"/>
    <numFmt numFmtId="182" formatCode="0_);[Red]\(0\)"/>
    <numFmt numFmtId="183" formatCode="0.0%"/>
    <numFmt numFmtId="184" formatCode="#,##0_);[Red]\(#,##0\)"/>
    <numFmt numFmtId="185" formatCode="#,##0&quot;人&quot;"/>
    <numFmt numFmtId="186" formatCode="#,##0&quot;百万円&quot;"/>
    <numFmt numFmtId="187" formatCode="0.00&quot;倍&quot;"/>
    <numFmt numFmtId="188" formatCode="0.000000_ ;[Red]\-0.000000\ "/>
    <numFmt numFmtId="189" formatCode="#,##0_ "/>
  </numFmts>
  <fonts count="3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color rgb="FFFF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theme="3"/>
      <name val="ＭＳ Ｐゴシック"/>
      <family val="2"/>
      <charset val="128"/>
    </font>
    <font>
      <b/>
      <sz val="11"/>
      <color rgb="FF3F3F3F"/>
      <name val="ＭＳ Ｐゴシック"/>
      <family val="2"/>
      <charset val="128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18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ck">
        <color rgb="FFFF00FF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ck">
        <color rgb="FFFF00FF"/>
      </left>
      <right/>
      <top style="thick">
        <color rgb="FFFF00FF"/>
      </top>
      <bottom style="thick">
        <color rgb="FFFF00F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</cellStyleXfs>
  <cellXfs count="1021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2" borderId="0" xfId="0" applyFill="1"/>
    <xf numFmtId="0" fontId="3" fillId="2" borderId="2" xfId="0" applyFont="1" applyFill="1" applyBorder="1" applyAlignment="1">
      <alignment wrapText="1"/>
    </xf>
    <xf numFmtId="178" fontId="0" fillId="0" borderId="0" xfId="0" applyNumberFormat="1"/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distributed"/>
    </xf>
    <xf numFmtId="179" fontId="0" fillId="0" borderId="0" xfId="0" applyNumberFormat="1"/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0" xfId="0" applyFill="1" applyAlignment="1" applyProtection="1">
      <alignment horizontal="right" wrapText="1"/>
      <protection locked="0"/>
    </xf>
    <xf numFmtId="38" fontId="3" fillId="2" borderId="13" xfId="0" applyNumberFormat="1" applyFont="1" applyFill="1" applyBorder="1" applyAlignment="1">
      <alignment vertical="center"/>
    </xf>
    <xf numFmtId="38" fontId="3" fillId="2" borderId="5" xfId="0" applyNumberFormat="1" applyFont="1" applyFill="1" applyBorder="1" applyAlignment="1">
      <alignment vertical="center"/>
    </xf>
    <xf numFmtId="38" fontId="3" fillId="2" borderId="3" xfId="0" applyNumberFormat="1" applyFont="1" applyFill="1" applyBorder="1" applyAlignment="1">
      <alignment vertical="center"/>
    </xf>
    <xf numFmtId="38" fontId="3" fillId="2" borderId="9" xfId="0" applyNumberFormat="1" applyFont="1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4" borderId="0" xfId="0" applyFill="1"/>
    <xf numFmtId="0" fontId="0" fillId="4" borderId="0" xfId="0" applyFill="1" applyAlignment="1">
      <alignment vertical="center"/>
    </xf>
    <xf numFmtId="0" fontId="8" fillId="4" borderId="0" xfId="0" applyFont="1" applyFill="1"/>
    <xf numFmtId="0" fontId="0" fillId="0" borderId="0" xfId="0" applyAlignment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3" borderId="26" xfId="0" applyFill="1" applyBorder="1" applyAlignment="1" applyProtection="1">
      <alignment horizontal="center" vertical="center"/>
      <protection locked="0"/>
    </xf>
    <xf numFmtId="0" fontId="0" fillId="3" borderId="36" xfId="0" applyFill="1" applyBorder="1" applyAlignment="1" applyProtection="1">
      <alignment horizontal="center" vertical="center"/>
      <protection locked="0"/>
    </xf>
    <xf numFmtId="0" fontId="1" fillId="0" borderId="48" xfId="0" applyFont="1" applyBorder="1" applyAlignment="1">
      <alignment horizontal="center" vertical="center" wrapText="1"/>
    </xf>
    <xf numFmtId="38" fontId="1" fillId="3" borderId="51" xfId="1" applyFont="1" applyFill="1" applyBorder="1" applyAlignment="1" applyProtection="1">
      <alignment horizontal="right"/>
      <protection locked="0"/>
    </xf>
    <xf numFmtId="38" fontId="0" fillId="6" borderId="50" xfId="0" applyNumberFormat="1" applyFill="1" applyBorder="1"/>
    <xf numFmtId="0" fontId="3" fillId="4" borderId="0" xfId="0" applyFont="1" applyFill="1"/>
    <xf numFmtId="0" fontId="9" fillId="4" borderId="0" xfId="0" applyFont="1" applyFill="1" applyAlignment="1">
      <alignment horizontal="left" vertical="center" readingOrder="2"/>
    </xf>
    <xf numFmtId="0" fontId="0" fillId="4" borderId="48" xfId="0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/>
    </xf>
    <xf numFmtId="38" fontId="3" fillId="4" borderId="51" xfId="1" applyFont="1" applyFill="1" applyBorder="1" applyAlignment="1" applyProtection="1">
      <alignment vertical="center" wrapText="1"/>
      <protection locked="0"/>
    </xf>
    <xf numFmtId="38" fontId="3" fillId="4" borderId="54" xfId="1" applyFont="1" applyFill="1" applyBorder="1" applyAlignment="1" applyProtection="1">
      <alignment vertical="center" wrapText="1"/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vertical="center" wrapText="1"/>
    </xf>
    <xf numFmtId="180" fontId="0" fillId="8" borderId="1" xfId="0" applyNumberFormat="1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180" fontId="0" fillId="8" borderId="7" xfId="0" applyNumberFormat="1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180" fontId="0" fillId="6" borderId="2" xfId="0" applyNumberFormat="1" applyFill="1" applyBorder="1" applyAlignment="1">
      <alignment vertical="center"/>
    </xf>
    <xf numFmtId="49" fontId="3" fillId="0" borderId="55" xfId="0" applyNumberFormat="1" applyFont="1" applyBorder="1" applyAlignment="1">
      <alignment horizontal="center"/>
    </xf>
    <xf numFmtId="49" fontId="3" fillId="0" borderId="47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left"/>
    </xf>
    <xf numFmtId="49" fontId="3" fillId="0" borderId="43" xfId="0" applyNumberFormat="1" applyFont="1" applyBorder="1" applyAlignment="1">
      <alignment horizontal="left"/>
    </xf>
    <xf numFmtId="49" fontId="3" fillId="0" borderId="18" xfId="0" applyNumberFormat="1" applyFont="1" applyBorder="1" applyAlignment="1">
      <alignment horizontal="center"/>
    </xf>
    <xf numFmtId="0" fontId="3" fillId="0" borderId="21" xfId="0" applyFont="1" applyBorder="1" applyAlignment="1">
      <alignment horizontal="left"/>
    </xf>
    <xf numFmtId="49" fontId="3" fillId="0" borderId="17" xfId="0" applyNumberFormat="1" applyFont="1" applyBorder="1" applyAlignment="1">
      <alignment horizont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0" fillId="0" borderId="48" xfId="0" applyBorder="1"/>
    <xf numFmtId="0" fontId="3" fillId="0" borderId="49" xfId="0" applyFont="1" applyBorder="1" applyAlignment="1">
      <alignment horizontal="center" vertical="center" wrapText="1"/>
    </xf>
    <xf numFmtId="38" fontId="0" fillId="6" borderId="49" xfId="0" applyNumberFormat="1" applyFill="1" applyBorder="1"/>
    <xf numFmtId="38" fontId="0" fillId="6" borderId="31" xfId="0" applyNumberFormat="1" applyFill="1" applyBorder="1"/>
    <xf numFmtId="38" fontId="0" fillId="6" borderId="1" xfId="1" applyFont="1" applyFill="1" applyBorder="1"/>
    <xf numFmtId="38" fontId="0" fillId="6" borderId="8" xfId="1" applyFont="1" applyFill="1" applyBorder="1"/>
    <xf numFmtId="38" fontId="0" fillId="6" borderId="57" xfId="1" applyFont="1" applyFill="1" applyBorder="1"/>
    <xf numFmtId="0" fontId="11" fillId="0" borderId="0" xfId="0" applyFont="1" applyAlignment="1">
      <alignment horizontal="left" vertical="center"/>
    </xf>
    <xf numFmtId="38" fontId="0" fillId="0" borderId="0" xfId="0" applyNumberFormat="1"/>
    <xf numFmtId="0" fontId="0" fillId="0" borderId="0" xfId="0" applyAlignment="1">
      <alignment horizontal="center" vertical="center"/>
    </xf>
    <xf numFmtId="38" fontId="0" fillId="0" borderId="0" xfId="1" applyFont="1" applyFill="1" applyBorder="1" applyAlignment="1">
      <alignment horizontal="right"/>
    </xf>
    <xf numFmtId="0" fontId="0" fillId="0" borderId="26" xfId="0" applyBorder="1"/>
    <xf numFmtId="0" fontId="3" fillId="0" borderId="28" xfId="0" applyFont="1" applyBorder="1" applyAlignment="1">
      <alignment horizontal="left"/>
    </xf>
    <xf numFmtId="0" fontId="0" fillId="8" borderId="62" xfId="0" applyFill="1" applyBorder="1" applyAlignment="1">
      <alignment horizontal="center" vertical="center"/>
    </xf>
    <xf numFmtId="0" fontId="0" fillId="8" borderId="63" xfId="0" applyFill="1" applyBorder="1" applyAlignment="1">
      <alignment horizontal="center" vertical="center"/>
    </xf>
    <xf numFmtId="181" fontId="0" fillId="6" borderId="36" xfId="0" applyNumberFormat="1" applyFill="1" applyBorder="1" applyAlignment="1">
      <alignment vertical="center"/>
    </xf>
    <xf numFmtId="181" fontId="0" fillId="0" borderId="0" xfId="0" applyNumberFormat="1" applyAlignment="1">
      <alignment vertical="center"/>
    </xf>
    <xf numFmtId="0" fontId="3" fillId="0" borderId="31" xfId="0" applyFont="1" applyBorder="1" applyAlignment="1">
      <alignment wrapText="1"/>
    </xf>
    <xf numFmtId="0" fontId="3" fillId="0" borderId="36" xfId="0" applyFont="1" applyBorder="1" applyAlignment="1">
      <alignment horizontal="center" wrapText="1"/>
    </xf>
    <xf numFmtId="0" fontId="0" fillId="0" borderId="49" xfId="0" applyBorder="1"/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38" fontId="0" fillId="6" borderId="58" xfId="1" applyFont="1" applyFill="1" applyBorder="1"/>
    <xf numFmtId="38" fontId="0" fillId="6" borderId="28" xfId="1" applyFont="1" applyFill="1" applyBorder="1"/>
    <xf numFmtId="38" fontId="1" fillId="6" borderId="41" xfId="1" applyFill="1" applyBorder="1"/>
    <xf numFmtId="38" fontId="0" fillId="6" borderId="57" xfId="0" applyNumberFormat="1" applyFill="1" applyBorder="1"/>
    <xf numFmtId="0" fontId="3" fillId="0" borderId="0" xfId="0" applyFont="1" applyAlignment="1">
      <alignment horizontal="center" vertical="center" wrapText="1"/>
    </xf>
    <xf numFmtId="38" fontId="0" fillId="0" borderId="0" xfId="1" applyFont="1" applyFill="1" applyBorder="1"/>
    <xf numFmtId="181" fontId="0" fillId="6" borderId="62" xfId="0" applyNumberFormat="1" applyFill="1" applyBorder="1"/>
    <xf numFmtId="38" fontId="0" fillId="6" borderId="63" xfId="1" applyFont="1" applyFill="1" applyBorder="1"/>
    <xf numFmtId="38" fontId="0" fillId="6" borderId="36" xfId="1" applyFont="1" applyFill="1" applyBorder="1"/>
    <xf numFmtId="0" fontId="0" fillId="2" borderId="0" xfId="0" applyFill="1" applyAlignment="1">
      <alignment horizontal="right"/>
    </xf>
    <xf numFmtId="0" fontId="1" fillId="4" borderId="0" xfId="0" applyFont="1" applyFill="1"/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left" vertical="center"/>
    </xf>
    <xf numFmtId="0" fontId="1" fillId="4" borderId="0" xfId="0" applyFont="1" applyFill="1" applyAlignment="1">
      <alignment horizontal="left" vertical="center" wrapText="1"/>
    </xf>
    <xf numFmtId="0" fontId="1" fillId="4" borderId="0" xfId="0" applyFont="1" applyFill="1" applyProtection="1">
      <protection locked="0"/>
    </xf>
    <xf numFmtId="0" fontId="0" fillId="4" borderId="0" xfId="0" applyFill="1" applyAlignment="1" applyProtection="1">
      <alignment horizontal="right"/>
      <protection locked="0"/>
    </xf>
    <xf numFmtId="0" fontId="3" fillId="4" borderId="66" xfId="0" applyFont="1" applyFill="1" applyBorder="1" applyProtection="1">
      <protection locked="0"/>
    </xf>
    <xf numFmtId="0" fontId="3" fillId="4" borderId="67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wrapText="1"/>
      <protection locked="0"/>
    </xf>
    <xf numFmtId="0" fontId="1" fillId="4" borderId="0" xfId="0" applyFont="1" applyFill="1" applyAlignment="1">
      <alignment wrapText="1"/>
    </xf>
    <xf numFmtId="38" fontId="1" fillId="4" borderId="0" xfId="0" applyNumberFormat="1" applyFont="1" applyFill="1" applyProtection="1">
      <protection locked="0"/>
    </xf>
    <xf numFmtId="0" fontId="1" fillId="4" borderId="0" xfId="0" applyFont="1" applyFill="1" applyAlignment="1" applyProtection="1">
      <alignment vertical="center"/>
      <protection locked="0"/>
    </xf>
    <xf numFmtId="38" fontId="0" fillId="4" borderId="0" xfId="0" applyNumberFormat="1" applyFill="1" applyAlignment="1" applyProtection="1">
      <alignment horizontal="left" vertical="center"/>
      <protection locked="0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center" vertical="center"/>
    </xf>
    <xf numFmtId="38" fontId="1" fillId="0" borderId="58" xfId="0" applyNumberFormat="1" applyFont="1" applyBorder="1" applyProtection="1">
      <protection locked="0"/>
    </xf>
    <xf numFmtId="38" fontId="1" fillId="0" borderId="36" xfId="0" applyNumberFormat="1" applyFont="1" applyBorder="1" applyProtection="1">
      <protection locked="0"/>
    </xf>
    <xf numFmtId="0" fontId="3" fillId="4" borderId="5" xfId="0" applyFont="1" applyFill="1" applyBorder="1" applyProtection="1">
      <protection locked="0"/>
    </xf>
    <xf numFmtId="0" fontId="3" fillId="4" borderId="41" xfId="0" applyFont="1" applyFill="1" applyBorder="1" applyAlignment="1" applyProtection="1">
      <alignment horizontal="center" vertical="center" wrapText="1"/>
      <protection locked="0"/>
    </xf>
    <xf numFmtId="38" fontId="1" fillId="0" borderId="27" xfId="0" applyNumberFormat="1" applyFont="1" applyBorder="1" applyProtection="1">
      <protection locked="0"/>
    </xf>
    <xf numFmtId="38" fontId="1" fillId="0" borderId="62" xfId="0" applyNumberFormat="1" applyFont="1" applyBorder="1" applyProtection="1">
      <protection locked="0"/>
    </xf>
    <xf numFmtId="38" fontId="1" fillId="0" borderId="16" xfId="0" applyNumberFormat="1" applyFont="1" applyBorder="1" applyProtection="1">
      <protection locked="0"/>
    </xf>
    <xf numFmtId="38" fontId="1" fillId="0" borderId="37" xfId="0" applyNumberFormat="1" applyFont="1" applyBorder="1" applyProtection="1">
      <protection locked="0"/>
    </xf>
    <xf numFmtId="38" fontId="1" fillId="0" borderId="15" xfId="1" applyFont="1" applyFill="1" applyBorder="1" applyProtection="1">
      <protection locked="0"/>
    </xf>
    <xf numFmtId="38" fontId="1" fillId="0" borderId="35" xfId="0" applyNumberFormat="1" applyFont="1" applyBorder="1" applyProtection="1">
      <protection locked="0"/>
    </xf>
    <xf numFmtId="38" fontId="1" fillId="0" borderId="69" xfId="0" applyNumberFormat="1" applyFont="1" applyBorder="1" applyProtection="1">
      <protection locked="0"/>
    </xf>
    <xf numFmtId="38" fontId="1" fillId="0" borderId="70" xfId="0" applyNumberFormat="1" applyFont="1" applyBorder="1" applyProtection="1">
      <protection locked="0"/>
    </xf>
    <xf numFmtId="38" fontId="1" fillId="0" borderId="71" xfId="1" applyFont="1" applyFill="1" applyBorder="1" applyProtection="1">
      <protection locked="0"/>
    </xf>
    <xf numFmtId="38" fontId="1" fillId="0" borderId="72" xfId="0" applyNumberFormat="1" applyFont="1" applyBorder="1" applyProtection="1">
      <protection locked="0"/>
    </xf>
    <xf numFmtId="0" fontId="12" fillId="0" borderId="0" xfId="0" applyFont="1"/>
    <xf numFmtId="38" fontId="1" fillId="0" borderId="42" xfId="0" applyNumberFormat="1" applyFont="1" applyBorder="1" applyProtection="1">
      <protection locked="0"/>
    </xf>
    <xf numFmtId="38" fontId="1" fillId="0" borderId="41" xfId="0" applyNumberFormat="1" applyFont="1" applyBorder="1" applyProtection="1">
      <protection locked="0"/>
    </xf>
    <xf numFmtId="38" fontId="1" fillId="0" borderId="73" xfId="1" applyFont="1" applyFill="1" applyBorder="1" applyProtection="1">
      <protection locked="0"/>
    </xf>
    <xf numFmtId="38" fontId="1" fillId="0" borderId="74" xfId="0" applyNumberFormat="1" applyFont="1" applyBorder="1" applyProtection="1">
      <protection locked="0"/>
    </xf>
    <xf numFmtId="38" fontId="1" fillId="0" borderId="45" xfId="0" applyNumberFormat="1" applyFont="1" applyBorder="1" applyAlignment="1" applyProtection="1">
      <alignment wrapText="1"/>
      <protection locked="0"/>
    </xf>
    <xf numFmtId="38" fontId="1" fillId="0" borderId="75" xfId="0" applyNumberFormat="1" applyFont="1" applyBorder="1" applyAlignment="1" applyProtection="1">
      <alignment wrapText="1"/>
      <protection locked="0"/>
    </xf>
    <xf numFmtId="38" fontId="1" fillId="0" borderId="73" xfId="0" applyNumberFormat="1" applyFont="1" applyBorder="1" applyProtection="1">
      <protection locked="0"/>
    </xf>
    <xf numFmtId="38" fontId="1" fillId="0" borderId="78" xfId="0" applyNumberFormat="1" applyFont="1" applyBorder="1" applyAlignment="1" applyProtection="1">
      <alignment wrapText="1"/>
      <protection locked="0"/>
    </xf>
    <xf numFmtId="38" fontId="1" fillId="0" borderId="79" xfId="0" applyNumberFormat="1" applyFont="1" applyBorder="1" applyProtection="1">
      <protection locked="0"/>
    </xf>
    <xf numFmtId="38" fontId="1" fillId="0" borderId="80" xfId="0" applyNumberFormat="1" applyFont="1" applyBorder="1" applyProtection="1">
      <protection locked="0"/>
    </xf>
    <xf numFmtId="38" fontId="1" fillId="0" borderId="81" xfId="1" applyFont="1" applyFill="1" applyBorder="1" applyProtection="1">
      <protection locked="0"/>
    </xf>
    <xf numFmtId="38" fontId="1" fillId="0" borderId="82" xfId="0" applyNumberFormat="1" applyFont="1" applyBorder="1" applyProtection="1">
      <protection locked="0"/>
    </xf>
    <xf numFmtId="0" fontId="3" fillId="10" borderId="74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right"/>
      <protection locked="0"/>
    </xf>
    <xf numFmtId="182" fontId="0" fillId="5" borderId="62" xfId="0" applyNumberFormat="1" applyFill="1" applyBorder="1"/>
    <xf numFmtId="0" fontId="0" fillId="7" borderId="36" xfId="0" applyFill="1" applyBorder="1"/>
    <xf numFmtId="182" fontId="0" fillId="5" borderId="27" xfId="0" applyNumberFormat="1" applyFill="1" applyBorder="1"/>
    <xf numFmtId="0" fontId="3" fillId="9" borderId="10" xfId="0" applyFont="1" applyFill="1" applyBorder="1" applyAlignment="1">
      <alignment horizontal="center" vertical="center" wrapText="1"/>
    </xf>
    <xf numFmtId="38" fontId="1" fillId="6" borderId="85" xfId="1" applyFill="1" applyBorder="1"/>
    <xf numFmtId="38" fontId="1" fillId="6" borderId="86" xfId="1" applyFill="1" applyBorder="1"/>
    <xf numFmtId="0" fontId="0" fillId="7" borderId="31" xfId="0" applyFill="1" applyBorder="1"/>
    <xf numFmtId="0" fontId="0" fillId="0" borderId="62" xfId="0" applyBorder="1"/>
    <xf numFmtId="0" fontId="0" fillId="0" borderId="59" xfId="0" applyBorder="1"/>
    <xf numFmtId="0" fontId="0" fillId="4" borderId="0" xfId="0" applyFill="1" applyAlignment="1">
      <alignment horizontal="right"/>
    </xf>
    <xf numFmtId="0" fontId="13" fillId="4" borderId="0" xfId="0" applyFont="1" applyFill="1" applyAlignment="1" applyProtection="1">
      <alignment vertical="center"/>
      <protection locked="0"/>
    </xf>
    <xf numFmtId="0" fontId="0" fillId="5" borderId="62" xfId="0" applyFill="1" applyBorder="1"/>
    <xf numFmtId="0" fontId="0" fillId="5" borderId="36" xfId="0" applyFill="1" applyBorder="1"/>
    <xf numFmtId="0" fontId="0" fillId="4" borderId="76" xfId="0" applyFill="1" applyBorder="1" applyAlignment="1" applyProtection="1">
      <alignment horizontal="left"/>
      <protection locked="0"/>
    </xf>
    <xf numFmtId="0" fontId="0" fillId="4" borderId="77" xfId="0" applyFill="1" applyBorder="1" applyAlignment="1" applyProtection="1">
      <alignment horizontal="left"/>
      <protection locked="0"/>
    </xf>
    <xf numFmtId="38" fontId="0" fillId="6" borderId="87" xfId="1" applyFont="1" applyFill="1" applyBorder="1"/>
    <xf numFmtId="184" fontId="0" fillId="5" borderId="62" xfId="0" applyNumberFormat="1" applyFill="1" applyBorder="1"/>
    <xf numFmtId="184" fontId="0" fillId="5" borderId="63" xfId="0" applyNumberFormat="1" applyFill="1" applyBorder="1"/>
    <xf numFmtId="184" fontId="0" fillId="5" borderId="36" xfId="0" applyNumberFormat="1" applyFill="1" applyBorder="1"/>
    <xf numFmtId="184" fontId="0" fillId="0" borderId="62" xfId="0" applyNumberFormat="1" applyBorder="1"/>
    <xf numFmtId="184" fontId="0" fillId="0" borderId="63" xfId="0" applyNumberFormat="1" applyBorder="1"/>
    <xf numFmtId="184" fontId="0" fillId="0" borderId="36" xfId="0" applyNumberFormat="1" applyBorder="1"/>
    <xf numFmtId="0" fontId="0" fillId="0" borderId="0" xfId="0" applyAlignment="1">
      <alignment horizontal="center"/>
    </xf>
    <xf numFmtId="0" fontId="3" fillId="4" borderId="66" xfId="0" applyFont="1" applyFill="1" applyBorder="1" applyAlignment="1" applyProtection="1">
      <alignment horizontal="center"/>
      <protection locked="0"/>
    </xf>
    <xf numFmtId="0" fontId="3" fillId="4" borderId="67" xfId="0" applyFont="1" applyFill="1" applyBorder="1" applyAlignment="1" applyProtection="1">
      <alignment horizontal="center"/>
      <protection locked="0"/>
    </xf>
    <xf numFmtId="0" fontId="15" fillId="11" borderId="0" xfId="0" applyFont="1" applyFill="1" applyAlignment="1">
      <alignment vertical="center"/>
    </xf>
    <xf numFmtId="0" fontId="16" fillId="4" borderId="0" xfId="0" applyFont="1" applyFill="1" applyAlignment="1" applyProtection="1">
      <alignment vertical="center"/>
      <protection locked="0"/>
    </xf>
    <xf numFmtId="0" fontId="17" fillId="4" borderId="0" xfId="0" applyFont="1" applyFill="1" applyAlignment="1">
      <alignment vertical="center"/>
    </xf>
    <xf numFmtId="0" fontId="0" fillId="4" borderId="17" xfId="0" applyFill="1" applyBorder="1" applyProtection="1">
      <protection locked="0"/>
    </xf>
    <xf numFmtId="184" fontId="0" fillId="0" borderId="95" xfId="0" applyNumberFormat="1" applyBorder="1"/>
    <xf numFmtId="184" fontId="0" fillId="0" borderId="96" xfId="2" applyNumberFormat="1" applyFont="1" applyFill="1" applyBorder="1" applyAlignment="1"/>
    <xf numFmtId="184" fontId="0" fillId="0" borderId="97" xfId="0" applyNumberFormat="1" applyBorder="1"/>
    <xf numFmtId="183" fontId="0" fillId="0" borderId="54" xfId="0" applyNumberFormat="1" applyBorder="1"/>
    <xf numFmtId="184" fontId="0" fillId="0" borderId="100" xfId="0" applyNumberFormat="1" applyBorder="1"/>
    <xf numFmtId="184" fontId="0" fillId="0" borderId="101" xfId="2" applyNumberFormat="1" applyFont="1" applyFill="1" applyBorder="1" applyAlignment="1"/>
    <xf numFmtId="184" fontId="0" fillId="0" borderId="102" xfId="0" applyNumberFormat="1" applyBorder="1"/>
    <xf numFmtId="183" fontId="0" fillId="0" borderId="51" xfId="0" applyNumberFormat="1" applyBorder="1"/>
    <xf numFmtId="184" fontId="0" fillId="0" borderId="105" xfId="0" applyNumberFormat="1" applyBorder="1"/>
    <xf numFmtId="184" fontId="0" fillId="0" borderId="106" xfId="2" applyNumberFormat="1" applyFont="1" applyFill="1" applyBorder="1" applyAlignment="1"/>
    <xf numFmtId="184" fontId="0" fillId="0" borderId="107" xfId="0" applyNumberFormat="1" applyBorder="1"/>
    <xf numFmtId="183" fontId="0" fillId="0" borderId="108" xfId="0" applyNumberFormat="1" applyBorder="1"/>
    <xf numFmtId="184" fontId="0" fillId="0" borderId="111" xfId="0" applyNumberFormat="1" applyBorder="1"/>
    <xf numFmtId="184" fontId="0" fillId="0" borderId="112" xfId="2" applyNumberFormat="1" applyFont="1" applyFill="1" applyBorder="1" applyAlignment="1"/>
    <xf numFmtId="184" fontId="0" fillId="0" borderId="113" xfId="0" applyNumberFormat="1" applyBorder="1"/>
    <xf numFmtId="183" fontId="0" fillId="0" borderId="114" xfId="0" applyNumberFormat="1" applyBorder="1"/>
    <xf numFmtId="184" fontId="0" fillId="0" borderId="117" xfId="0" applyNumberFormat="1" applyBorder="1"/>
    <xf numFmtId="184" fontId="0" fillId="0" borderId="118" xfId="2" applyNumberFormat="1" applyFont="1" applyFill="1" applyBorder="1" applyAlignment="1"/>
    <xf numFmtId="184" fontId="0" fillId="0" borderId="119" xfId="0" applyNumberFormat="1" applyBorder="1"/>
    <xf numFmtId="183" fontId="0" fillId="0" borderId="53" xfId="0" applyNumberFormat="1" applyBorder="1"/>
    <xf numFmtId="0" fontId="1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14" fillId="0" borderId="0" xfId="0" applyNumberFormat="1" applyFont="1" applyAlignment="1">
      <alignment horizontal="center" vertical="center"/>
    </xf>
    <xf numFmtId="0" fontId="0" fillId="0" borderId="120" xfId="0" applyBorder="1"/>
    <xf numFmtId="0" fontId="0" fillId="0" borderId="121" xfId="0" applyBorder="1"/>
    <xf numFmtId="0" fontId="3" fillId="10" borderId="19" xfId="0" applyFont="1" applyFill="1" applyBorder="1" applyAlignment="1">
      <alignment horizontal="center" vertical="center" wrapText="1"/>
    </xf>
    <xf numFmtId="0" fontId="3" fillId="10" borderId="14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74" xfId="0" applyFont="1" applyFill="1" applyBorder="1" applyAlignment="1">
      <alignment horizontal="center" vertical="center" wrapText="1"/>
    </xf>
    <xf numFmtId="38" fontId="0" fillId="6" borderId="59" xfId="1" applyFont="1" applyFill="1" applyBorder="1"/>
    <xf numFmtId="38" fontId="0" fillId="6" borderId="62" xfId="1" applyFont="1" applyFill="1" applyBorder="1"/>
    <xf numFmtId="0" fontId="3" fillId="4" borderId="67" xfId="0" applyFont="1" applyFill="1" applyBorder="1" applyProtection="1">
      <protection locked="0"/>
    </xf>
    <xf numFmtId="0" fontId="3" fillId="4" borderId="29" xfId="0" applyFont="1" applyFill="1" applyBorder="1" applyProtection="1">
      <protection locked="0"/>
    </xf>
    <xf numFmtId="0" fontId="3" fillId="4" borderId="38" xfId="0" applyFont="1" applyFill="1" applyBorder="1" applyProtection="1">
      <protection locked="0"/>
    </xf>
    <xf numFmtId="0" fontId="0" fillId="0" borderId="74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86" fontId="14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182" fontId="0" fillId="5" borderId="36" xfId="0" applyNumberFormat="1" applyFill="1" applyBorder="1"/>
    <xf numFmtId="182" fontId="0" fillId="5" borderId="63" xfId="0" applyNumberFormat="1" applyFill="1" applyBorder="1"/>
    <xf numFmtId="0" fontId="0" fillId="4" borderId="0" xfId="0" applyFill="1" applyAlignment="1">
      <alignment vertical="top" wrapText="1"/>
    </xf>
    <xf numFmtId="0" fontId="14" fillId="4" borderId="0" xfId="0" applyFont="1" applyFill="1" applyAlignment="1">
      <alignment horizontal="right" vertical="center"/>
    </xf>
    <xf numFmtId="0" fontId="0" fillId="11" borderId="0" xfId="0" applyFill="1" applyAlignment="1">
      <alignment vertical="center"/>
    </xf>
    <xf numFmtId="0" fontId="21" fillId="11" borderId="15" xfId="0" applyFont="1" applyFill="1" applyBorder="1" applyAlignment="1">
      <alignment horizontal="left" vertical="center" wrapText="1" indent="1"/>
    </xf>
    <xf numFmtId="0" fontId="20" fillId="4" borderId="16" xfId="0" applyFont="1" applyFill="1" applyBorder="1" applyAlignment="1">
      <alignment vertical="center"/>
    </xf>
    <xf numFmtId="0" fontId="20" fillId="4" borderId="17" xfId="0" applyFont="1" applyFill="1" applyBorder="1" applyAlignment="1">
      <alignment vertical="center"/>
    </xf>
    <xf numFmtId="0" fontId="21" fillId="11" borderId="55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0" fillId="4" borderId="1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23" fillId="4" borderId="126" xfId="0" applyFont="1" applyFill="1" applyBorder="1" applyAlignment="1" applyProtection="1">
      <alignment horizontal="center" vertical="center"/>
      <protection locked="0"/>
    </xf>
    <xf numFmtId="176" fontId="24" fillId="0" borderId="68" xfId="0" applyNumberFormat="1" applyFont="1" applyBorder="1" applyAlignment="1" applyProtection="1">
      <alignment horizontal="center" vertical="center"/>
      <protection locked="0"/>
    </xf>
    <xf numFmtId="0" fontId="0" fillId="4" borderId="128" xfId="0" applyFill="1" applyBorder="1" applyAlignment="1">
      <alignment vertical="center" wrapText="1"/>
    </xf>
    <xf numFmtId="0" fontId="0" fillId="4" borderId="129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38" fontId="3" fillId="4" borderId="52" xfId="1" applyFont="1" applyFill="1" applyBorder="1" applyAlignment="1" applyProtection="1">
      <alignment vertical="center" wrapText="1"/>
      <protection locked="0"/>
    </xf>
    <xf numFmtId="0" fontId="3" fillId="2" borderId="52" xfId="0" applyFont="1" applyFill="1" applyBorder="1" applyAlignment="1">
      <alignment horizontal="center" vertical="center"/>
    </xf>
    <xf numFmtId="0" fontId="3" fillId="9" borderId="83" xfId="0" applyFont="1" applyFill="1" applyBorder="1" applyAlignment="1">
      <alignment horizontal="center" vertical="center" wrapText="1"/>
    </xf>
    <xf numFmtId="0" fontId="3" fillId="10" borderId="83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0" borderId="4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0" fontId="0" fillId="2" borderId="26" xfId="0" applyFill="1" applyBorder="1"/>
    <xf numFmtId="0" fontId="0" fillId="0" borderId="59" xfId="0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2" borderId="31" xfId="0" applyFill="1" applyBorder="1" applyAlignment="1" applyProtection="1">
      <alignment horizontal="center" vertical="center" wrapText="1"/>
      <protection locked="0"/>
    </xf>
    <xf numFmtId="0" fontId="3" fillId="2" borderId="20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38" fontId="0" fillId="3" borderId="149" xfId="1" applyFont="1" applyFill="1" applyBorder="1" applyProtection="1">
      <protection locked="0"/>
    </xf>
    <xf numFmtId="0" fontId="3" fillId="2" borderId="40" xfId="0" applyFont="1" applyFill="1" applyBorder="1" applyAlignment="1">
      <alignment horizontal="left" vertical="center" wrapText="1"/>
    </xf>
    <xf numFmtId="0" fontId="3" fillId="2" borderId="100" xfId="0" applyFont="1" applyFill="1" applyBorder="1" applyAlignment="1">
      <alignment horizontal="center" vertical="center"/>
    </xf>
    <xf numFmtId="0" fontId="0" fillId="2" borderId="150" xfId="0" applyFill="1" applyBorder="1" applyAlignment="1">
      <alignment horizontal="left" vertical="center"/>
    </xf>
    <xf numFmtId="38" fontId="0" fillId="3" borderId="51" xfId="1" applyFont="1" applyFill="1" applyBorder="1" applyProtection="1">
      <protection locked="0"/>
    </xf>
    <xf numFmtId="0" fontId="3" fillId="2" borderId="102" xfId="0" applyFont="1" applyFill="1" applyBorder="1" applyAlignment="1">
      <alignment horizontal="left" vertical="center" wrapText="1"/>
    </xf>
    <xf numFmtId="0" fontId="3" fillId="2" borderId="151" xfId="0" applyFont="1" applyFill="1" applyBorder="1" applyAlignment="1">
      <alignment horizontal="left" vertical="center" wrapText="1"/>
    </xf>
    <xf numFmtId="0" fontId="3" fillId="2" borderId="152" xfId="0" applyFont="1" applyFill="1" applyBorder="1" applyAlignment="1">
      <alignment horizontal="center" vertical="center"/>
    </xf>
    <xf numFmtId="0" fontId="0" fillId="2" borderId="153" xfId="0" applyFill="1" applyBorder="1" applyAlignment="1">
      <alignment horizontal="left" vertical="center"/>
    </xf>
    <xf numFmtId="38" fontId="0" fillId="3" borderId="52" xfId="1" applyFont="1" applyFill="1" applyBorder="1" applyProtection="1">
      <protection locked="0"/>
    </xf>
    <xf numFmtId="0" fontId="3" fillId="2" borderId="62" xfId="0" applyFont="1" applyFill="1" applyBorder="1" applyAlignment="1">
      <alignment horizontal="center" vertical="center"/>
    </xf>
    <xf numFmtId="0" fontId="0" fillId="2" borderId="59" xfId="0" applyFill="1" applyBorder="1" applyAlignment="1">
      <alignment horizontal="left" vertical="center"/>
    </xf>
    <xf numFmtId="38" fontId="0" fillId="6" borderId="31" xfId="1" applyFont="1" applyFill="1" applyBorder="1" applyProtection="1">
      <protection locked="0"/>
    </xf>
    <xf numFmtId="0" fontId="3" fillId="2" borderId="36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0" fillId="2" borderId="0" xfId="3" applyFill="1" applyAlignment="1">
      <alignment horizontal="left"/>
    </xf>
    <xf numFmtId="0" fontId="5" fillId="0" borderId="0" xfId="0" applyFont="1" applyAlignment="1">
      <alignment horizontal="left" vertical="center" wrapText="1"/>
    </xf>
    <xf numFmtId="0" fontId="0" fillId="2" borderId="55" xfId="0" applyFill="1" applyBorder="1" applyAlignment="1" applyProtection="1">
      <alignment horizontal="center" vertical="center" wrapText="1"/>
      <protection locked="0"/>
    </xf>
    <xf numFmtId="0" fontId="0" fillId="2" borderId="31" xfId="0" applyFill="1" applyBorder="1"/>
    <xf numFmtId="0" fontId="0" fillId="2" borderId="31" xfId="0" applyFill="1" applyBorder="1" applyAlignment="1">
      <alignment vertical="center"/>
    </xf>
    <xf numFmtId="38" fontId="1" fillId="3" borderId="54" xfId="1" applyFont="1" applyFill="1" applyBorder="1" applyAlignment="1" applyProtection="1">
      <alignment horizontal="right"/>
      <protection locked="0"/>
    </xf>
    <xf numFmtId="0" fontId="3" fillId="2" borderId="149" xfId="0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38" fontId="1" fillId="3" borderId="52" xfId="1" applyFont="1" applyFill="1" applyBorder="1" applyAlignment="1" applyProtection="1">
      <alignment horizontal="right"/>
      <protection locked="0"/>
    </xf>
    <xf numFmtId="0" fontId="0" fillId="2" borderId="62" xfId="0" applyFill="1" applyBorder="1"/>
    <xf numFmtId="38" fontId="0" fillId="7" borderId="31" xfId="0" applyNumberFormat="1" applyFill="1" applyBorder="1" applyAlignment="1">
      <alignment vertical="center" wrapText="1"/>
    </xf>
    <xf numFmtId="0" fontId="3" fillId="0" borderId="27" xfId="0" applyFont="1" applyBorder="1" applyAlignment="1">
      <alignment horizontal="left"/>
    </xf>
    <xf numFmtId="38" fontId="0" fillId="8" borderId="31" xfId="0" applyNumberFormat="1" applyFill="1" applyBorder="1"/>
    <xf numFmtId="0" fontId="3" fillId="0" borderId="19" xfId="0" applyFont="1" applyBorder="1" applyAlignment="1">
      <alignment horizontal="center" vertical="center" wrapText="1"/>
    </xf>
    <xf numFmtId="179" fontId="0" fillId="0" borderId="26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9" borderId="11" xfId="0" applyFont="1" applyFill="1" applyBorder="1" applyAlignment="1">
      <alignment horizontal="center" vertical="center" wrapText="1"/>
    </xf>
    <xf numFmtId="0" fontId="3" fillId="9" borderId="90" xfId="0" applyFont="1" applyFill="1" applyBorder="1" applyAlignment="1">
      <alignment horizontal="center" vertical="center" wrapText="1"/>
    </xf>
    <xf numFmtId="0" fontId="0" fillId="2" borderId="24" xfId="0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vertical="center"/>
    </xf>
    <xf numFmtId="0" fontId="3" fillId="0" borderId="0" xfId="0" applyFont="1" applyAlignment="1">
      <alignment horizontal="center" wrapText="1"/>
    </xf>
    <xf numFmtId="0" fontId="3" fillId="5" borderId="66" xfId="0" applyFont="1" applyFill="1" applyBorder="1" applyAlignment="1">
      <alignment vertical="center" wrapText="1"/>
    </xf>
    <xf numFmtId="0" fontId="3" fillId="5" borderId="67" xfId="0" applyFont="1" applyFill="1" applyBorder="1" applyAlignment="1">
      <alignment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29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vertical="center" wrapText="1"/>
    </xf>
    <xf numFmtId="0" fontId="3" fillId="10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50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3" fillId="0" borderId="36" xfId="0" applyFont="1" applyBorder="1" applyAlignment="1">
      <alignment horizontal="left"/>
    </xf>
    <xf numFmtId="38" fontId="0" fillId="6" borderId="26" xfId="0" applyNumberFormat="1" applyFill="1" applyBorder="1"/>
    <xf numFmtId="38" fontId="0" fillId="6" borderId="63" xfId="0" applyNumberFormat="1" applyFill="1" applyBorder="1"/>
    <xf numFmtId="38" fontId="0" fillId="6" borderId="27" xfId="0" applyNumberFormat="1" applyFill="1" applyBorder="1"/>
    <xf numFmtId="38" fontId="0" fillId="6" borderId="59" xfId="0" applyNumberFormat="1" applyFill="1" applyBorder="1"/>
    <xf numFmtId="38" fontId="0" fillId="6" borderId="36" xfId="0" applyNumberFormat="1" applyFill="1" applyBorder="1"/>
    <xf numFmtId="181" fontId="0" fillId="8" borderId="62" xfId="0" applyNumberFormat="1" applyFill="1" applyBorder="1"/>
    <xf numFmtId="38" fontId="0" fillId="6" borderId="62" xfId="0" applyNumberFormat="1" applyFill="1" applyBorder="1"/>
    <xf numFmtId="38" fontId="0" fillId="6" borderId="58" xfId="0" applyNumberFormat="1" applyFill="1" applyBorder="1"/>
    <xf numFmtId="184" fontId="0" fillId="5" borderId="27" xfId="0" applyNumberFormat="1" applyFill="1" applyBorder="1"/>
    <xf numFmtId="184" fontId="0" fillId="5" borderId="28" xfId="0" applyNumberFormat="1" applyFill="1" applyBorder="1"/>
    <xf numFmtId="0" fontId="0" fillId="7" borderId="28" xfId="0" applyFill="1" applyBorder="1"/>
    <xf numFmtId="0" fontId="0" fillId="4" borderId="26" xfId="0" applyFill="1" applyBorder="1"/>
    <xf numFmtId="0" fontId="0" fillId="4" borderId="63" xfId="0" applyFill="1" applyBorder="1"/>
    <xf numFmtId="189" fontId="0" fillId="5" borderId="63" xfId="0" applyNumberFormat="1" applyFill="1" applyBorder="1"/>
    <xf numFmtId="184" fontId="0" fillId="5" borderId="59" xfId="0" applyNumberFormat="1" applyFill="1" applyBorder="1"/>
    <xf numFmtId="0" fontId="0" fillId="7" borderId="27" xfId="0" applyFill="1" applyBorder="1"/>
    <xf numFmtId="176" fontId="0" fillId="0" borderId="57" xfId="0" applyNumberFormat="1" applyBorder="1"/>
    <xf numFmtId="38" fontId="0" fillId="6" borderId="28" xfId="0" applyNumberFormat="1" applyFill="1" applyBorder="1"/>
    <xf numFmtId="0" fontId="3" fillId="0" borderId="6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6" fillId="0" borderId="0" xfId="0" applyFont="1"/>
    <xf numFmtId="49" fontId="3" fillId="0" borderId="26" xfId="0" applyNumberFormat="1" applyFont="1" applyBorder="1" applyAlignment="1">
      <alignment horizontal="center"/>
    </xf>
    <xf numFmtId="38" fontId="0" fillId="14" borderId="31" xfId="1" applyFont="1" applyFill="1" applyBorder="1"/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2" borderId="156" xfId="0" applyFont="1" applyFill="1" applyBorder="1" applyAlignment="1">
      <alignment horizontal="center" vertical="center"/>
    </xf>
    <xf numFmtId="0" fontId="0" fillId="2" borderId="157" xfId="0" applyFill="1" applyBorder="1" applyAlignment="1">
      <alignment horizontal="left" vertical="center"/>
    </xf>
    <xf numFmtId="0" fontId="3" fillId="2" borderId="158" xfId="0" applyFont="1" applyFill="1" applyBorder="1" applyAlignment="1">
      <alignment horizontal="left" vertical="center" wrapText="1"/>
    </xf>
    <xf numFmtId="0" fontId="3" fillId="2" borderId="111" xfId="0" applyFont="1" applyFill="1" applyBorder="1" applyAlignment="1">
      <alignment horizontal="center" vertical="center"/>
    </xf>
    <xf numFmtId="0" fontId="0" fillId="2" borderId="159" xfId="0" applyFill="1" applyBorder="1" applyAlignment="1">
      <alignment horizontal="left" vertical="center"/>
    </xf>
    <xf numFmtId="38" fontId="0" fillId="3" borderId="114" xfId="1" applyFont="1" applyFill="1" applyBorder="1" applyProtection="1">
      <protection locked="0"/>
    </xf>
    <xf numFmtId="0" fontId="3" fillId="2" borderId="113" xfId="0" applyFont="1" applyFill="1" applyBorder="1" applyAlignment="1">
      <alignment horizontal="left" vertical="center" wrapText="1"/>
    </xf>
    <xf numFmtId="0" fontId="3" fillId="2" borderId="105" xfId="0" applyFont="1" applyFill="1" applyBorder="1" applyAlignment="1">
      <alignment horizontal="center" vertical="center"/>
    </xf>
    <xf numFmtId="0" fontId="0" fillId="2" borderId="160" xfId="0" applyFill="1" applyBorder="1" applyAlignment="1">
      <alignment horizontal="left" vertical="center"/>
    </xf>
    <xf numFmtId="38" fontId="0" fillId="3" borderId="108" xfId="1" applyFont="1" applyFill="1" applyBorder="1" applyProtection="1">
      <protection locked="0"/>
    </xf>
    <xf numFmtId="0" fontId="3" fillId="2" borderId="107" xfId="0" applyFont="1" applyFill="1" applyBorder="1" applyAlignment="1">
      <alignment horizontal="left" vertical="center" wrapText="1"/>
    </xf>
    <xf numFmtId="49" fontId="3" fillId="0" borderId="161" xfId="0" applyNumberFormat="1" applyFont="1" applyBorder="1" applyAlignment="1">
      <alignment horizontal="center"/>
    </xf>
    <xf numFmtId="0" fontId="3" fillId="0" borderId="162" xfId="0" applyFont="1" applyBorder="1" applyAlignment="1">
      <alignment horizontal="left"/>
    </xf>
    <xf numFmtId="182" fontId="0" fillId="5" borderId="95" xfId="0" applyNumberFormat="1" applyFill="1" applyBorder="1"/>
    <xf numFmtId="182" fontId="0" fillId="5" borderId="96" xfId="0" applyNumberFormat="1" applyFill="1" applyBorder="1"/>
    <xf numFmtId="182" fontId="0" fillId="5" borderId="97" xfId="0" applyNumberFormat="1" applyFill="1" applyBorder="1"/>
    <xf numFmtId="0" fontId="0" fillId="5" borderId="94" xfId="0" applyFill="1" applyBorder="1"/>
    <xf numFmtId="0" fontId="0" fillId="0" borderId="163" xfId="0" applyBorder="1"/>
    <xf numFmtId="0" fontId="0" fillId="0" borderId="95" xfId="0" applyBorder="1"/>
    <xf numFmtId="0" fontId="0" fillId="5" borderId="164" xfId="0" applyFill="1" applyBorder="1"/>
    <xf numFmtId="184" fontId="0" fillId="5" borderId="95" xfId="0" applyNumberFormat="1" applyFill="1" applyBorder="1"/>
    <xf numFmtId="184" fontId="0" fillId="5" borderId="96" xfId="2" applyNumberFormat="1" applyFont="1" applyFill="1" applyBorder="1" applyAlignment="1"/>
    <xf numFmtId="184" fontId="0" fillId="5" borderId="97" xfId="0" applyNumberFormat="1" applyFill="1" applyBorder="1"/>
    <xf numFmtId="183" fontId="0" fillId="5" borderId="54" xfId="0" applyNumberFormat="1" applyFill="1" applyBorder="1"/>
    <xf numFmtId="49" fontId="3" fillId="0" borderId="98" xfId="0" applyNumberFormat="1" applyFont="1" applyBorder="1" applyAlignment="1">
      <alignment horizontal="center"/>
    </xf>
    <xf numFmtId="0" fontId="3" fillId="0" borderId="99" xfId="0" applyFont="1" applyBorder="1" applyAlignment="1">
      <alignment horizontal="left"/>
    </xf>
    <xf numFmtId="182" fontId="0" fillId="5" borderId="100" xfId="0" applyNumberFormat="1" applyFill="1" applyBorder="1"/>
    <xf numFmtId="182" fontId="0" fillId="5" borderId="101" xfId="0" applyNumberFormat="1" applyFill="1" applyBorder="1"/>
    <xf numFmtId="182" fontId="0" fillId="5" borderId="102" xfId="0" applyNumberFormat="1" applyFill="1" applyBorder="1"/>
    <xf numFmtId="0" fontId="0" fillId="5" borderId="99" xfId="0" applyFill="1" applyBorder="1"/>
    <xf numFmtId="0" fontId="0" fillId="0" borderId="165" xfId="0" applyBorder="1"/>
    <xf numFmtId="0" fontId="0" fillId="0" borderId="100" xfId="0" applyBorder="1"/>
    <xf numFmtId="0" fontId="0" fillId="5" borderId="150" xfId="0" applyFill="1" applyBorder="1"/>
    <xf numFmtId="184" fontId="0" fillId="5" borderId="100" xfId="0" applyNumberFormat="1" applyFill="1" applyBorder="1"/>
    <xf numFmtId="184" fontId="0" fillId="5" borderId="101" xfId="2" applyNumberFormat="1" applyFont="1" applyFill="1" applyBorder="1" applyAlignment="1"/>
    <xf numFmtId="184" fontId="0" fillId="5" borderId="102" xfId="0" applyNumberFormat="1" applyFill="1" applyBorder="1"/>
    <xf numFmtId="183" fontId="0" fillId="5" borderId="51" xfId="0" applyNumberFormat="1" applyFill="1" applyBorder="1"/>
    <xf numFmtId="49" fontId="3" fillId="0" borderId="103" xfId="0" applyNumberFormat="1" applyFont="1" applyBorder="1" applyAlignment="1">
      <alignment horizontal="center"/>
    </xf>
    <xf numFmtId="0" fontId="3" fillId="0" borderId="104" xfId="0" applyFont="1" applyBorder="1" applyAlignment="1">
      <alignment horizontal="left"/>
    </xf>
    <xf numFmtId="182" fontId="0" fillId="5" borderId="105" xfId="0" applyNumberFormat="1" applyFill="1" applyBorder="1"/>
    <xf numFmtId="182" fontId="0" fillId="5" borderId="106" xfId="0" applyNumberFormat="1" applyFill="1" applyBorder="1"/>
    <xf numFmtId="182" fontId="0" fillId="5" borderId="107" xfId="0" applyNumberFormat="1" applyFill="1" applyBorder="1"/>
    <xf numFmtId="0" fontId="0" fillId="5" borderId="104" xfId="0" applyFill="1" applyBorder="1"/>
    <xf numFmtId="0" fontId="0" fillId="0" borderId="166" xfId="0" applyBorder="1"/>
    <xf numFmtId="0" fontId="0" fillId="0" borderId="105" xfId="0" applyBorder="1"/>
    <xf numFmtId="0" fontId="0" fillId="5" borderId="160" xfId="0" applyFill="1" applyBorder="1"/>
    <xf numFmtId="184" fontId="0" fillId="5" borderId="105" xfId="0" applyNumberFormat="1" applyFill="1" applyBorder="1"/>
    <xf numFmtId="184" fontId="0" fillId="5" borderId="106" xfId="2" applyNumberFormat="1" applyFont="1" applyFill="1" applyBorder="1" applyAlignment="1"/>
    <xf numFmtId="184" fontId="0" fillId="5" borderId="107" xfId="0" applyNumberFormat="1" applyFill="1" applyBorder="1"/>
    <xf numFmtId="183" fontId="0" fillId="5" borderId="108" xfId="0" applyNumberFormat="1" applyFill="1" applyBorder="1"/>
    <xf numFmtId="49" fontId="3" fillId="0" borderId="109" xfId="0" applyNumberFormat="1" applyFont="1" applyBorder="1" applyAlignment="1">
      <alignment horizontal="center"/>
    </xf>
    <xf numFmtId="0" fontId="3" fillId="0" borderId="110" xfId="0" applyFont="1" applyBorder="1" applyAlignment="1">
      <alignment horizontal="left"/>
    </xf>
    <xf numFmtId="182" fontId="0" fillId="5" borderId="111" xfId="0" applyNumberFormat="1" applyFill="1" applyBorder="1"/>
    <xf numFmtId="182" fontId="0" fillId="5" borderId="112" xfId="0" applyNumberFormat="1" applyFill="1" applyBorder="1"/>
    <xf numFmtId="182" fontId="0" fillId="5" borderId="113" xfId="0" applyNumberFormat="1" applyFill="1" applyBorder="1"/>
    <xf numFmtId="0" fontId="0" fillId="5" borderId="110" xfId="0" applyFill="1" applyBorder="1"/>
    <xf numFmtId="0" fontId="0" fillId="0" borderId="167" xfId="0" applyBorder="1"/>
    <xf numFmtId="0" fontId="0" fillId="0" borderId="111" xfId="0" applyBorder="1"/>
    <xf numFmtId="0" fontId="0" fillId="5" borderId="159" xfId="0" applyFill="1" applyBorder="1"/>
    <xf numFmtId="184" fontId="0" fillId="5" borderId="111" xfId="0" applyNumberFormat="1" applyFill="1" applyBorder="1"/>
    <xf numFmtId="184" fontId="0" fillId="5" borderId="112" xfId="2" applyNumberFormat="1" applyFont="1" applyFill="1" applyBorder="1" applyAlignment="1"/>
    <xf numFmtId="184" fontId="0" fillId="5" borderId="113" xfId="0" applyNumberFormat="1" applyFill="1" applyBorder="1"/>
    <xf numFmtId="183" fontId="0" fillId="5" borderId="114" xfId="0" applyNumberFormat="1" applyFill="1" applyBorder="1"/>
    <xf numFmtId="49" fontId="3" fillId="0" borderId="168" xfId="0" applyNumberFormat="1" applyFont="1" applyBorder="1" applyAlignment="1">
      <alignment horizontal="center"/>
    </xf>
    <xf numFmtId="0" fontId="3" fillId="0" borderId="169" xfId="0" applyFont="1" applyBorder="1" applyAlignment="1">
      <alignment horizontal="left"/>
    </xf>
    <xf numFmtId="182" fontId="0" fillId="5" borderId="117" xfId="0" applyNumberFormat="1" applyFill="1" applyBorder="1"/>
    <xf numFmtId="182" fontId="0" fillId="5" borderId="118" xfId="0" applyNumberFormat="1" applyFill="1" applyBorder="1"/>
    <xf numFmtId="182" fontId="0" fillId="5" borderId="119" xfId="0" applyNumberFormat="1" applyFill="1" applyBorder="1"/>
    <xf numFmtId="0" fontId="0" fillId="5" borderId="116" xfId="0" applyFill="1" applyBorder="1"/>
    <xf numFmtId="0" fontId="0" fillId="0" borderId="170" xfId="0" applyBorder="1"/>
    <xf numFmtId="0" fontId="0" fillId="0" borderId="117" xfId="0" applyBorder="1"/>
    <xf numFmtId="0" fontId="0" fillId="5" borderId="171" xfId="0" applyFill="1" applyBorder="1"/>
    <xf numFmtId="184" fontId="0" fillId="5" borderId="117" xfId="0" applyNumberFormat="1" applyFill="1" applyBorder="1"/>
    <xf numFmtId="184" fontId="0" fillId="5" borderId="118" xfId="2" applyNumberFormat="1" applyFont="1" applyFill="1" applyBorder="1" applyAlignment="1"/>
    <xf numFmtId="184" fontId="0" fillId="5" borderId="119" xfId="0" applyNumberFormat="1" applyFill="1" applyBorder="1"/>
    <xf numFmtId="183" fontId="0" fillId="5" borderId="53" xfId="0" applyNumberFormat="1" applyFill="1" applyBorder="1"/>
    <xf numFmtId="182" fontId="0" fillId="5" borderId="152" xfId="0" applyNumberFormat="1" applyFill="1" applyBorder="1"/>
    <xf numFmtId="182" fontId="0" fillId="5" borderId="151" xfId="0" applyNumberFormat="1" applyFill="1" applyBorder="1"/>
    <xf numFmtId="38" fontId="0" fillId="5" borderId="95" xfId="1" applyFont="1" applyFill="1" applyBorder="1"/>
    <xf numFmtId="38" fontId="0" fillId="5" borderId="96" xfId="1" applyFont="1" applyFill="1" applyBorder="1" applyAlignment="1"/>
    <xf numFmtId="38" fontId="0" fillId="5" borderId="97" xfId="1" applyFont="1" applyFill="1" applyBorder="1"/>
    <xf numFmtId="38" fontId="0" fillId="5" borderId="100" xfId="1" applyFont="1" applyFill="1" applyBorder="1"/>
    <xf numFmtId="38" fontId="0" fillId="5" borderId="101" xfId="1" applyFont="1" applyFill="1" applyBorder="1" applyAlignment="1"/>
    <xf numFmtId="38" fontId="0" fillId="5" borderId="102" xfId="1" applyFont="1" applyFill="1" applyBorder="1"/>
    <xf numFmtId="38" fontId="0" fillId="5" borderId="105" xfId="1" applyFont="1" applyFill="1" applyBorder="1"/>
    <xf numFmtId="38" fontId="0" fillId="5" borderId="106" xfId="1" applyFont="1" applyFill="1" applyBorder="1" applyAlignment="1"/>
    <xf numFmtId="38" fontId="0" fillId="5" borderId="107" xfId="1" applyFont="1" applyFill="1" applyBorder="1"/>
    <xf numFmtId="38" fontId="0" fillId="5" borderId="111" xfId="1" applyFont="1" applyFill="1" applyBorder="1"/>
    <xf numFmtId="38" fontId="0" fillId="5" borderId="112" xfId="1" applyFont="1" applyFill="1" applyBorder="1" applyAlignment="1"/>
    <xf numFmtId="38" fontId="0" fillId="5" borderId="113" xfId="1" applyFont="1" applyFill="1" applyBorder="1"/>
    <xf numFmtId="38" fontId="0" fillId="5" borderId="117" xfId="1" applyFont="1" applyFill="1" applyBorder="1"/>
    <xf numFmtId="38" fontId="0" fillId="5" borderId="118" xfId="1" applyFont="1" applyFill="1" applyBorder="1" applyAlignment="1"/>
    <xf numFmtId="38" fontId="0" fillId="5" borderId="119" xfId="1" applyFont="1" applyFill="1" applyBorder="1"/>
    <xf numFmtId="38" fontId="0" fillId="5" borderId="62" xfId="1" applyFont="1" applyFill="1" applyBorder="1"/>
    <xf numFmtId="38" fontId="0" fillId="5" borderId="63" xfId="1" applyFont="1" applyFill="1" applyBorder="1"/>
    <xf numFmtId="38" fontId="0" fillId="5" borderId="36" xfId="1" applyFont="1" applyFill="1" applyBorder="1"/>
    <xf numFmtId="38" fontId="0" fillId="5" borderId="152" xfId="1" applyFont="1" applyFill="1" applyBorder="1"/>
    <xf numFmtId="38" fontId="0" fillId="5" borderId="151" xfId="1" applyFont="1" applyFill="1" applyBorder="1"/>
    <xf numFmtId="38" fontId="1" fillId="7" borderId="172" xfId="0" applyNumberFormat="1" applyFont="1" applyFill="1" applyBorder="1" applyAlignment="1">
      <alignment horizontal="right"/>
    </xf>
    <xf numFmtId="38" fontId="1" fillId="7" borderId="172" xfId="1" applyFill="1" applyBorder="1"/>
    <xf numFmtId="38" fontId="0" fillId="6" borderId="157" xfId="1" applyFont="1" applyFill="1" applyBorder="1"/>
    <xf numFmtId="38" fontId="1" fillId="6" borderId="157" xfId="0" applyNumberFormat="1" applyFont="1" applyFill="1" applyBorder="1" applyAlignment="1">
      <alignment horizontal="right"/>
    </xf>
    <xf numFmtId="38" fontId="0" fillId="6" borderId="173" xfId="1" applyFont="1" applyFill="1" applyBorder="1"/>
    <xf numFmtId="38" fontId="0" fillId="6" borderId="158" xfId="1" applyFont="1" applyFill="1" applyBorder="1"/>
    <xf numFmtId="38" fontId="0" fillId="6" borderId="112" xfId="1" applyFont="1" applyFill="1" applyBorder="1"/>
    <xf numFmtId="38" fontId="0" fillId="15" borderId="156" xfId="0" applyNumberFormat="1" applyFill="1" applyBorder="1"/>
    <xf numFmtId="38" fontId="0" fillId="6" borderId="172" xfId="0" applyNumberFormat="1" applyFill="1" applyBorder="1"/>
    <xf numFmtId="0" fontId="0" fillId="6" borderId="96" xfId="0" applyFill="1" applyBorder="1"/>
    <xf numFmtId="38" fontId="0" fillId="15" borderId="173" xfId="0" applyNumberFormat="1" applyFill="1" applyBorder="1"/>
    <xf numFmtId="38" fontId="1" fillId="7" borderId="174" xfId="0" applyNumberFormat="1" applyFont="1" applyFill="1" applyBorder="1" applyAlignment="1">
      <alignment horizontal="right"/>
    </xf>
    <xf numFmtId="38" fontId="1" fillId="7" borderId="174" xfId="1" applyFill="1" applyBorder="1"/>
    <xf numFmtId="38" fontId="0" fillId="6" borderId="150" xfId="1" applyFont="1" applyFill="1" applyBorder="1"/>
    <xf numFmtId="38" fontId="1" fillId="6" borderId="150" xfId="0" applyNumberFormat="1" applyFont="1" applyFill="1" applyBorder="1" applyAlignment="1">
      <alignment horizontal="right"/>
    </xf>
    <xf numFmtId="38" fontId="0" fillId="6" borderId="101" xfId="1" applyFont="1" applyFill="1" applyBorder="1"/>
    <xf numFmtId="38" fontId="0" fillId="6" borderId="102" xfId="1" applyFont="1" applyFill="1" applyBorder="1"/>
    <xf numFmtId="38" fontId="0" fillId="15" borderId="100" xfId="0" applyNumberFormat="1" applyFill="1" applyBorder="1"/>
    <xf numFmtId="38" fontId="0" fillId="6" borderId="174" xfId="0" applyNumberFormat="1" applyFill="1" applyBorder="1"/>
    <xf numFmtId="0" fontId="0" fillId="6" borderId="174" xfId="0" applyFill="1" applyBorder="1"/>
    <xf numFmtId="0" fontId="0" fillId="6" borderId="101" xfId="0" applyFill="1" applyBorder="1"/>
    <xf numFmtId="0" fontId="0" fillId="15" borderId="101" xfId="0" applyFill="1" applyBorder="1"/>
    <xf numFmtId="38" fontId="1" fillId="7" borderId="175" xfId="0" applyNumberFormat="1" applyFont="1" applyFill="1" applyBorder="1" applyAlignment="1">
      <alignment horizontal="right"/>
    </xf>
    <xf numFmtId="38" fontId="1" fillId="7" borderId="175" xfId="1" applyFill="1" applyBorder="1"/>
    <xf numFmtId="38" fontId="0" fillId="6" borderId="160" xfId="1" applyFont="1" applyFill="1" applyBorder="1"/>
    <xf numFmtId="38" fontId="1" fillId="6" borderId="160" xfId="0" applyNumberFormat="1" applyFont="1" applyFill="1" applyBorder="1" applyAlignment="1">
      <alignment horizontal="right"/>
    </xf>
    <xf numFmtId="38" fontId="0" fillId="6" borderId="106" xfId="1" applyFont="1" applyFill="1" applyBorder="1"/>
    <xf numFmtId="38" fontId="0" fillId="6" borderId="107" xfId="1" applyFont="1" applyFill="1" applyBorder="1"/>
    <xf numFmtId="38" fontId="0" fillId="15" borderId="105" xfId="0" applyNumberFormat="1" applyFill="1" applyBorder="1"/>
    <xf numFmtId="38" fontId="0" fillId="6" borderId="175" xfId="0" applyNumberFormat="1" applyFill="1" applyBorder="1"/>
    <xf numFmtId="0" fontId="0" fillId="6" borderId="175" xfId="0" applyFill="1" applyBorder="1"/>
    <xf numFmtId="0" fontId="0" fillId="6" borderId="106" xfId="0" applyFill="1" applyBorder="1"/>
    <xf numFmtId="0" fontId="0" fillId="15" borderId="106" xfId="0" applyFill="1" applyBorder="1"/>
    <xf numFmtId="38" fontId="1" fillId="7" borderId="176" xfId="0" applyNumberFormat="1" applyFont="1" applyFill="1" applyBorder="1" applyAlignment="1">
      <alignment horizontal="right"/>
    </xf>
    <xf numFmtId="38" fontId="1" fillId="7" borderId="176" xfId="1" applyFill="1" applyBorder="1"/>
    <xf numFmtId="38" fontId="0" fillId="6" borderId="159" xfId="1" applyFont="1" applyFill="1" applyBorder="1"/>
    <xf numFmtId="38" fontId="1" fillId="6" borderId="159" xfId="0" applyNumberFormat="1" applyFont="1" applyFill="1" applyBorder="1" applyAlignment="1">
      <alignment horizontal="right"/>
    </xf>
    <xf numFmtId="38" fontId="0" fillId="6" borderId="113" xfId="1" applyFont="1" applyFill="1" applyBorder="1"/>
    <xf numFmtId="38" fontId="0" fillId="15" borderId="111" xfId="0" applyNumberFormat="1" applyFill="1" applyBorder="1"/>
    <xf numFmtId="38" fontId="0" fillId="6" borderId="176" xfId="0" applyNumberFormat="1" applyFill="1" applyBorder="1"/>
    <xf numFmtId="0" fontId="0" fillId="6" borderId="176" xfId="0" applyFill="1" applyBorder="1"/>
    <xf numFmtId="0" fontId="0" fillId="6" borderId="112" xfId="0" applyFill="1" applyBorder="1"/>
    <xf numFmtId="0" fontId="0" fillId="15" borderId="112" xfId="0" applyFill="1" applyBorder="1"/>
    <xf numFmtId="38" fontId="1" fillId="8" borderId="176" xfId="0" applyNumberFormat="1" applyFont="1" applyFill="1" applyBorder="1" applyAlignment="1">
      <alignment horizontal="right"/>
    </xf>
    <xf numFmtId="38" fontId="1" fillId="6" borderId="176" xfId="1" applyFill="1" applyBorder="1"/>
    <xf numFmtId="38" fontId="0" fillId="6" borderId="111" xfId="0" applyNumberFormat="1" applyFill="1" applyBorder="1"/>
    <xf numFmtId="38" fontId="1" fillId="7" borderId="177" xfId="0" applyNumberFormat="1" applyFont="1" applyFill="1" applyBorder="1" applyAlignment="1">
      <alignment horizontal="right"/>
    </xf>
    <xf numFmtId="38" fontId="1" fillId="7" borderId="177" xfId="1" applyFill="1" applyBorder="1"/>
    <xf numFmtId="38" fontId="0" fillId="6" borderId="153" xfId="1" applyFont="1" applyFill="1" applyBorder="1"/>
    <xf numFmtId="38" fontId="1" fillId="6" borderId="153" xfId="0" applyNumberFormat="1" applyFont="1" applyFill="1" applyBorder="1" applyAlignment="1">
      <alignment horizontal="right"/>
    </xf>
    <xf numFmtId="38" fontId="0" fillId="6" borderId="178" xfId="1" applyFont="1" applyFill="1" applyBorder="1"/>
    <xf numFmtId="38" fontId="0" fillId="6" borderId="151" xfId="1" applyFont="1" applyFill="1" applyBorder="1"/>
    <xf numFmtId="38" fontId="0" fillId="15" borderId="117" xfId="0" applyNumberFormat="1" applyFill="1" applyBorder="1"/>
    <xf numFmtId="38" fontId="0" fillId="6" borderId="179" xfId="0" applyNumberFormat="1" applyFill="1" applyBorder="1"/>
    <xf numFmtId="0" fontId="0" fillId="6" borderId="177" xfId="0" applyFill="1" applyBorder="1"/>
    <xf numFmtId="0" fontId="0" fillId="6" borderId="178" xfId="0" applyFill="1" applyBorder="1"/>
    <xf numFmtId="0" fontId="0" fillId="15" borderId="178" xfId="0" applyFill="1" applyBorder="1"/>
    <xf numFmtId="177" fontId="0" fillId="15" borderId="156" xfId="0" applyNumberFormat="1" applyFill="1" applyBorder="1"/>
    <xf numFmtId="177" fontId="0" fillId="15" borderId="163" xfId="0" applyNumberFormat="1" applyFill="1" applyBorder="1"/>
    <xf numFmtId="177" fontId="0" fillId="15" borderId="100" xfId="0" applyNumberFormat="1" applyFill="1" applyBorder="1"/>
    <xf numFmtId="177" fontId="0" fillId="15" borderId="165" xfId="0" applyNumberFormat="1" applyFill="1" applyBorder="1"/>
    <xf numFmtId="177" fontId="0" fillId="15" borderId="105" xfId="0" applyNumberFormat="1" applyFill="1" applyBorder="1"/>
    <xf numFmtId="177" fontId="0" fillId="15" borderId="166" xfId="0" applyNumberFormat="1" applyFill="1" applyBorder="1"/>
    <xf numFmtId="177" fontId="0" fillId="15" borderId="111" xfId="0" applyNumberFormat="1" applyFill="1" applyBorder="1"/>
    <xf numFmtId="177" fontId="0" fillId="15" borderId="167" xfId="0" applyNumberFormat="1" applyFill="1" applyBorder="1"/>
    <xf numFmtId="177" fontId="0" fillId="15" borderId="152" xfId="0" applyNumberFormat="1" applyFill="1" applyBorder="1"/>
    <xf numFmtId="177" fontId="0" fillId="15" borderId="170" xfId="0" applyNumberFormat="1" applyFill="1" applyBorder="1"/>
    <xf numFmtId="49" fontId="3" fillId="0" borderId="156" xfId="0" applyNumberFormat="1" applyFont="1" applyBorder="1" applyAlignment="1">
      <alignment horizontal="center"/>
    </xf>
    <xf numFmtId="0" fontId="3" fillId="0" borderId="158" xfId="0" applyFont="1" applyBorder="1" applyAlignment="1">
      <alignment horizontal="left"/>
    </xf>
    <xf numFmtId="38" fontId="1" fillId="8" borderId="173" xfId="0" applyNumberFormat="1" applyFont="1" applyFill="1" applyBorder="1" applyAlignment="1">
      <alignment horizontal="right"/>
    </xf>
    <xf numFmtId="38" fontId="1" fillId="6" borderId="112" xfId="0" applyNumberFormat="1" applyFont="1" applyFill="1" applyBorder="1" applyAlignment="1">
      <alignment horizontal="right"/>
    </xf>
    <xf numFmtId="38" fontId="1" fillId="6" borderId="173" xfId="0" applyNumberFormat="1" applyFont="1" applyFill="1" applyBorder="1" applyAlignment="1">
      <alignment horizontal="right"/>
    </xf>
    <xf numFmtId="177" fontId="0" fillId="7" borderId="156" xfId="0" applyNumberFormat="1" applyFill="1" applyBorder="1"/>
    <xf numFmtId="177" fontId="0" fillId="7" borderId="163" xfId="0" applyNumberFormat="1" applyFill="1" applyBorder="1"/>
    <xf numFmtId="38" fontId="0" fillId="6" borderId="156" xfId="0" applyNumberFormat="1" applyFill="1" applyBorder="1"/>
    <xf numFmtId="38" fontId="0" fillId="6" borderId="157" xfId="0" applyNumberFormat="1" applyFill="1" applyBorder="1"/>
    <xf numFmtId="38" fontId="0" fillId="6" borderId="95" xfId="0" applyNumberFormat="1" applyFill="1" applyBorder="1"/>
    <xf numFmtId="38" fontId="0" fillId="6" borderId="158" xfId="0" applyNumberFormat="1" applyFill="1" applyBorder="1"/>
    <xf numFmtId="184" fontId="0" fillId="5" borderId="180" xfId="0" applyNumberFormat="1" applyFill="1" applyBorder="1"/>
    <xf numFmtId="184" fontId="0" fillId="5" borderId="94" xfId="0" applyNumberFormat="1" applyFill="1" applyBorder="1"/>
    <xf numFmtId="0" fontId="0" fillId="5" borderId="96" xfId="0" applyFill="1" applyBorder="1" applyAlignment="1">
      <alignment shrinkToFit="1"/>
    </xf>
    <xf numFmtId="184" fontId="0" fillId="5" borderId="96" xfId="0" applyNumberFormat="1" applyFill="1" applyBorder="1"/>
    <xf numFmtId="184" fontId="0" fillId="5" borderId="164" xfId="2" applyNumberFormat="1" applyFont="1" applyFill="1" applyBorder="1" applyAlignment="1"/>
    <xf numFmtId="183" fontId="0" fillId="5" borderId="163" xfId="0" applyNumberFormat="1" applyFill="1" applyBorder="1"/>
    <xf numFmtId="189" fontId="0" fillId="5" borderId="95" xfId="0" applyNumberFormat="1" applyFill="1" applyBorder="1"/>
    <xf numFmtId="189" fontId="0" fillId="5" borderId="97" xfId="0" applyNumberFormat="1" applyFill="1" applyBorder="1"/>
    <xf numFmtId="38" fontId="0" fillId="6" borderId="149" xfId="0" applyNumberFormat="1" applyFill="1" applyBorder="1"/>
    <xf numFmtId="49" fontId="3" fillId="0" borderId="100" xfId="0" applyNumberFormat="1" applyFont="1" applyBorder="1" applyAlignment="1">
      <alignment horizontal="center"/>
    </xf>
    <xf numFmtId="0" fontId="3" fillId="0" borderId="102" xfId="0" applyFont="1" applyBorder="1" applyAlignment="1">
      <alignment horizontal="left"/>
    </xf>
    <xf numFmtId="38" fontId="1" fillId="8" borderId="101" xfId="0" applyNumberFormat="1" applyFont="1" applyFill="1" applyBorder="1" applyAlignment="1">
      <alignment horizontal="right"/>
    </xf>
    <xf numFmtId="38" fontId="1" fillId="6" borderId="101" xfId="0" applyNumberFormat="1" applyFont="1" applyFill="1" applyBorder="1" applyAlignment="1">
      <alignment horizontal="right"/>
    </xf>
    <xf numFmtId="177" fontId="0" fillId="7" borderId="100" xfId="0" applyNumberFormat="1" applyFill="1" applyBorder="1"/>
    <xf numFmtId="177" fontId="0" fillId="7" borderId="165" xfId="0" applyNumberFormat="1" applyFill="1" applyBorder="1"/>
    <xf numFmtId="38" fontId="0" fillId="6" borderId="100" xfId="0" applyNumberFormat="1" applyFill="1" applyBorder="1"/>
    <xf numFmtId="38" fontId="0" fillId="6" borderId="150" xfId="0" applyNumberFormat="1" applyFill="1" applyBorder="1"/>
    <xf numFmtId="38" fontId="0" fillId="6" borderId="102" xfId="0" applyNumberFormat="1" applyFill="1" applyBorder="1"/>
    <xf numFmtId="184" fontId="0" fillId="5" borderId="165" xfId="0" applyNumberFormat="1" applyFill="1" applyBorder="1"/>
    <xf numFmtId="184" fontId="0" fillId="5" borderId="99" xfId="0" applyNumberFormat="1" applyFill="1" applyBorder="1"/>
    <xf numFmtId="0" fontId="0" fillId="5" borderId="101" xfId="0" applyFill="1" applyBorder="1" applyAlignment="1">
      <alignment shrinkToFit="1"/>
    </xf>
    <xf numFmtId="184" fontId="0" fillId="5" borderId="101" xfId="0" applyNumberFormat="1" applyFill="1" applyBorder="1"/>
    <xf numFmtId="184" fontId="0" fillId="5" borderId="150" xfId="2" applyNumberFormat="1" applyFont="1" applyFill="1" applyBorder="1" applyAlignment="1"/>
    <xf numFmtId="183" fontId="0" fillId="5" borderId="165" xfId="0" applyNumberFormat="1" applyFill="1" applyBorder="1"/>
    <xf numFmtId="189" fontId="0" fillId="5" borderId="100" xfId="0" applyNumberFormat="1" applyFill="1" applyBorder="1"/>
    <xf numFmtId="189" fontId="0" fillId="5" borderId="102" xfId="0" applyNumberFormat="1" applyFill="1" applyBorder="1"/>
    <xf numFmtId="38" fontId="0" fillId="6" borderId="51" xfId="0" applyNumberFormat="1" applyFill="1" applyBorder="1"/>
    <xf numFmtId="49" fontId="3" fillId="0" borderId="105" xfId="0" applyNumberFormat="1" applyFont="1" applyBorder="1" applyAlignment="1">
      <alignment horizontal="center"/>
    </xf>
    <xf numFmtId="0" fontId="3" fillId="0" borderId="107" xfId="0" applyFont="1" applyBorder="1" applyAlignment="1">
      <alignment horizontal="left"/>
    </xf>
    <xf numFmtId="38" fontId="1" fillId="8" borderId="106" xfId="0" applyNumberFormat="1" applyFont="1" applyFill="1" applyBorder="1" applyAlignment="1">
      <alignment horizontal="right"/>
    </xf>
    <xf numFmtId="38" fontId="1" fillId="6" borderId="106" xfId="0" applyNumberFormat="1" applyFont="1" applyFill="1" applyBorder="1" applyAlignment="1">
      <alignment horizontal="right"/>
    </xf>
    <xf numFmtId="177" fontId="0" fillId="7" borderId="105" xfId="0" applyNumberFormat="1" applyFill="1" applyBorder="1"/>
    <xf numFmtId="177" fontId="0" fillId="7" borderId="166" xfId="0" applyNumberFormat="1" applyFill="1" applyBorder="1"/>
    <xf numFmtId="38" fontId="0" fillId="6" borderId="105" xfId="0" applyNumberFormat="1" applyFill="1" applyBorder="1"/>
    <xf numFmtId="38" fontId="0" fillId="6" borderId="160" xfId="0" applyNumberFormat="1" applyFill="1" applyBorder="1"/>
    <xf numFmtId="38" fontId="0" fillId="6" borderId="107" xfId="0" applyNumberFormat="1" applyFill="1" applyBorder="1"/>
    <xf numFmtId="184" fontId="0" fillId="5" borderId="166" xfId="0" applyNumberFormat="1" applyFill="1" applyBorder="1"/>
    <xf numFmtId="184" fontId="0" fillId="5" borderId="104" xfId="0" applyNumberFormat="1" applyFill="1" applyBorder="1"/>
    <xf numFmtId="0" fontId="0" fillId="5" borderId="106" xfId="0" applyFill="1" applyBorder="1" applyAlignment="1">
      <alignment shrinkToFit="1"/>
    </xf>
    <xf numFmtId="184" fontId="0" fillId="5" borderId="106" xfId="0" applyNumberFormat="1" applyFill="1" applyBorder="1"/>
    <xf numFmtId="184" fontId="0" fillId="5" borderId="160" xfId="2" applyNumberFormat="1" applyFont="1" applyFill="1" applyBorder="1" applyAlignment="1"/>
    <xf numFmtId="183" fontId="0" fillId="5" borderId="166" xfId="0" applyNumberFormat="1" applyFill="1" applyBorder="1"/>
    <xf numFmtId="189" fontId="0" fillId="5" borderId="105" xfId="0" applyNumberFormat="1" applyFill="1" applyBorder="1"/>
    <xf numFmtId="189" fontId="0" fillId="5" borderId="107" xfId="0" applyNumberFormat="1" applyFill="1" applyBorder="1"/>
    <xf numFmtId="38" fontId="0" fillId="6" borderId="108" xfId="0" applyNumberFormat="1" applyFill="1" applyBorder="1"/>
    <xf numFmtId="49" fontId="3" fillId="0" borderId="111" xfId="0" applyNumberFormat="1" applyFont="1" applyBorder="1" applyAlignment="1">
      <alignment horizontal="center"/>
    </xf>
    <xf numFmtId="0" fontId="3" fillId="0" borderId="113" xfId="0" applyFont="1" applyBorder="1" applyAlignment="1">
      <alignment horizontal="left"/>
    </xf>
    <xf numFmtId="38" fontId="1" fillId="8" borderId="112" xfId="0" applyNumberFormat="1" applyFont="1" applyFill="1" applyBorder="1" applyAlignment="1">
      <alignment horizontal="right"/>
    </xf>
    <xf numFmtId="177" fontId="0" fillId="7" borderId="111" xfId="0" applyNumberFormat="1" applyFill="1" applyBorder="1"/>
    <xf numFmtId="177" fontId="0" fillId="7" borderId="167" xfId="0" applyNumberFormat="1" applyFill="1" applyBorder="1"/>
    <xf numFmtId="38" fontId="0" fillId="6" borderId="159" xfId="0" applyNumberFormat="1" applyFill="1" applyBorder="1"/>
    <xf numFmtId="38" fontId="0" fillId="6" borderId="113" xfId="0" applyNumberFormat="1" applyFill="1" applyBorder="1"/>
    <xf numFmtId="184" fontId="0" fillId="5" borderId="167" xfId="0" applyNumberFormat="1" applyFill="1" applyBorder="1"/>
    <xf numFmtId="184" fontId="0" fillId="5" borderId="110" xfId="0" applyNumberFormat="1" applyFill="1" applyBorder="1"/>
    <xf numFmtId="0" fontId="0" fillId="5" borderId="112" xfId="0" applyFill="1" applyBorder="1" applyAlignment="1">
      <alignment shrinkToFit="1"/>
    </xf>
    <xf numFmtId="184" fontId="0" fillId="5" borderId="112" xfId="0" applyNumberFormat="1" applyFill="1" applyBorder="1"/>
    <xf numFmtId="184" fontId="0" fillId="5" borderId="159" xfId="2" applyNumberFormat="1" applyFont="1" applyFill="1" applyBorder="1" applyAlignment="1"/>
    <xf numFmtId="183" fontId="0" fillId="5" borderId="167" xfId="0" applyNumberFormat="1" applyFill="1" applyBorder="1"/>
    <xf numFmtId="189" fontId="0" fillId="5" borderId="111" xfId="0" applyNumberFormat="1" applyFill="1" applyBorder="1"/>
    <xf numFmtId="189" fontId="0" fillId="5" borderId="113" xfId="0" applyNumberFormat="1" applyFill="1" applyBorder="1"/>
    <xf numFmtId="38" fontId="0" fillId="6" borderId="114" xfId="0" applyNumberFormat="1" applyFill="1" applyBorder="1"/>
    <xf numFmtId="38" fontId="1" fillId="7" borderId="106" xfId="0" applyNumberFormat="1" applyFont="1" applyFill="1" applyBorder="1" applyAlignment="1">
      <alignment horizontal="right"/>
    </xf>
    <xf numFmtId="38" fontId="1" fillId="7" borderId="112" xfId="0" applyNumberFormat="1" applyFont="1" applyFill="1" applyBorder="1" applyAlignment="1">
      <alignment horizontal="right"/>
    </xf>
    <xf numFmtId="0" fontId="3" fillId="0" borderId="151" xfId="0" applyFont="1" applyBorder="1" applyAlignment="1">
      <alignment horizontal="left"/>
    </xf>
    <xf numFmtId="38" fontId="1" fillId="8" borderId="178" xfId="0" applyNumberFormat="1" applyFont="1" applyFill="1" applyBorder="1" applyAlignment="1">
      <alignment horizontal="right"/>
    </xf>
    <xf numFmtId="38" fontId="1" fillId="6" borderId="178" xfId="0" applyNumberFormat="1" applyFont="1" applyFill="1" applyBorder="1" applyAlignment="1">
      <alignment horizontal="right"/>
    </xf>
    <xf numFmtId="177" fontId="0" fillId="7" borderId="152" xfId="0" applyNumberFormat="1" applyFill="1" applyBorder="1"/>
    <xf numFmtId="177" fontId="0" fillId="7" borderId="170" xfId="0" applyNumberFormat="1" applyFill="1" applyBorder="1"/>
    <xf numFmtId="38" fontId="0" fillId="6" borderId="152" xfId="0" applyNumberFormat="1" applyFill="1" applyBorder="1"/>
    <xf numFmtId="38" fontId="0" fillId="6" borderId="177" xfId="0" applyNumberFormat="1" applyFill="1" applyBorder="1"/>
    <xf numFmtId="38" fontId="0" fillId="6" borderId="153" xfId="0" applyNumberFormat="1" applyFill="1" applyBorder="1"/>
    <xf numFmtId="38" fontId="0" fillId="6" borderId="151" xfId="0" applyNumberFormat="1" applyFill="1" applyBorder="1"/>
    <xf numFmtId="184" fontId="0" fillId="5" borderId="152" xfId="0" applyNumberFormat="1" applyFill="1" applyBorder="1"/>
    <xf numFmtId="184" fontId="0" fillId="5" borderId="170" xfId="0" applyNumberFormat="1" applyFill="1" applyBorder="1"/>
    <xf numFmtId="184" fontId="0" fillId="5" borderId="151" xfId="0" applyNumberFormat="1" applyFill="1" applyBorder="1"/>
    <xf numFmtId="184" fontId="0" fillId="5" borderId="169" xfId="0" applyNumberFormat="1" applyFill="1" applyBorder="1"/>
    <xf numFmtId="0" fontId="0" fillId="5" borderId="169" xfId="0" applyFill="1" applyBorder="1"/>
    <xf numFmtId="0" fontId="0" fillId="5" borderId="178" xfId="0" applyFill="1" applyBorder="1" applyAlignment="1">
      <alignment shrinkToFit="1"/>
    </xf>
    <xf numFmtId="184" fontId="0" fillId="5" borderId="178" xfId="0" applyNumberFormat="1" applyFill="1" applyBorder="1"/>
    <xf numFmtId="184" fontId="0" fillId="5" borderId="153" xfId="2" applyNumberFormat="1" applyFont="1" applyFill="1" applyBorder="1" applyAlignment="1"/>
    <xf numFmtId="183" fontId="0" fillId="5" borderId="170" xfId="0" applyNumberFormat="1" applyFill="1" applyBorder="1"/>
    <xf numFmtId="189" fontId="0" fillId="5" borderId="152" xfId="0" applyNumberFormat="1" applyFill="1" applyBorder="1"/>
    <xf numFmtId="189" fontId="0" fillId="5" borderId="151" xfId="0" applyNumberFormat="1" applyFill="1" applyBorder="1"/>
    <xf numFmtId="38" fontId="0" fillId="6" borderId="52" xfId="0" applyNumberFormat="1" applyFill="1" applyBorder="1"/>
    <xf numFmtId="0" fontId="3" fillId="0" borderId="4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97" xfId="1" applyFont="1" applyFill="1" applyBorder="1"/>
    <xf numFmtId="38" fontId="0" fillId="6" borderId="100" xfId="1" applyFont="1" applyFill="1" applyBorder="1"/>
    <xf numFmtId="38" fontId="0" fillId="6" borderId="105" xfId="1" applyFont="1" applyFill="1" applyBorder="1"/>
    <xf numFmtId="38" fontId="0" fillId="6" borderId="111" xfId="1" applyFont="1" applyFill="1" applyBorder="1"/>
    <xf numFmtId="38" fontId="0" fillId="6" borderId="152" xfId="1" applyFont="1" applyFill="1" applyBorder="1"/>
    <xf numFmtId="49" fontId="3" fillId="0" borderId="45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35" xfId="0" applyNumberFormat="1" applyFont="1" applyBorder="1" applyAlignment="1">
      <alignment horizontal="center"/>
    </xf>
    <xf numFmtId="0" fontId="3" fillId="0" borderId="46" xfId="0" applyFont="1" applyBorder="1" applyAlignment="1">
      <alignment horizontal="center" vertical="center" wrapText="1"/>
    </xf>
    <xf numFmtId="0" fontId="3" fillId="2" borderId="93" xfId="0" applyFont="1" applyFill="1" applyBorder="1" applyAlignment="1">
      <alignment horizontal="center" vertical="center"/>
    </xf>
    <xf numFmtId="0" fontId="3" fillId="2" borderId="94" xfId="0" applyFont="1" applyFill="1" applyBorder="1" applyAlignment="1">
      <alignment horizontal="left"/>
    </xf>
    <xf numFmtId="188" fontId="0" fillId="0" borderId="54" xfId="0" applyNumberFormat="1" applyBorder="1"/>
    <xf numFmtId="188" fontId="0" fillId="0" borderId="95" xfId="0" applyNumberFormat="1" applyBorder="1"/>
    <xf numFmtId="188" fontId="0" fillId="0" borderId="96" xfId="0" applyNumberFormat="1" applyBorder="1"/>
    <xf numFmtId="188" fontId="0" fillId="0" borderId="97" xfId="0" applyNumberFormat="1" applyBorder="1"/>
    <xf numFmtId="0" fontId="3" fillId="2" borderId="98" xfId="0" applyFont="1" applyFill="1" applyBorder="1" applyAlignment="1">
      <alignment horizontal="center" vertical="center"/>
    </xf>
    <xf numFmtId="0" fontId="3" fillId="2" borderId="99" xfId="0" applyFont="1" applyFill="1" applyBorder="1" applyAlignment="1">
      <alignment horizontal="left"/>
    </xf>
    <xf numFmtId="188" fontId="0" fillId="0" borderId="51" xfId="0" applyNumberFormat="1" applyBorder="1"/>
    <xf numFmtId="188" fontId="0" fillId="0" borderId="100" xfId="0" applyNumberFormat="1" applyBorder="1"/>
    <xf numFmtId="188" fontId="0" fillId="0" borderId="101" xfId="0" applyNumberFormat="1" applyBorder="1"/>
    <xf numFmtId="188" fontId="0" fillId="0" borderId="102" xfId="0" applyNumberFormat="1" applyBorder="1"/>
    <xf numFmtId="0" fontId="3" fillId="2" borderId="103" xfId="0" applyFont="1" applyFill="1" applyBorder="1" applyAlignment="1">
      <alignment horizontal="center" vertical="center"/>
    </xf>
    <xf numFmtId="0" fontId="3" fillId="2" borderId="104" xfId="0" applyFont="1" applyFill="1" applyBorder="1" applyAlignment="1">
      <alignment horizontal="left"/>
    </xf>
    <xf numFmtId="188" fontId="0" fillId="0" borderId="108" xfId="0" applyNumberFormat="1" applyBorder="1"/>
    <xf numFmtId="188" fontId="0" fillId="0" borderId="105" xfId="0" applyNumberFormat="1" applyBorder="1"/>
    <xf numFmtId="188" fontId="0" fillId="0" borderId="106" xfId="0" applyNumberFormat="1" applyBorder="1"/>
    <xf numFmtId="188" fontId="0" fillId="0" borderId="107" xfId="0" applyNumberFormat="1" applyBorder="1"/>
    <xf numFmtId="0" fontId="3" fillId="2" borderId="109" xfId="0" applyFont="1" applyFill="1" applyBorder="1" applyAlignment="1">
      <alignment horizontal="center" vertical="center"/>
    </xf>
    <xf numFmtId="0" fontId="3" fillId="2" borderId="110" xfId="0" applyFont="1" applyFill="1" applyBorder="1" applyAlignment="1">
      <alignment horizontal="left"/>
    </xf>
    <xf numFmtId="188" fontId="0" fillId="0" borderId="114" xfId="0" applyNumberFormat="1" applyBorder="1"/>
    <xf numFmtId="188" fontId="0" fillId="0" borderId="111" xfId="0" applyNumberFormat="1" applyBorder="1"/>
    <xf numFmtId="188" fontId="0" fillId="0" borderId="112" xfId="0" applyNumberFormat="1" applyBorder="1"/>
    <xf numFmtId="188" fontId="0" fillId="0" borderId="113" xfId="0" applyNumberFormat="1" applyBorder="1"/>
    <xf numFmtId="0" fontId="3" fillId="4" borderId="109" xfId="0" applyFont="1" applyFill="1" applyBorder="1" applyAlignment="1">
      <alignment horizontal="center" vertical="center"/>
    </xf>
    <xf numFmtId="0" fontId="3" fillId="4" borderId="110" xfId="0" applyFont="1" applyFill="1" applyBorder="1"/>
    <xf numFmtId="0" fontId="3" fillId="4" borderId="168" xfId="0" applyFont="1" applyFill="1" applyBorder="1" applyAlignment="1">
      <alignment horizontal="center" vertical="center"/>
    </xf>
    <xf numFmtId="0" fontId="3" fillId="4" borderId="169" xfId="0" applyFont="1" applyFill="1" applyBorder="1"/>
    <xf numFmtId="188" fontId="0" fillId="0" borderId="52" xfId="0" applyNumberFormat="1" applyBorder="1"/>
    <xf numFmtId="188" fontId="0" fillId="0" borderId="152" xfId="0" applyNumberFormat="1" applyBorder="1"/>
    <xf numFmtId="188" fontId="0" fillId="0" borderId="178" xfId="0" applyNumberFormat="1" applyBorder="1"/>
    <xf numFmtId="188" fontId="0" fillId="0" borderId="151" xfId="0" applyNumberFormat="1" applyBorder="1"/>
    <xf numFmtId="0" fontId="3" fillId="4" borderId="26" xfId="0" applyFont="1" applyFill="1" applyBorder="1" applyAlignment="1">
      <alignment horizontal="center" vertical="center"/>
    </xf>
    <xf numFmtId="0" fontId="3" fillId="4" borderId="28" xfId="0" applyFont="1" applyFill="1" applyBorder="1"/>
    <xf numFmtId="188" fontId="0" fillId="0" borderId="31" xfId="0" applyNumberFormat="1" applyBorder="1"/>
    <xf numFmtId="188" fontId="0" fillId="0" borderId="62" xfId="0" applyNumberFormat="1" applyBorder="1"/>
    <xf numFmtId="188" fontId="0" fillId="0" borderId="63" xfId="0" applyNumberFormat="1" applyBorder="1"/>
    <xf numFmtId="188" fontId="0" fillId="0" borderId="36" xfId="0" applyNumberFormat="1" applyBorder="1"/>
    <xf numFmtId="0" fontId="3" fillId="4" borderId="93" xfId="0" applyFont="1" applyFill="1" applyBorder="1" applyAlignment="1">
      <alignment horizontal="center" vertical="center"/>
    </xf>
    <xf numFmtId="0" fontId="3" fillId="4" borderId="94" xfId="0" applyFont="1" applyFill="1" applyBorder="1"/>
    <xf numFmtId="0" fontId="3" fillId="4" borderId="98" xfId="0" applyFont="1" applyFill="1" applyBorder="1" applyAlignment="1">
      <alignment horizontal="center" vertical="center"/>
    </xf>
    <xf numFmtId="0" fontId="3" fillId="4" borderId="99" xfId="0" applyFont="1" applyFill="1" applyBorder="1"/>
    <xf numFmtId="0" fontId="3" fillId="4" borderId="98" xfId="0" applyFont="1" applyFill="1" applyBorder="1" applyAlignment="1">
      <alignment horizontal="center"/>
    </xf>
    <xf numFmtId="0" fontId="3" fillId="4" borderId="168" xfId="0" applyFont="1" applyFill="1" applyBorder="1" applyAlignment="1">
      <alignment horizontal="center"/>
    </xf>
    <xf numFmtId="0" fontId="3" fillId="4" borderId="26" xfId="0" applyFont="1" applyFill="1" applyBorder="1" applyAlignment="1">
      <alignment horizontal="center"/>
    </xf>
    <xf numFmtId="38" fontId="0" fillId="6" borderId="54" xfId="0" applyNumberFormat="1" applyFill="1" applyBorder="1"/>
    <xf numFmtId="49" fontId="3" fillId="0" borderId="37" xfId="0" applyNumberFormat="1" applyFont="1" applyBorder="1" applyAlignment="1">
      <alignment horizontal="center"/>
    </xf>
    <xf numFmtId="0" fontId="3" fillId="0" borderId="2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8" fontId="0" fillId="6" borderId="96" xfId="0" applyNumberFormat="1" applyFill="1" applyBorder="1"/>
    <xf numFmtId="38" fontId="0" fillId="6" borderId="164" xfId="0" applyNumberFormat="1" applyFill="1" applyBorder="1"/>
    <xf numFmtId="38" fontId="0" fillId="6" borderId="101" xfId="0" applyNumberFormat="1" applyFill="1" applyBorder="1"/>
    <xf numFmtId="38" fontId="0" fillId="6" borderId="106" xfId="0" applyNumberFormat="1" applyFill="1" applyBorder="1"/>
    <xf numFmtId="38" fontId="0" fillId="6" borderId="112" xfId="0" applyNumberFormat="1" applyFill="1" applyBorder="1"/>
    <xf numFmtId="38" fontId="0" fillId="6" borderId="178" xfId="0" applyNumberFormat="1" applyFill="1" applyBorder="1"/>
    <xf numFmtId="38" fontId="0" fillId="8" borderId="62" xfId="0" applyNumberFormat="1" applyFill="1" applyBorder="1"/>
    <xf numFmtId="38" fontId="0" fillId="8" borderId="63" xfId="0" applyNumberFormat="1" applyFill="1" applyBorder="1"/>
    <xf numFmtId="38" fontId="0" fillId="8" borderId="36" xfId="0" applyNumberFormat="1" applyFill="1" applyBorder="1"/>
    <xf numFmtId="0" fontId="3" fillId="0" borderId="95" xfId="0" applyFont="1" applyBorder="1" applyAlignment="1">
      <alignment horizontal="center"/>
    </xf>
    <xf numFmtId="0" fontId="3" fillId="0" borderId="94" xfId="0" applyFont="1" applyBorder="1" applyAlignment="1">
      <alignment horizontal="left"/>
    </xf>
    <xf numFmtId="181" fontId="0" fillId="0" borderId="96" xfId="0" applyNumberFormat="1" applyBorder="1"/>
    <xf numFmtId="181" fontId="0" fillId="0" borderId="164" xfId="0" applyNumberFormat="1" applyBorder="1"/>
    <xf numFmtId="181" fontId="0" fillId="0" borderId="97" xfId="0" applyNumberFormat="1" applyBorder="1"/>
    <xf numFmtId="0" fontId="3" fillId="0" borderId="100" xfId="0" applyFont="1" applyBorder="1" applyAlignment="1">
      <alignment horizontal="center"/>
    </xf>
    <xf numFmtId="181" fontId="0" fillId="0" borderId="101" xfId="0" applyNumberFormat="1" applyBorder="1"/>
    <xf numFmtId="181" fontId="0" fillId="0" borderId="150" xfId="0" applyNumberFormat="1" applyBorder="1"/>
    <xf numFmtId="181" fontId="0" fillId="0" borderId="102" xfId="0" applyNumberFormat="1" applyBorder="1"/>
    <xf numFmtId="0" fontId="3" fillId="0" borderId="105" xfId="0" applyFont="1" applyBorder="1" applyAlignment="1">
      <alignment horizontal="center"/>
    </xf>
    <xf numFmtId="181" fontId="0" fillId="0" borderId="106" xfId="0" applyNumberFormat="1" applyBorder="1"/>
    <xf numFmtId="181" fontId="0" fillId="0" borderId="160" xfId="0" applyNumberFormat="1" applyBorder="1"/>
    <xf numFmtId="181" fontId="0" fillId="0" borderId="107" xfId="0" applyNumberFormat="1" applyBorder="1"/>
    <xf numFmtId="0" fontId="3" fillId="0" borderId="111" xfId="0" applyFont="1" applyBorder="1" applyAlignment="1">
      <alignment horizontal="center"/>
    </xf>
    <xf numFmtId="181" fontId="0" fillId="0" borderId="112" xfId="0" applyNumberFormat="1" applyBorder="1"/>
    <xf numFmtId="181" fontId="0" fillId="0" borderId="159" xfId="0" applyNumberFormat="1" applyBorder="1"/>
    <xf numFmtId="181" fontId="0" fillId="0" borderId="113" xfId="0" applyNumberFormat="1" applyBorder="1"/>
    <xf numFmtId="181" fontId="0" fillId="0" borderId="105" xfId="0" applyNumberFormat="1" applyBorder="1"/>
    <xf numFmtId="181" fontId="0" fillId="0" borderId="111" xfId="0" applyNumberFormat="1" applyBorder="1"/>
    <xf numFmtId="0" fontId="3" fillId="0" borderId="117" xfId="0" applyFont="1" applyBorder="1" applyAlignment="1">
      <alignment horizontal="center"/>
    </xf>
    <xf numFmtId="0" fontId="3" fillId="0" borderId="116" xfId="0" applyFont="1" applyBorder="1" applyAlignment="1">
      <alignment horizontal="left"/>
    </xf>
    <xf numFmtId="181" fontId="0" fillId="0" borderId="117" xfId="0" applyNumberFormat="1" applyBorder="1"/>
    <xf numFmtId="181" fontId="0" fillId="0" borderId="118" xfId="0" applyNumberFormat="1" applyBorder="1"/>
    <xf numFmtId="181" fontId="0" fillId="0" borderId="119" xfId="0" applyNumberFormat="1" applyBorder="1"/>
    <xf numFmtId="0" fontId="0" fillId="0" borderId="149" xfId="0" applyBorder="1" applyAlignment="1">
      <alignment wrapText="1"/>
    </xf>
    <xf numFmtId="181" fontId="0" fillId="6" borderId="158" xfId="0" applyNumberFormat="1" applyFill="1" applyBorder="1"/>
    <xf numFmtId="0" fontId="0" fillId="0" borderId="51" xfId="0" applyBorder="1" applyAlignment="1">
      <alignment wrapText="1"/>
    </xf>
    <xf numFmtId="181" fontId="0" fillId="6" borderId="102" xfId="0" applyNumberFormat="1" applyFill="1" applyBorder="1"/>
    <xf numFmtId="0" fontId="0" fillId="0" borderId="51" xfId="0" applyBorder="1"/>
    <xf numFmtId="0" fontId="0" fillId="0" borderId="51" xfId="0" applyBorder="1" applyAlignment="1">
      <alignment horizontal="left"/>
    </xf>
    <xf numFmtId="0" fontId="0" fillId="0" borderId="53" xfId="0" applyBorder="1" applyAlignment="1">
      <alignment horizontal="left"/>
    </xf>
    <xf numFmtId="181" fontId="0" fillId="6" borderId="119" xfId="0" applyNumberFormat="1" applyFill="1" applyBorder="1"/>
    <xf numFmtId="0" fontId="0" fillId="0" borderId="109" xfId="0" applyBorder="1"/>
    <xf numFmtId="38" fontId="0" fillId="0" borderId="113" xfId="0" applyNumberFormat="1" applyBorder="1"/>
    <xf numFmtId="0" fontId="0" fillId="0" borderId="98" xfId="0" applyBorder="1"/>
    <xf numFmtId="38" fontId="0" fillId="0" borderId="102" xfId="0" applyNumberFormat="1" applyBorder="1"/>
    <xf numFmtId="0" fontId="0" fillId="0" borderId="115" xfId="0" applyBorder="1"/>
    <xf numFmtId="38" fontId="0" fillId="0" borderId="119" xfId="0" applyNumberFormat="1" applyBorder="1"/>
    <xf numFmtId="0" fontId="3" fillId="0" borderId="161" xfId="0" applyFont="1" applyBorder="1" applyAlignment="1">
      <alignment horizontal="center"/>
    </xf>
    <xf numFmtId="0" fontId="3" fillId="0" borderId="163" xfId="0" applyFont="1" applyBorder="1" applyAlignment="1">
      <alignment horizontal="left"/>
    </xf>
    <xf numFmtId="181" fontId="0" fillId="0" borderId="95" xfId="0" applyNumberFormat="1" applyBorder="1"/>
    <xf numFmtId="0" fontId="3" fillId="0" borderId="98" xfId="0" applyFont="1" applyBorder="1" applyAlignment="1">
      <alignment horizontal="center"/>
    </xf>
    <xf numFmtId="0" fontId="3" fillId="0" borderId="165" xfId="0" applyFont="1" applyBorder="1" applyAlignment="1">
      <alignment horizontal="left"/>
    </xf>
    <xf numFmtId="181" fontId="0" fillId="0" borderId="100" xfId="0" applyNumberFormat="1" applyBorder="1"/>
    <xf numFmtId="0" fontId="3" fillId="0" borderId="103" xfId="0" applyFont="1" applyBorder="1" applyAlignment="1">
      <alignment horizontal="center"/>
    </xf>
    <xf numFmtId="0" fontId="3" fillId="0" borderId="166" xfId="0" applyFont="1" applyBorder="1" applyAlignment="1">
      <alignment horizontal="left"/>
    </xf>
    <xf numFmtId="0" fontId="3" fillId="0" borderId="109" xfId="0" applyFont="1" applyBorder="1" applyAlignment="1">
      <alignment horizontal="center"/>
    </xf>
    <xf numFmtId="0" fontId="3" fillId="0" borderId="167" xfId="0" applyFont="1" applyBorder="1" applyAlignment="1">
      <alignment horizontal="left"/>
    </xf>
    <xf numFmtId="0" fontId="3" fillId="0" borderId="104" xfId="0" applyFont="1" applyBorder="1"/>
    <xf numFmtId="0" fontId="3" fillId="0" borderId="166" xfId="0" applyFont="1" applyBorder="1"/>
    <xf numFmtId="0" fontId="3" fillId="0" borderId="110" xfId="0" applyFont="1" applyBorder="1"/>
    <xf numFmtId="0" fontId="3" fillId="0" borderId="167" xfId="0" applyFont="1" applyBorder="1"/>
    <xf numFmtId="0" fontId="3" fillId="0" borderId="115" xfId="0" applyFont="1" applyBorder="1" applyAlignment="1">
      <alignment horizontal="center"/>
    </xf>
    <xf numFmtId="0" fontId="3" fillId="0" borderId="116" xfId="0" applyFont="1" applyBorder="1"/>
    <xf numFmtId="0" fontId="3" fillId="0" borderId="181" xfId="0" applyFont="1" applyBorder="1"/>
    <xf numFmtId="181" fontId="0" fillId="0" borderId="156" xfId="0" applyNumberFormat="1" applyBorder="1"/>
    <xf numFmtId="181" fontId="0" fillId="0" borderId="173" xfId="0" applyNumberFormat="1" applyBorder="1"/>
    <xf numFmtId="181" fontId="0" fillId="0" borderId="158" xfId="0" applyNumberFormat="1" applyBorder="1"/>
    <xf numFmtId="0" fontId="0" fillId="0" borderId="45" xfId="0" applyBorder="1" applyAlignment="1">
      <alignment horizontal="center"/>
    </xf>
    <xf numFmtId="0" fontId="0" fillId="0" borderId="35" xfId="0" applyBorder="1" applyAlignment="1">
      <alignment horizontal="center"/>
    </xf>
    <xf numFmtId="0" fontId="3" fillId="0" borderId="62" xfId="0" applyFont="1" applyBorder="1" applyAlignment="1">
      <alignment horizontal="center" wrapText="1"/>
    </xf>
    <xf numFmtId="181" fontId="0" fillId="6" borderId="156" xfId="0" applyNumberFormat="1" applyFill="1" applyBorder="1"/>
    <xf numFmtId="181" fontId="0" fillId="6" borderId="100" xfId="0" applyNumberFormat="1" applyFill="1" applyBorder="1"/>
    <xf numFmtId="181" fontId="0" fillId="6" borderId="117" xfId="0" applyNumberFormat="1" applyFill="1" applyBorder="1"/>
    <xf numFmtId="0" fontId="0" fillId="0" borderId="155" xfId="0" applyBorder="1"/>
    <xf numFmtId="38" fontId="0" fillId="0" borderId="111" xfId="0" applyNumberFormat="1" applyBorder="1"/>
    <xf numFmtId="38" fontId="0" fillId="0" borderId="100" xfId="0" applyNumberFormat="1" applyBorder="1"/>
    <xf numFmtId="38" fontId="0" fillId="0" borderId="117" xfId="0" applyNumberFormat="1" applyBorder="1"/>
    <xf numFmtId="0" fontId="0" fillId="0" borderId="64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84" xfId="0" applyBorder="1" applyAlignment="1">
      <alignment vertical="center"/>
    </xf>
    <xf numFmtId="0" fontId="0" fillId="0" borderId="183" xfId="0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0" fontId="0" fillId="5" borderId="6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38" fontId="0" fillId="0" borderId="171" xfId="0" applyNumberFormat="1" applyBorder="1"/>
    <xf numFmtId="0" fontId="8" fillId="4" borderId="0" xfId="0" applyFont="1" applyFill="1" applyAlignment="1">
      <alignment horizontal="center"/>
    </xf>
    <xf numFmtId="0" fontId="5" fillId="2" borderId="32" xfId="0" applyFont="1" applyFill="1" applyBorder="1" applyAlignment="1">
      <alignment horizontal="left" vertical="center"/>
    </xf>
    <xf numFmtId="0" fontId="5" fillId="2" borderId="34" xfId="0" applyFont="1" applyFill="1" applyBorder="1" applyAlignment="1">
      <alignment horizontal="left" vertical="center"/>
    </xf>
    <xf numFmtId="0" fontId="30" fillId="2" borderId="0" xfId="3" applyFill="1" applyAlignment="1">
      <alignment horizontal="left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2" borderId="59" xfId="0" applyFill="1" applyBorder="1" applyAlignment="1">
      <alignment horizontal="left" vertical="center"/>
    </xf>
    <xf numFmtId="0" fontId="0" fillId="2" borderId="27" xfId="0" applyFill="1" applyBorder="1" applyAlignment="1">
      <alignment horizontal="left" vertical="center"/>
    </xf>
    <xf numFmtId="0" fontId="0" fillId="2" borderId="28" xfId="0" applyFill="1" applyBorder="1" applyAlignment="1">
      <alignment horizontal="left" vertical="center"/>
    </xf>
    <xf numFmtId="0" fontId="5" fillId="0" borderId="32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0" fillId="0" borderId="98" xfId="0" applyBorder="1" applyAlignment="1">
      <alignment shrinkToFit="1"/>
    </xf>
    <xf numFmtId="0" fontId="0" fillId="0" borderId="99" xfId="0" applyBorder="1" applyAlignment="1">
      <alignment shrinkToFit="1"/>
    </xf>
    <xf numFmtId="0" fontId="0" fillId="0" borderId="103" xfId="0" applyBorder="1" applyAlignment="1">
      <alignment shrinkToFit="1"/>
    </xf>
    <xf numFmtId="0" fontId="0" fillId="0" borderId="104" xfId="0" applyBorder="1" applyAlignment="1">
      <alignment shrinkToFit="1"/>
    </xf>
    <xf numFmtId="0" fontId="0" fillId="0" borderId="109" xfId="0" applyBorder="1" applyAlignment="1">
      <alignment shrinkToFit="1"/>
    </xf>
    <xf numFmtId="0" fontId="0" fillId="0" borderId="110" xfId="0" applyBorder="1" applyAlignment="1">
      <alignment shrinkToFit="1"/>
    </xf>
    <xf numFmtId="0" fontId="0" fillId="0" borderId="115" xfId="0" applyBorder="1" applyAlignment="1">
      <alignment shrinkToFit="1"/>
    </xf>
    <xf numFmtId="0" fontId="0" fillId="0" borderId="116" xfId="0" applyBorder="1" applyAlignment="1">
      <alignment shrinkToFit="1"/>
    </xf>
    <xf numFmtId="0" fontId="0" fillId="4" borderId="0" xfId="0" applyFill="1" applyAlignment="1">
      <alignment horizontal="center"/>
    </xf>
    <xf numFmtId="0" fontId="3" fillId="4" borderId="15" xfId="0" applyFont="1" applyFill="1" applyBorder="1" applyAlignment="1" applyProtection="1">
      <alignment horizontal="center" vertical="center" wrapText="1"/>
      <protection locked="0"/>
    </xf>
    <xf numFmtId="0" fontId="3" fillId="4" borderId="20" xfId="0" applyFont="1" applyFill="1" applyBorder="1" applyAlignment="1" applyProtection="1">
      <alignment horizontal="center" vertical="center" wrapText="1"/>
      <protection locked="0"/>
    </xf>
    <xf numFmtId="0" fontId="3" fillId="4" borderId="22" xfId="0" applyFont="1" applyFill="1" applyBorder="1" applyAlignment="1" applyProtection="1">
      <alignment horizontal="center" vertical="center" wrapText="1"/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 applyProtection="1">
      <alignment horizontal="center" vertical="center" wrapText="1"/>
      <protection locked="0"/>
    </xf>
    <xf numFmtId="0" fontId="3" fillId="4" borderId="39" xfId="0" applyFont="1" applyFill="1" applyBorder="1" applyAlignment="1" applyProtection="1">
      <alignment horizontal="center" vertical="center" wrapText="1"/>
      <protection locked="0"/>
    </xf>
    <xf numFmtId="0" fontId="3" fillId="4" borderId="46" xfId="0" applyFont="1" applyFill="1" applyBorder="1" applyAlignment="1" applyProtection="1">
      <alignment horizontal="center" vertical="center" wrapText="1"/>
      <protection locked="0"/>
    </xf>
    <xf numFmtId="0" fontId="6" fillId="4" borderId="0" xfId="0" quotePrefix="1" applyFont="1" applyFill="1" applyAlignment="1">
      <alignment horizontal="right" vertical="top" shrinkToFit="1"/>
    </xf>
    <xf numFmtId="0" fontId="6" fillId="4" borderId="0" xfId="0" applyFont="1" applyFill="1" applyAlignment="1">
      <alignment horizontal="left" vertical="top" wrapText="1"/>
    </xf>
    <xf numFmtId="0" fontId="22" fillId="12" borderId="0" xfId="0" applyFont="1" applyFill="1" applyAlignment="1" applyProtection="1">
      <alignment horizontal="left" vertical="center"/>
      <protection locked="0"/>
    </xf>
    <xf numFmtId="0" fontId="0" fillId="0" borderId="26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4" borderId="130" xfId="0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131" xfId="0" applyFill="1" applyBorder="1" applyAlignment="1">
      <alignment horizontal="left" vertical="center" wrapText="1"/>
    </xf>
    <xf numFmtId="0" fontId="0" fillId="4" borderId="132" xfId="0" applyFill="1" applyBorder="1" applyAlignment="1">
      <alignment horizontal="left" vertical="center" wrapText="1"/>
    </xf>
    <xf numFmtId="0" fontId="0" fillId="4" borderId="133" xfId="0" applyFill="1" applyBorder="1" applyAlignment="1">
      <alignment horizontal="left" vertical="center" wrapText="1"/>
    </xf>
    <xf numFmtId="0" fontId="0" fillId="4" borderId="134" xfId="0" applyFill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93" xfId="0" applyBorder="1" applyAlignment="1">
      <alignment horizontal="left" shrinkToFit="1"/>
    </xf>
    <xf numFmtId="0" fontId="0" fillId="0" borderId="94" xfId="0" applyBorder="1" applyAlignment="1">
      <alignment horizontal="left" shrinkToFi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4" borderId="55" xfId="0" applyFont="1" applyFill="1" applyBorder="1" applyAlignment="1" applyProtection="1">
      <alignment horizontal="center" vertical="center" wrapText="1"/>
      <protection locked="0"/>
    </xf>
    <xf numFmtId="0" fontId="3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15" xfId="0" applyFill="1" applyBorder="1" applyAlignment="1" applyProtection="1">
      <alignment horizontal="left" vertical="center"/>
      <protection locked="0"/>
    </xf>
    <xf numFmtId="0" fontId="0" fillId="4" borderId="55" xfId="0" applyFill="1" applyBorder="1" applyAlignment="1" applyProtection="1">
      <alignment horizontal="left" vertical="center"/>
      <protection locked="0"/>
    </xf>
    <xf numFmtId="0" fontId="0" fillId="4" borderId="92" xfId="0" applyFill="1" applyBorder="1" applyAlignment="1" applyProtection="1">
      <alignment horizontal="left" vertical="center"/>
      <protection locked="0"/>
    </xf>
    <xf numFmtId="0" fontId="19" fillId="12" borderId="123" xfId="0" applyFont="1" applyFill="1" applyBorder="1" applyAlignment="1">
      <alignment horizontal="left" vertical="center" indent="1"/>
    </xf>
    <xf numFmtId="0" fontId="19" fillId="12" borderId="0" xfId="0" applyFont="1" applyFill="1" applyAlignment="1">
      <alignment horizontal="left" vertical="center" indent="1"/>
    </xf>
    <xf numFmtId="0" fontId="19" fillId="12" borderId="124" xfId="0" applyFont="1" applyFill="1" applyBorder="1" applyAlignment="1">
      <alignment horizontal="left" vertical="center" indent="1"/>
    </xf>
    <xf numFmtId="0" fontId="19" fillId="12" borderId="91" xfId="0" applyFont="1" applyFill="1" applyBorder="1" applyAlignment="1">
      <alignment horizontal="left" vertical="center" indent="1"/>
    </xf>
    <xf numFmtId="0" fontId="0" fillId="12" borderId="125" xfId="0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top" wrapText="1"/>
    </xf>
    <xf numFmtId="0" fontId="20" fillId="4" borderId="16" xfId="0" applyFont="1" applyFill="1" applyBorder="1" applyAlignment="1">
      <alignment horizontal="left" vertical="top" wrapText="1"/>
    </xf>
    <xf numFmtId="0" fontId="20" fillId="4" borderId="17" xfId="0" applyFont="1" applyFill="1" applyBorder="1" applyAlignment="1">
      <alignment horizontal="left" vertical="top" wrapText="1"/>
    </xf>
    <xf numFmtId="0" fontId="20" fillId="4" borderId="55" xfId="0" applyFont="1" applyFill="1" applyBorder="1" applyAlignment="1">
      <alignment horizontal="left" vertical="top" wrapText="1"/>
    </xf>
    <xf numFmtId="0" fontId="20" fillId="4" borderId="0" xfId="0" applyFont="1" applyFill="1" applyAlignment="1">
      <alignment horizontal="left" vertical="top" wrapText="1"/>
    </xf>
    <xf numFmtId="0" fontId="20" fillId="4" borderId="19" xfId="0" applyFont="1" applyFill="1" applyBorder="1" applyAlignment="1">
      <alignment horizontal="left" vertical="top" wrapText="1"/>
    </xf>
    <xf numFmtId="0" fontId="20" fillId="4" borderId="47" xfId="0" applyFont="1" applyFill="1" applyBorder="1" applyAlignment="1">
      <alignment horizontal="left" vertical="top" wrapText="1"/>
    </xf>
    <xf numFmtId="0" fontId="20" fillId="4" borderId="24" xfId="0" applyFont="1" applyFill="1" applyBorder="1" applyAlignment="1">
      <alignment horizontal="left" vertical="top" wrapText="1"/>
    </xf>
    <xf numFmtId="0" fontId="20" fillId="4" borderId="25" xfId="0" applyFont="1" applyFill="1" applyBorder="1" applyAlignment="1">
      <alignment horizontal="left" vertical="top" wrapText="1"/>
    </xf>
    <xf numFmtId="0" fontId="25" fillId="11" borderId="127" xfId="0" applyFont="1" applyFill="1" applyBorder="1" applyAlignment="1">
      <alignment horizontal="left" vertical="center" indent="1"/>
    </xf>
    <xf numFmtId="0" fontId="25" fillId="11" borderId="128" xfId="0" applyFont="1" applyFill="1" applyBorder="1" applyAlignment="1">
      <alignment horizontal="left" vertical="center" indent="1"/>
    </xf>
    <xf numFmtId="0" fontId="1" fillId="4" borderId="26" xfId="0" applyFont="1" applyFill="1" applyBorder="1" applyAlignment="1" applyProtection="1">
      <alignment horizontal="left"/>
      <protection locked="0"/>
    </xf>
    <xf numFmtId="0" fontId="1" fillId="4" borderId="28" xfId="0" applyFont="1" applyFill="1" applyBorder="1" applyAlignment="1" applyProtection="1">
      <alignment horizontal="left"/>
      <protection locked="0"/>
    </xf>
    <xf numFmtId="0" fontId="1" fillId="4" borderId="56" xfId="0" applyFont="1" applyFill="1" applyBorder="1" applyAlignment="1" applyProtection="1">
      <alignment horizontal="left"/>
      <protection locked="0"/>
    </xf>
    <xf numFmtId="0" fontId="1" fillId="4" borderId="43" xfId="0" applyFont="1" applyFill="1" applyBorder="1" applyAlignment="1" applyProtection="1">
      <alignment horizontal="left"/>
      <protection locked="0"/>
    </xf>
    <xf numFmtId="0" fontId="33" fillId="4" borderId="15" xfId="0" applyFont="1" applyFill="1" applyBorder="1" applyAlignment="1" applyProtection="1">
      <alignment horizontal="center" vertical="center"/>
      <protection locked="0"/>
    </xf>
    <xf numFmtId="0" fontId="33" fillId="4" borderId="17" xfId="0" applyFont="1" applyFill="1" applyBorder="1" applyAlignment="1" applyProtection="1">
      <alignment horizontal="center" vertical="center"/>
      <protection locked="0"/>
    </xf>
    <xf numFmtId="0" fontId="33" fillId="4" borderId="55" xfId="0" applyFont="1" applyFill="1" applyBorder="1" applyAlignment="1" applyProtection="1">
      <alignment horizontal="center" vertical="center"/>
      <protection locked="0"/>
    </xf>
    <xf numFmtId="0" fontId="33" fillId="4" borderId="19" xfId="0" applyFont="1" applyFill="1" applyBorder="1" applyAlignment="1" applyProtection="1">
      <alignment horizontal="center" vertical="center"/>
      <protection locked="0"/>
    </xf>
    <xf numFmtId="0" fontId="33" fillId="4" borderId="47" xfId="0" applyFont="1" applyFill="1" applyBorder="1" applyAlignment="1" applyProtection="1">
      <alignment horizontal="center" vertical="center"/>
      <protection locked="0"/>
    </xf>
    <xf numFmtId="0" fontId="33" fillId="4" borderId="25" xfId="0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 applyProtection="1">
      <alignment horizontal="center" vertical="center"/>
      <protection locked="0"/>
    </xf>
    <xf numFmtId="0" fontId="4" fillId="4" borderId="55" xfId="0" applyFont="1" applyFill="1" applyBorder="1" applyAlignment="1" applyProtection="1">
      <alignment horizontal="center" vertical="center"/>
      <protection locked="0"/>
    </xf>
    <xf numFmtId="0" fontId="4" fillId="4" borderId="19" xfId="0" applyFont="1" applyFill="1" applyBorder="1" applyAlignment="1" applyProtection="1">
      <alignment horizontal="center" vertical="center"/>
      <protection locked="0"/>
    </xf>
    <xf numFmtId="0" fontId="4" fillId="4" borderId="47" xfId="0" applyFont="1" applyFill="1" applyBorder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locked="0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38" xfId="0" applyFont="1" applyBorder="1" applyAlignment="1">
      <alignment horizontal="center" vertical="center"/>
    </xf>
    <xf numFmtId="0" fontId="6" fillId="0" borderId="141" xfId="0" applyFont="1" applyBorder="1" applyAlignment="1">
      <alignment horizontal="center" vertical="center"/>
    </xf>
    <xf numFmtId="0" fontId="6" fillId="0" borderId="142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0" fontId="0" fillId="0" borderId="142" xfId="0" applyBorder="1" applyAlignment="1">
      <alignment horizontal="center" vertical="center"/>
    </xf>
    <xf numFmtId="185" fontId="14" fillId="0" borderId="143" xfId="0" applyNumberFormat="1" applyFont="1" applyBorder="1" applyAlignment="1">
      <alignment horizontal="center" shrinkToFit="1"/>
    </xf>
    <xf numFmtId="185" fontId="14" fillId="0" borderId="144" xfId="0" applyNumberFormat="1" applyFont="1" applyBorder="1" applyAlignment="1">
      <alignment horizontal="center" shrinkToFit="1"/>
    </xf>
    <xf numFmtId="185" fontId="14" fillId="14" borderId="145" xfId="0" applyNumberFormat="1" applyFont="1" applyFill="1" applyBorder="1" applyAlignment="1">
      <alignment horizontal="center" vertical="center" shrinkToFit="1"/>
    </xf>
    <xf numFmtId="185" fontId="14" fillId="14" borderId="146" xfId="0" applyNumberFormat="1" applyFont="1" applyFill="1" applyBorder="1" applyAlignment="1">
      <alignment horizontal="center" vertical="center" shrinkToFit="1"/>
    </xf>
    <xf numFmtId="186" fontId="14" fillId="14" borderId="145" xfId="0" applyNumberFormat="1" applyFont="1" applyFill="1" applyBorder="1" applyAlignment="1">
      <alignment horizontal="center" vertical="center" shrinkToFit="1"/>
    </xf>
    <xf numFmtId="186" fontId="14" fillId="14" borderId="146" xfId="0" applyNumberFormat="1" applyFont="1" applyFill="1" applyBorder="1" applyAlignment="1">
      <alignment horizontal="center" vertical="center" shrinkToFit="1"/>
    </xf>
    <xf numFmtId="187" fontId="14" fillId="14" borderId="145" xfId="0" applyNumberFormat="1" applyFont="1" applyFill="1" applyBorder="1" applyAlignment="1">
      <alignment horizontal="center" vertical="center" shrinkToFit="1"/>
    </xf>
    <xf numFmtId="187" fontId="14" fillId="14" borderId="148" xfId="0" applyNumberFormat="1" applyFont="1" applyFill="1" applyBorder="1" applyAlignment="1">
      <alignment horizontal="center" vertical="center" shrinkToFit="1"/>
    </xf>
    <xf numFmtId="187" fontId="14" fillId="14" borderId="146" xfId="0" applyNumberFormat="1" applyFont="1" applyFill="1" applyBorder="1" applyAlignment="1">
      <alignment horizontal="center" vertical="center" shrinkToFit="1"/>
    </xf>
    <xf numFmtId="186" fontId="14" fillId="0" borderId="143" xfId="0" applyNumberFormat="1" applyFont="1" applyBorder="1" applyAlignment="1">
      <alignment horizontal="center" shrinkToFit="1"/>
    </xf>
    <xf numFmtId="186" fontId="14" fillId="0" borderId="144" xfId="0" applyNumberFormat="1" applyFont="1" applyBorder="1" applyAlignment="1">
      <alignment horizontal="center" shrinkToFit="1"/>
    </xf>
    <xf numFmtId="0" fontId="6" fillId="14" borderId="135" xfId="0" applyFont="1" applyFill="1" applyBorder="1" applyAlignment="1">
      <alignment horizontal="center" vertical="center" wrapText="1"/>
    </xf>
    <xf numFmtId="0" fontId="6" fillId="14" borderId="136" xfId="0" applyFont="1" applyFill="1" applyBorder="1" applyAlignment="1">
      <alignment horizontal="center" vertical="center" wrapText="1"/>
    </xf>
    <xf numFmtId="0" fontId="6" fillId="14" borderId="139" xfId="0" applyFont="1" applyFill="1" applyBorder="1" applyAlignment="1">
      <alignment horizontal="center" vertical="center" wrapText="1"/>
    </xf>
    <xf numFmtId="0" fontId="6" fillId="14" borderId="14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0" xfId="0" applyFont="1" applyBorder="1" applyAlignment="1">
      <alignment horizontal="center" vertical="center"/>
    </xf>
    <xf numFmtId="0" fontId="27" fillId="14" borderId="135" xfId="0" applyFont="1" applyFill="1" applyBorder="1" applyAlignment="1">
      <alignment horizontal="center" vertical="center" wrapText="1"/>
    </xf>
    <xf numFmtId="0" fontId="27" fillId="14" borderId="136" xfId="0" applyFont="1" applyFill="1" applyBorder="1" applyAlignment="1">
      <alignment horizontal="center" vertical="center" wrapText="1"/>
    </xf>
    <xf numFmtId="0" fontId="27" fillId="14" borderId="139" xfId="0" applyFont="1" applyFill="1" applyBorder="1" applyAlignment="1">
      <alignment horizontal="center" vertical="center" wrapText="1"/>
    </xf>
    <xf numFmtId="0" fontId="27" fillId="14" borderId="140" xfId="0" applyFont="1" applyFill="1" applyBorder="1" applyAlignment="1">
      <alignment horizontal="center" vertical="center" wrapText="1"/>
    </xf>
    <xf numFmtId="0" fontId="27" fillId="14" borderId="147" xfId="0" applyFont="1" applyFill="1" applyBorder="1" applyAlignment="1">
      <alignment horizontal="center" vertical="center" wrapText="1"/>
    </xf>
    <xf numFmtId="0" fontId="27" fillId="14" borderId="0" xfId="0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5" fontId="14" fillId="0" borderId="4" xfId="0" applyNumberFormat="1" applyFont="1" applyBorder="1" applyAlignment="1">
      <alignment horizontal="center" shrinkToFit="1"/>
    </xf>
    <xf numFmtId="185" fontId="14" fillId="0" borderId="90" xfId="0" applyNumberFormat="1" applyFont="1" applyBorder="1" applyAlignment="1">
      <alignment horizontal="center" shrinkToFit="1"/>
    </xf>
    <xf numFmtId="186" fontId="14" fillId="0" borderId="4" xfId="0" applyNumberFormat="1" applyFont="1" applyBorder="1" applyAlignment="1">
      <alignment horizontal="center" shrinkToFit="1"/>
    </xf>
    <xf numFmtId="186" fontId="14" fillId="0" borderId="90" xfId="0" applyNumberFormat="1" applyFont="1" applyBorder="1" applyAlignment="1">
      <alignment horizontal="center" shrinkToFit="1"/>
    </xf>
    <xf numFmtId="186" fontId="14" fillId="0" borderId="4" xfId="0" applyNumberFormat="1" applyFont="1" applyBorder="1" applyAlignment="1">
      <alignment horizontal="center" vertical="center" shrinkToFit="1"/>
    </xf>
    <xf numFmtId="186" fontId="14" fillId="0" borderId="90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186" fontId="14" fillId="14" borderId="145" xfId="0" applyNumberFormat="1" applyFont="1" applyFill="1" applyBorder="1" applyAlignment="1">
      <alignment horizontal="center" vertical="center"/>
    </xf>
    <xf numFmtId="186" fontId="14" fillId="14" borderId="146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0" fontId="15" fillId="12" borderId="0" xfId="0" applyFont="1" applyFill="1" applyAlignment="1">
      <alignment horizontal="center" vertical="center"/>
    </xf>
    <xf numFmtId="0" fontId="26" fillId="13" borderId="0" xfId="0" applyFont="1" applyFill="1" applyAlignment="1">
      <alignment horizontal="center" vertical="center" wrapText="1"/>
    </xf>
    <xf numFmtId="186" fontId="26" fillId="13" borderId="0" xfId="0" applyNumberFormat="1" applyFont="1" applyFill="1" applyAlignment="1">
      <alignment horizontal="center" vertical="center" shrinkToFit="1"/>
    </xf>
    <xf numFmtId="185" fontId="14" fillId="14" borderId="145" xfId="0" applyNumberFormat="1" applyFont="1" applyFill="1" applyBorder="1" applyAlignment="1">
      <alignment horizontal="center" shrinkToFit="1"/>
    </xf>
    <xf numFmtId="185" fontId="14" fillId="14" borderId="146" xfId="0" applyNumberFormat="1" applyFont="1" applyFill="1" applyBorder="1" applyAlignment="1">
      <alignment horizontal="center" shrinkToFi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0" xfId="0" applyFont="1" applyBorder="1" applyAlignment="1">
      <alignment horizontal="center" vertical="center" wrapText="1"/>
    </xf>
    <xf numFmtId="186" fontId="26" fillId="13" borderId="0" xfId="0" applyNumberFormat="1" applyFont="1" applyFill="1" applyAlignment="1">
      <alignment horizontal="center" vertical="center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3" fillId="4" borderId="48" xfId="0" applyFont="1" applyFill="1" applyBorder="1" applyAlignment="1" applyProtection="1">
      <alignment horizontal="center" vertical="center" wrapText="1"/>
      <protection locked="0"/>
    </xf>
    <xf numFmtId="0" fontId="3" fillId="4" borderId="49" xfId="0" applyFont="1" applyFill="1" applyBorder="1" applyAlignment="1" applyProtection="1">
      <alignment horizontal="center" vertical="center" wrapText="1"/>
      <protection locked="0"/>
    </xf>
    <xf numFmtId="0" fontId="3" fillId="4" borderId="50" xfId="0" applyFont="1" applyFill="1" applyBorder="1" applyAlignment="1" applyProtection="1">
      <alignment horizontal="center" vertical="center" wrapText="1"/>
      <protection locked="0"/>
    </xf>
    <xf numFmtId="0" fontId="3" fillId="10" borderId="88" xfId="0" applyFont="1" applyFill="1" applyBorder="1" applyAlignment="1">
      <alignment horizontal="center" vertical="center" wrapText="1"/>
    </xf>
    <xf numFmtId="0" fontId="3" fillId="10" borderId="66" xfId="0" applyFont="1" applyFill="1" applyBorder="1" applyAlignment="1">
      <alignment horizontal="center" vertical="center" wrapText="1"/>
    </xf>
    <xf numFmtId="0" fontId="3" fillId="10" borderId="67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30" xfId="0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3" fillId="10" borderId="122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46" xfId="0" applyFont="1" applyFill="1" applyBorder="1" applyAlignment="1">
      <alignment horizontal="center" vertical="center" wrapText="1"/>
    </xf>
    <xf numFmtId="0" fontId="0" fillId="9" borderId="44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23" xfId="0" applyFill="1" applyBorder="1" applyAlignment="1">
      <alignment horizontal="center" vertical="center" wrapText="1"/>
    </xf>
    <xf numFmtId="0" fontId="3" fillId="9" borderId="155" xfId="0" applyFont="1" applyFill="1" applyBorder="1" applyAlignment="1">
      <alignment horizontal="center" vertical="center" wrapText="1"/>
    </xf>
    <xf numFmtId="0" fontId="3" fillId="9" borderId="66" xfId="0" applyFont="1" applyFill="1" applyBorder="1" applyAlignment="1">
      <alignment horizontal="center" vertical="center" wrapText="1"/>
    </xf>
    <xf numFmtId="0" fontId="3" fillId="9" borderId="89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83" xfId="0" applyFont="1" applyFill="1" applyBorder="1" applyAlignment="1">
      <alignment horizontal="center" vertical="center" wrapText="1"/>
    </xf>
    <xf numFmtId="0" fontId="3" fillId="10" borderId="16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10" borderId="24" xfId="0" applyFont="1" applyFill="1" applyBorder="1" applyAlignment="1">
      <alignment horizontal="center" vertical="center" wrapText="1"/>
    </xf>
    <xf numFmtId="0" fontId="3" fillId="9" borderId="154" xfId="0" applyFont="1" applyFill="1" applyBorder="1" applyAlignment="1">
      <alignment horizontal="center" vertical="center" wrapText="1"/>
    </xf>
    <xf numFmtId="0" fontId="3" fillId="9" borderId="84" xfId="0" applyFont="1" applyFill="1" applyBorder="1" applyAlignment="1">
      <alignment horizontal="center" vertical="center" wrapText="1"/>
    </xf>
    <xf numFmtId="0" fontId="3" fillId="9" borderId="73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83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10" borderId="6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10" borderId="84" xfId="0" applyFont="1" applyFill="1" applyBorder="1" applyAlignment="1">
      <alignment horizontal="center" vertical="center" wrapText="1"/>
    </xf>
    <xf numFmtId="0" fontId="3" fillId="10" borderId="7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61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3" fillId="10" borderId="22" xfId="0" applyFont="1" applyFill="1" applyBorder="1" applyAlignment="1">
      <alignment horizontal="center" vertical="center" wrapText="1"/>
    </xf>
    <xf numFmtId="0" fontId="3" fillId="10" borderId="89" xfId="0" applyFont="1" applyFill="1" applyBorder="1" applyAlignment="1">
      <alignment horizontal="center" vertical="center" wrapText="1"/>
    </xf>
    <xf numFmtId="0" fontId="3" fillId="10" borderId="44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0" fontId="0" fillId="0" borderId="41" xfId="0" applyBorder="1" applyAlignment="1" applyProtection="1">
      <alignment horizontal="center"/>
      <protection locked="0"/>
    </xf>
    <xf numFmtId="0" fontId="0" fillId="0" borderId="42" xfId="0" applyBorder="1" applyAlignment="1" applyProtection="1">
      <alignment horizontal="center"/>
      <protection locked="0"/>
    </xf>
    <xf numFmtId="0" fontId="0" fillId="0" borderId="65" xfId="0" applyBorder="1" applyAlignment="1" applyProtection="1">
      <alignment horizontal="center"/>
      <protection locked="0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5" xfId="0" applyBorder="1" applyAlignment="1">
      <alignment horizontal="center"/>
    </xf>
    <xf numFmtId="179" fontId="0" fillId="0" borderId="26" xfId="0" applyNumberFormat="1" applyBorder="1" applyAlignment="1">
      <alignment horizontal="center"/>
    </xf>
    <xf numFmtId="179" fontId="0" fillId="0" borderId="27" xfId="0" applyNumberFormat="1" applyBorder="1" applyAlignment="1">
      <alignment horizontal="center"/>
    </xf>
    <xf numFmtId="179" fontId="0" fillId="0" borderId="28" xfId="0" applyNumberForma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47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0" fillId="0" borderId="4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6" xfId="0" applyBorder="1" applyAlignment="1">
      <alignment horizontal="center"/>
    </xf>
    <xf numFmtId="0" fontId="3" fillId="0" borderId="4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99FF99"/>
      <color rgb="FF00FFFF"/>
      <color rgb="FFFFFF99"/>
      <color rgb="FF0000FF"/>
      <color rgb="FF000040"/>
      <color rgb="FFFF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'計算シート(合計) '!$M$4:$M$7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'計算シート(合計) '!$L$8:$L$44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'計算シート(合計) '!$M$8:$M$44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64-435E-9C8E-53353E824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'計算シート(合計) '!$P$4:$P$7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'計算シート(合計) '!$P$8:$P$44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64-435E-9C8E-53353E824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'計算シート(土地造成)'!$AQ$4:$AQ$7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'計算シート(土地造成)'!$AP$8:$AP$44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'計算シート(土地造成)'!$AQ$8:$AQ$44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CD-426C-84C4-4D4FD14F8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'計算シート(土地造成)'!$AT$4:$AT$7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'計算シート(土地造成)'!$AT$8:$AT$44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CD-426C-84C4-4D4FD14F8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'計算シート(建設投資)'!$AQ$4:$AQ$7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'計算シート(建設投資)'!$AP$8:$AP$44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'計算シート(建設投資)'!$AQ$8:$AQ$44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59-4025-A491-C56139DD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'計算シート(建設投資)'!$AT$4:$AT$7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'計算シート(建設投資)'!$AT$8:$AT$44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59-4025-A491-C56139DD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46282266405694"/>
          <c:y val="6.6777069532975061E-2"/>
          <c:w val="0.8161890169233541"/>
          <c:h val="0.574188851393575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'計算シート（設備投資）'!$AR$4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'計算シート（設備投資）'!$AQ$8:$AQ$44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'計算シート（設備投資）'!$AR$8:$AR$44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0B-4931-9DCC-C3CB6D2CD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5625368"/>
        <c:axId val="735623400"/>
      </c:barChart>
      <c:lineChart>
        <c:grouping val="standard"/>
        <c:varyColors val="0"/>
        <c:ser>
          <c:idx val="1"/>
          <c:order val="1"/>
          <c:tx>
            <c:strRef>
              <c:f>'計算シート（設備投資）'!$AU$4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'計算シート（設備投資）'!$AQ$8:$AQ$44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'計算シート（設備投資）'!$AU$8:$AU$44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0B-4931-9DCC-C3CB6D2CD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5620776"/>
        <c:axId val="735624712"/>
      </c:lineChart>
      <c:catAx>
        <c:axId val="73562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3400"/>
        <c:crosses val="autoZero"/>
        <c:auto val="1"/>
        <c:lblAlgn val="ctr"/>
        <c:lblOffset val="100"/>
        <c:noMultiLvlLbl val="0"/>
      </c:catAx>
      <c:valAx>
        <c:axId val="735623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294847239977374E-3"/>
              <c:y val="0.30473499334550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5368"/>
        <c:crosses val="autoZero"/>
        <c:crossBetween val="between"/>
      </c:valAx>
      <c:valAx>
        <c:axId val="73562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0776"/>
        <c:crosses val="max"/>
        <c:crossBetween val="between"/>
      </c:valAx>
      <c:catAx>
        <c:axId val="7356207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56247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327101604895041"/>
          <c:y val="0.15069384114109863"/>
          <c:w val="0.1568603790836306"/>
          <c:h val="0.1666001974833531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133350</xdr:rowOff>
        </xdr:from>
        <xdr:to>
          <xdr:col>11</xdr:col>
          <xdr:colOff>180975</xdr:colOff>
          <xdr:row>59</xdr:row>
          <xdr:rowOff>142875</xdr:rowOff>
        </xdr:to>
        <xdr:sp macro="" textlink="">
          <xdr:nvSpPr>
            <xdr:cNvPr id="12292" name="Object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0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53</xdr:row>
          <xdr:rowOff>9525</xdr:rowOff>
        </xdr:from>
        <xdr:to>
          <xdr:col>11</xdr:col>
          <xdr:colOff>180975</xdr:colOff>
          <xdr:row>96</xdr:row>
          <xdr:rowOff>66675</xdr:rowOff>
        </xdr:to>
        <xdr:sp macro="" textlink="">
          <xdr:nvSpPr>
            <xdr:cNvPr id="12293" name="Object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0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95</xdr:row>
          <xdr:rowOff>104775</xdr:rowOff>
        </xdr:from>
        <xdr:to>
          <xdr:col>11</xdr:col>
          <xdr:colOff>142875</xdr:colOff>
          <xdr:row>151</xdr:row>
          <xdr:rowOff>57150</xdr:rowOff>
        </xdr:to>
        <xdr:sp macro="" textlink="">
          <xdr:nvSpPr>
            <xdr:cNvPr id="12294" name="Object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0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18</xdr:row>
      <xdr:rowOff>2</xdr:rowOff>
    </xdr:from>
    <xdr:to>
      <xdr:col>27</xdr:col>
      <xdr:colOff>-1</xdr:colOff>
      <xdr:row>18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flipV="1">
          <a:off x="7981950" y="3009902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26</xdr:row>
      <xdr:rowOff>0</xdr:rowOff>
    </xdr:from>
    <xdr:to>
      <xdr:col>18</xdr:col>
      <xdr:colOff>9525</xdr:colOff>
      <xdr:row>28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9753600" y="44577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6163</xdr:colOff>
      <xdr:row>14</xdr:row>
      <xdr:rowOff>11206</xdr:rowOff>
    </xdr:from>
    <xdr:to>
      <xdr:col>24</xdr:col>
      <xdr:colOff>6163</xdr:colOff>
      <xdr:row>17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 bwMode="auto">
        <a:xfrm flipV="1">
          <a:off x="12588688" y="233530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12224</xdr:colOff>
      <xdr:row>14</xdr:row>
      <xdr:rowOff>6494</xdr:rowOff>
    </xdr:from>
    <xdr:to>
      <xdr:col>31</xdr:col>
      <xdr:colOff>11206</xdr:colOff>
      <xdr:row>14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 bwMode="auto">
        <a:xfrm>
          <a:off x="12594749" y="233059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36</xdr:row>
      <xdr:rowOff>2</xdr:rowOff>
    </xdr:from>
    <xdr:to>
      <xdr:col>27</xdr:col>
      <xdr:colOff>0</xdr:colOff>
      <xdr:row>36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flipV="1">
          <a:off x="7972425" y="6276977"/>
          <a:ext cx="625792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4082</xdr:colOff>
      <xdr:row>18</xdr:row>
      <xdr:rowOff>0</xdr:rowOff>
    </xdr:from>
    <xdr:to>
      <xdr:col>33</xdr:col>
      <xdr:colOff>4082</xdr:colOff>
      <xdr:row>43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 bwMode="auto">
        <a:xfrm>
          <a:off x="17853932" y="300990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43</xdr:row>
      <xdr:rowOff>13607</xdr:rowOff>
    </xdr:from>
    <xdr:to>
      <xdr:col>33</xdr:col>
      <xdr:colOff>0</xdr:colOff>
      <xdr:row>43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 bwMode="auto">
        <a:xfrm flipH="1">
          <a:off x="10477500" y="7605032"/>
          <a:ext cx="73723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32</xdr:col>
      <xdr:colOff>11206</xdr:colOff>
      <xdr:row>18</xdr:row>
      <xdr:rowOff>1681</xdr:rowOff>
    </xdr:from>
    <xdr:to>
      <xdr:col>33</xdr:col>
      <xdr:colOff>0</xdr:colOff>
      <xdr:row>18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 bwMode="auto">
        <a:xfrm>
          <a:off x="17489581" y="301158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44</xdr:row>
      <xdr:rowOff>0</xdr:rowOff>
    </xdr:from>
    <xdr:to>
      <xdr:col>18</xdr:col>
      <xdr:colOff>0</xdr:colOff>
      <xdr:row>46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 bwMode="auto">
        <a:xfrm>
          <a:off x="9744075" y="78105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17</xdr:row>
      <xdr:rowOff>172640</xdr:rowOff>
    </xdr:from>
    <xdr:to>
      <xdr:col>12</xdr:col>
      <xdr:colOff>672353</xdr:colOff>
      <xdr:row>17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 bwMode="auto">
        <a:xfrm flipH="1">
          <a:off x="4663678" y="301109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14</xdr:row>
      <xdr:rowOff>0</xdr:rowOff>
    </xdr:from>
    <xdr:to>
      <xdr:col>9</xdr:col>
      <xdr:colOff>672353</xdr:colOff>
      <xdr:row>18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 bwMode="auto">
        <a:xfrm>
          <a:off x="5587253" y="232410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14</xdr:row>
      <xdr:rowOff>0</xdr:rowOff>
    </xdr:from>
    <xdr:to>
      <xdr:col>4</xdr:col>
      <xdr:colOff>13610</xdr:colOff>
      <xdr:row>15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 bwMode="auto">
        <a:xfrm>
          <a:off x="2325781" y="232410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36</xdr:row>
      <xdr:rowOff>0</xdr:rowOff>
    </xdr:from>
    <xdr:to>
      <xdr:col>12</xdr:col>
      <xdr:colOff>672354</xdr:colOff>
      <xdr:row>36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 bwMode="auto">
        <a:xfrm flipH="1">
          <a:off x="4667250" y="62769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54</xdr:row>
      <xdr:rowOff>0</xdr:rowOff>
    </xdr:from>
    <xdr:to>
      <xdr:col>12</xdr:col>
      <xdr:colOff>672354</xdr:colOff>
      <xdr:row>54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 bwMode="auto">
        <a:xfrm flipH="1">
          <a:off x="4667250" y="96297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0</xdr:colOff>
      <xdr:row>37</xdr:row>
      <xdr:rowOff>23812</xdr:rowOff>
    </xdr:from>
    <xdr:to>
      <xdr:col>31</xdr:col>
      <xdr:colOff>0</xdr:colOff>
      <xdr:row>43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 bwMode="auto">
        <a:xfrm>
          <a:off x="16744950" y="65293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54</xdr:row>
      <xdr:rowOff>1</xdr:rowOff>
    </xdr:from>
    <xdr:to>
      <xdr:col>27</xdr:col>
      <xdr:colOff>-1</xdr:colOff>
      <xdr:row>54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flipV="1">
          <a:off x="7981950" y="9629776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18</xdr:row>
      <xdr:rowOff>1</xdr:rowOff>
    </xdr:from>
    <xdr:to>
      <xdr:col>9</xdr:col>
      <xdr:colOff>352425</xdr:colOff>
      <xdr:row>19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 bwMode="auto">
        <a:xfrm flipV="1">
          <a:off x="5267325" y="30099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27</xdr:row>
      <xdr:rowOff>0</xdr:rowOff>
    </xdr:from>
    <xdr:to>
      <xdr:col>19</xdr:col>
      <xdr:colOff>149678</xdr:colOff>
      <xdr:row>27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 bwMode="auto">
        <a:xfrm flipH="1">
          <a:off x="9755282" y="463867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45</xdr:row>
      <xdr:rowOff>0</xdr:rowOff>
    </xdr:from>
    <xdr:to>
      <xdr:col>20</xdr:col>
      <xdr:colOff>0</xdr:colOff>
      <xdr:row>45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 bwMode="auto">
        <a:xfrm flipH="1">
          <a:off x="9755282" y="7991475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 bwMode="auto">
        <a:xfrm flipV="1">
          <a:off x="13315950" y="6276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17322</xdr:colOff>
      <xdr:row>31</xdr:row>
      <xdr:rowOff>0</xdr:rowOff>
    </xdr:from>
    <xdr:to>
      <xdr:col>28</xdr:col>
      <xdr:colOff>17322</xdr:colOff>
      <xdr:row>32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 bwMode="auto">
        <a:xfrm>
          <a:off x="14981097" y="54006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727362</xdr:colOff>
      <xdr:row>49</xdr:row>
      <xdr:rowOff>0</xdr:rowOff>
    </xdr:from>
    <xdr:to>
      <xdr:col>27</xdr:col>
      <xdr:colOff>727362</xdr:colOff>
      <xdr:row>50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 bwMode="auto">
        <a:xfrm>
          <a:off x="14957712" y="87344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36</xdr:row>
      <xdr:rowOff>1</xdr:rowOff>
    </xdr:from>
    <xdr:to>
      <xdr:col>9</xdr:col>
      <xdr:colOff>352425</xdr:colOff>
      <xdr:row>37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 bwMode="auto">
        <a:xfrm flipV="1">
          <a:off x="5267325" y="62769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54</xdr:row>
      <xdr:rowOff>1</xdr:rowOff>
    </xdr:from>
    <xdr:to>
      <xdr:col>9</xdr:col>
      <xdr:colOff>352425</xdr:colOff>
      <xdr:row>55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 bwMode="auto">
        <a:xfrm flipV="1">
          <a:off x="5267325" y="96297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14</xdr:row>
      <xdr:rowOff>0</xdr:rowOff>
    </xdr:from>
    <xdr:to>
      <xdr:col>10</xdr:col>
      <xdr:colOff>0</xdr:colOff>
      <xdr:row>14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 bwMode="auto">
        <a:xfrm>
          <a:off x="2336987" y="232410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0</xdr:colOff>
      <xdr:row>43</xdr:row>
      <xdr:rowOff>0</xdr:rowOff>
    </xdr:from>
    <xdr:to>
      <xdr:col>25</xdr:col>
      <xdr:colOff>0</xdr:colOff>
      <xdr:row>43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 bwMode="auto">
        <a:xfrm flipV="1">
          <a:off x="13315950" y="75914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18</xdr:row>
      <xdr:rowOff>0</xdr:rowOff>
    </xdr:from>
    <xdr:to>
      <xdr:col>25</xdr:col>
      <xdr:colOff>0</xdr:colOff>
      <xdr:row>18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 bwMode="auto">
        <a:xfrm flipV="1">
          <a:off x="13315950" y="30099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54</xdr:row>
      <xdr:rowOff>0</xdr:rowOff>
    </xdr:from>
    <xdr:to>
      <xdr:col>25</xdr:col>
      <xdr:colOff>0</xdr:colOff>
      <xdr:row>54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 bwMode="auto">
        <a:xfrm flipV="1">
          <a:off x="13315950" y="96297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31</xdr:row>
      <xdr:rowOff>0</xdr:rowOff>
    </xdr:from>
    <xdr:to>
      <xdr:col>6</xdr:col>
      <xdr:colOff>353785</xdr:colOff>
      <xdr:row>32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 bwMode="auto">
        <a:xfrm>
          <a:off x="3639910" y="54006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49</xdr:row>
      <xdr:rowOff>0</xdr:rowOff>
    </xdr:from>
    <xdr:to>
      <xdr:col>6</xdr:col>
      <xdr:colOff>353785</xdr:colOff>
      <xdr:row>50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 bwMode="auto">
        <a:xfrm>
          <a:off x="3639910" y="87344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32</xdr:row>
      <xdr:rowOff>16300</xdr:rowOff>
    </xdr:from>
    <xdr:to>
      <xdr:col>9</xdr:col>
      <xdr:colOff>678465</xdr:colOff>
      <xdr:row>36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 bwMode="auto">
        <a:xfrm>
          <a:off x="5593365" y="55884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2404</xdr:colOff>
      <xdr:row>34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 bwMode="auto">
        <a:xfrm>
          <a:off x="2314575" y="55721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32</xdr:row>
      <xdr:rowOff>16300</xdr:rowOff>
    </xdr:from>
    <xdr:to>
      <xdr:col>9</xdr:col>
      <xdr:colOff>681522</xdr:colOff>
      <xdr:row>32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 bwMode="auto">
        <a:xfrm>
          <a:off x="2325781" y="55884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50</xdr:row>
      <xdr:rowOff>16300</xdr:rowOff>
    </xdr:from>
    <xdr:to>
      <xdr:col>9</xdr:col>
      <xdr:colOff>661147</xdr:colOff>
      <xdr:row>54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 bwMode="auto">
        <a:xfrm>
          <a:off x="5576047" y="8922175"/>
          <a:ext cx="0" cy="7239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2404</xdr:colOff>
      <xdr:row>52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 bwMode="auto">
        <a:xfrm>
          <a:off x="2314575" y="8905875"/>
          <a:ext cx="2404" cy="37787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50</xdr:row>
      <xdr:rowOff>16300</xdr:rowOff>
    </xdr:from>
    <xdr:to>
      <xdr:col>9</xdr:col>
      <xdr:colOff>681522</xdr:colOff>
      <xdr:row>50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 bwMode="auto">
        <a:xfrm>
          <a:off x="2325781" y="89221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9525</xdr:colOff>
      <xdr:row>14</xdr:row>
      <xdr:rowOff>9525</xdr:rowOff>
    </xdr:from>
    <xdr:to>
      <xdr:col>31</xdr:col>
      <xdr:colOff>9525</xdr:colOff>
      <xdr:row>16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 bwMode="auto">
        <a:xfrm>
          <a:off x="16754475" y="233362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32</xdr:row>
      <xdr:rowOff>4713</xdr:rowOff>
    </xdr:from>
    <xdr:to>
      <xdr:col>24</xdr:col>
      <xdr:colOff>0</xdr:colOff>
      <xdr:row>36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 bwMode="auto">
        <a:xfrm flipV="1">
          <a:off x="12582525" y="55768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32</xdr:row>
      <xdr:rowOff>0</xdr:rowOff>
    </xdr:from>
    <xdr:to>
      <xdr:col>31</xdr:col>
      <xdr:colOff>5043</xdr:colOff>
      <xdr:row>32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 bwMode="auto">
        <a:xfrm>
          <a:off x="12588586" y="55721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32</xdr:row>
      <xdr:rowOff>3031</xdr:rowOff>
    </xdr:from>
    <xdr:to>
      <xdr:col>31</xdr:col>
      <xdr:colOff>3362</xdr:colOff>
      <xdr:row>33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 bwMode="auto">
        <a:xfrm>
          <a:off x="16748312" y="55751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50</xdr:row>
      <xdr:rowOff>4712</xdr:rowOff>
    </xdr:from>
    <xdr:to>
      <xdr:col>24</xdr:col>
      <xdr:colOff>0</xdr:colOff>
      <xdr:row>54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 bwMode="auto">
        <a:xfrm flipV="1">
          <a:off x="12582525" y="8910587"/>
          <a:ext cx="0" cy="7191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50</xdr:row>
      <xdr:rowOff>0</xdr:rowOff>
    </xdr:from>
    <xdr:to>
      <xdr:col>31</xdr:col>
      <xdr:colOff>5043</xdr:colOff>
      <xdr:row>50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 bwMode="auto">
        <a:xfrm>
          <a:off x="12588586" y="89058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50</xdr:row>
      <xdr:rowOff>3031</xdr:rowOff>
    </xdr:from>
    <xdr:to>
      <xdr:col>31</xdr:col>
      <xdr:colOff>3362</xdr:colOff>
      <xdr:row>51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 bwMode="auto">
        <a:xfrm>
          <a:off x="16748312" y="89089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11</xdr:row>
      <xdr:rowOff>9525</xdr:rowOff>
    </xdr:from>
    <xdr:to>
      <xdr:col>18</xdr:col>
      <xdr:colOff>0</xdr:colOff>
      <xdr:row>13</xdr:row>
      <xdr:rowOff>0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 bwMode="auto">
        <a:xfrm>
          <a:off x="9744075" y="181927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12</xdr:row>
      <xdr:rowOff>168087</xdr:rowOff>
    </xdr:from>
    <xdr:to>
      <xdr:col>17</xdr:col>
      <xdr:colOff>723900</xdr:colOff>
      <xdr:row>12</xdr:row>
      <xdr:rowOff>168087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 bwMode="auto">
        <a:xfrm flipH="1">
          <a:off x="7296150" y="214928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13</xdr:row>
      <xdr:rowOff>1</xdr:rowOff>
    </xdr:from>
    <xdr:to>
      <xdr:col>17</xdr:col>
      <xdr:colOff>347870</xdr:colOff>
      <xdr:row>15</xdr:row>
      <xdr:rowOff>95250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 bwMode="auto">
        <a:xfrm flipV="1">
          <a:off x="9358520" y="2152651"/>
          <a:ext cx="0" cy="43814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0</xdr:colOff>
      <xdr:row>22</xdr:row>
      <xdr:rowOff>11206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 bwMode="auto">
        <a:xfrm>
          <a:off x="7286625" y="3238500"/>
          <a:ext cx="0" cy="53508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22</xdr:row>
      <xdr:rowOff>1730</xdr:rowOff>
    </xdr:from>
    <xdr:to>
      <xdr:col>18</xdr:col>
      <xdr:colOff>0</xdr:colOff>
      <xdr:row>22</xdr:row>
      <xdr:rowOff>1730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 bwMode="auto">
        <a:xfrm flipH="1">
          <a:off x="7286625" y="376410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22</xdr:row>
      <xdr:rowOff>11206</xdr:rowOff>
    </xdr:from>
    <xdr:to>
      <xdr:col>18</xdr:col>
      <xdr:colOff>0</xdr:colOff>
      <xdr:row>23</xdr:row>
      <xdr:rowOff>0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 bwMode="auto">
        <a:xfrm>
          <a:off x="9744075" y="377358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18</xdr:col>
      <xdr:colOff>0</xdr:colOff>
      <xdr:row>32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 bwMode="auto">
        <a:xfrm flipH="1">
          <a:off x="7286625" y="55721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31</xdr:row>
      <xdr:rowOff>0</xdr:rowOff>
    </xdr:from>
    <xdr:to>
      <xdr:col>18</xdr:col>
      <xdr:colOff>0</xdr:colOff>
      <xdr:row>32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 bwMode="auto">
        <a:xfrm>
          <a:off x="9744075" y="54006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14</xdr:col>
      <xdr:colOff>0</xdr:colOff>
      <xdr:row>32</xdr:row>
      <xdr:rowOff>156883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 bwMode="auto">
        <a:xfrm>
          <a:off x="7286625" y="55721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34</xdr:row>
      <xdr:rowOff>13607</xdr:rowOff>
    </xdr:from>
    <xdr:to>
      <xdr:col>18</xdr:col>
      <xdr:colOff>0</xdr:colOff>
      <xdr:row>34</xdr:row>
      <xdr:rowOff>13607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 bwMode="auto">
        <a:xfrm>
          <a:off x="9010650" y="59381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32</xdr:row>
      <xdr:rowOff>13607</xdr:rowOff>
    </xdr:from>
    <xdr:to>
      <xdr:col>16</xdr:col>
      <xdr:colOff>721179</xdr:colOff>
      <xdr:row>34</xdr:row>
      <xdr:rowOff>13607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 bwMode="auto">
        <a:xfrm flipV="1">
          <a:off x="8998404" y="55857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18</xdr:col>
      <xdr:colOff>0</xdr:colOff>
      <xdr:row>50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 bwMode="auto">
        <a:xfrm flipH="1">
          <a:off x="7286625" y="89058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49</xdr:row>
      <xdr:rowOff>0</xdr:rowOff>
    </xdr:from>
    <xdr:to>
      <xdr:col>18</xdr:col>
      <xdr:colOff>0</xdr:colOff>
      <xdr:row>50</xdr:row>
      <xdr:rowOff>0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 bwMode="auto">
        <a:xfrm>
          <a:off x="9744075" y="87344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14</xdr:col>
      <xdr:colOff>0</xdr:colOff>
      <xdr:row>50</xdr:row>
      <xdr:rowOff>156883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 bwMode="auto">
        <a:xfrm>
          <a:off x="7286625" y="89058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52</xdr:row>
      <xdr:rowOff>0</xdr:rowOff>
    </xdr:from>
    <xdr:to>
      <xdr:col>18</xdr:col>
      <xdr:colOff>13607</xdr:colOff>
      <xdr:row>52</xdr:row>
      <xdr:rowOff>0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 bwMode="auto">
        <a:xfrm>
          <a:off x="9024257" y="9277350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50</xdr:row>
      <xdr:rowOff>0</xdr:rowOff>
    </xdr:from>
    <xdr:to>
      <xdr:col>17</xdr:col>
      <xdr:colOff>0</xdr:colOff>
      <xdr:row>52</xdr:row>
      <xdr:rowOff>0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 bwMode="auto">
        <a:xfrm flipV="1">
          <a:off x="9010650" y="8905875"/>
          <a:ext cx="0" cy="3714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13</xdr:row>
      <xdr:rowOff>0</xdr:rowOff>
    </xdr:from>
    <xdr:to>
      <xdr:col>14</xdr:col>
      <xdr:colOff>0</xdr:colOff>
      <xdr:row>13</xdr:row>
      <xdr:rowOff>145677</xdr:rowOff>
    </xdr:to>
    <xdr:cxnSp macro="">
      <xdr:nvCxnSpPr>
        <xdr:cNvPr id="61" name="直線矢印コネクタ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 bwMode="auto">
        <a:xfrm>
          <a:off x="7286625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13</xdr:row>
      <xdr:rowOff>0</xdr:rowOff>
    </xdr:from>
    <xdr:to>
      <xdr:col>6</xdr:col>
      <xdr:colOff>358584</xdr:colOff>
      <xdr:row>13</xdr:row>
      <xdr:rowOff>145677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 bwMode="auto">
        <a:xfrm>
          <a:off x="3644709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0</xdr:colOff>
      <xdr:row>13</xdr:row>
      <xdr:rowOff>0</xdr:rowOff>
    </xdr:from>
    <xdr:to>
      <xdr:col>28</xdr:col>
      <xdr:colOff>0</xdr:colOff>
      <xdr:row>13</xdr:row>
      <xdr:rowOff>145677</xdr:rowOff>
    </xdr:to>
    <xdr:cxnSp macro="">
      <xdr:nvCxnSpPr>
        <xdr:cNvPr id="63" name="直線矢印コネクタ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 bwMode="auto">
        <a:xfrm>
          <a:off x="14963775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21</xdr:row>
      <xdr:rowOff>0</xdr:rowOff>
    </xdr:from>
    <xdr:to>
      <xdr:col>17</xdr:col>
      <xdr:colOff>358589</xdr:colOff>
      <xdr:row>21</xdr:row>
      <xdr:rowOff>145677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 bwMode="auto">
        <a:xfrm>
          <a:off x="9369239" y="3590925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15</xdr:row>
      <xdr:rowOff>0</xdr:rowOff>
    </xdr:from>
    <xdr:to>
      <xdr:col>6</xdr:col>
      <xdr:colOff>0</xdr:colOff>
      <xdr:row>16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 bwMode="auto">
        <a:xfrm flipV="1">
          <a:off x="2993749" y="2495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19</xdr:row>
      <xdr:rowOff>0</xdr:rowOff>
    </xdr:from>
    <xdr:to>
      <xdr:col>6</xdr:col>
      <xdr:colOff>8283</xdr:colOff>
      <xdr:row>19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 bwMode="auto">
        <a:xfrm>
          <a:off x="3008658" y="3238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33</xdr:row>
      <xdr:rowOff>0</xdr:rowOff>
    </xdr:from>
    <xdr:to>
      <xdr:col>6</xdr:col>
      <xdr:colOff>6626</xdr:colOff>
      <xdr:row>34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 bwMode="auto">
        <a:xfrm flipV="1">
          <a:off x="3000375" y="5753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37</xdr:row>
      <xdr:rowOff>0</xdr:rowOff>
    </xdr:from>
    <xdr:to>
      <xdr:col>5</xdr:col>
      <xdr:colOff>272084</xdr:colOff>
      <xdr:row>37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 bwMode="auto">
        <a:xfrm>
          <a:off x="2986709" y="65055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51</xdr:row>
      <xdr:rowOff>0</xdr:rowOff>
    </xdr:from>
    <xdr:to>
      <xdr:col>6</xdr:col>
      <xdr:colOff>6626</xdr:colOff>
      <xdr:row>51</xdr:row>
      <xdr:rowOff>171450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 bwMode="auto">
        <a:xfrm flipV="1">
          <a:off x="3000375" y="90868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55</xdr:row>
      <xdr:rowOff>0</xdr:rowOff>
    </xdr:from>
    <xdr:to>
      <xdr:col>5</xdr:col>
      <xdr:colOff>272084</xdr:colOff>
      <xdr:row>55</xdr:row>
      <xdr:rowOff>0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 bwMode="auto">
        <a:xfrm>
          <a:off x="2986709" y="98583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62</xdr:row>
      <xdr:rowOff>0</xdr:rowOff>
    </xdr:from>
    <xdr:to>
      <xdr:col>6</xdr:col>
      <xdr:colOff>20292</xdr:colOff>
      <xdr:row>62</xdr:row>
      <xdr:rowOff>171450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 bwMode="auto">
        <a:xfrm flipV="1">
          <a:off x="3014041" y="110966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66</xdr:row>
      <xdr:rowOff>0</xdr:rowOff>
    </xdr:from>
    <xdr:to>
      <xdr:col>6</xdr:col>
      <xdr:colOff>0</xdr:colOff>
      <xdr:row>66</xdr:row>
      <xdr:rowOff>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 bwMode="auto">
        <a:xfrm>
          <a:off x="3000375" y="118586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15</xdr:row>
      <xdr:rowOff>0</xdr:rowOff>
    </xdr:from>
    <xdr:to>
      <xdr:col>30</xdr:col>
      <xdr:colOff>0</xdr:colOff>
      <xdr:row>16</xdr:row>
      <xdr:rowOff>9525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 bwMode="auto">
        <a:xfrm>
          <a:off x="15697200" y="249555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19</xdr:row>
      <xdr:rowOff>0</xdr:rowOff>
    </xdr:from>
    <xdr:to>
      <xdr:col>30</xdr:col>
      <xdr:colOff>9525</xdr:colOff>
      <xdr:row>19</xdr:row>
      <xdr:rowOff>0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 bwMode="auto">
        <a:xfrm>
          <a:off x="15706725" y="323850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33</xdr:row>
      <xdr:rowOff>0</xdr:rowOff>
    </xdr:from>
    <xdr:to>
      <xdr:col>30</xdr:col>
      <xdr:colOff>0</xdr:colOff>
      <xdr:row>34</xdr:row>
      <xdr:rowOff>9525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 bwMode="auto">
        <a:xfrm>
          <a:off x="15697200" y="5753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36</xdr:row>
      <xdr:rowOff>223630</xdr:rowOff>
    </xdr:from>
    <xdr:to>
      <xdr:col>30</xdr:col>
      <xdr:colOff>9525</xdr:colOff>
      <xdr:row>36</xdr:row>
      <xdr:rowOff>223630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 bwMode="auto">
        <a:xfrm>
          <a:off x="15706725" y="65006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51</xdr:row>
      <xdr:rowOff>0</xdr:rowOff>
    </xdr:from>
    <xdr:to>
      <xdr:col>30</xdr:col>
      <xdr:colOff>0</xdr:colOff>
      <xdr:row>52</xdr:row>
      <xdr:rowOff>1243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 bwMode="auto">
        <a:xfrm>
          <a:off x="15697200" y="9086850"/>
          <a:ext cx="314325" cy="19174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55</xdr:row>
      <xdr:rowOff>1035</xdr:rowOff>
    </xdr:from>
    <xdr:to>
      <xdr:col>30</xdr:col>
      <xdr:colOff>9525</xdr:colOff>
      <xdr:row>55</xdr:row>
      <xdr:rowOff>1035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 bwMode="auto">
        <a:xfrm>
          <a:off x="15706725" y="985941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62</xdr:row>
      <xdr:rowOff>0</xdr:rowOff>
    </xdr:from>
    <xdr:to>
      <xdr:col>30</xdr:col>
      <xdr:colOff>0</xdr:colOff>
      <xdr:row>63</xdr:row>
      <xdr:rowOff>1242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 bwMode="auto">
        <a:xfrm>
          <a:off x="15697200" y="11096625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66</xdr:row>
      <xdr:rowOff>1034</xdr:rowOff>
    </xdr:from>
    <xdr:to>
      <xdr:col>30</xdr:col>
      <xdr:colOff>9525</xdr:colOff>
      <xdr:row>66</xdr:row>
      <xdr:rowOff>1034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 bwMode="auto">
        <a:xfrm>
          <a:off x="15706725" y="1185965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347870</xdr:colOff>
      <xdr:row>13</xdr:row>
      <xdr:rowOff>0</xdr:rowOff>
    </xdr:from>
    <xdr:to>
      <xdr:col>16</xdr:col>
      <xdr:colOff>347870</xdr:colOff>
      <xdr:row>15</xdr:row>
      <xdr:rowOff>1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 bwMode="auto">
        <a:xfrm flipV="1">
          <a:off x="8625095" y="2152650"/>
          <a:ext cx="0" cy="34290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358588</xdr:colOff>
      <xdr:row>15</xdr:row>
      <xdr:rowOff>92850</xdr:rowOff>
    </xdr:from>
    <xdr:to>
      <xdr:col>18</xdr:col>
      <xdr:colOff>11206</xdr:colOff>
      <xdr:row>15</xdr:row>
      <xdr:rowOff>92850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>
          <a:off x="9369238" y="2588400"/>
          <a:ext cx="386043" cy="0"/>
        </a:xfrm>
        <a:prstGeom prst="line">
          <a:avLst/>
        </a:prstGeom>
        <a:ln>
          <a:solidFill>
            <a:schemeClr val="tx1"/>
          </a:solidFill>
          <a:prstDash val="dash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86590</xdr:colOff>
      <xdr:row>6</xdr:row>
      <xdr:rowOff>0</xdr:rowOff>
    </xdr:from>
    <xdr:to>
      <xdr:col>11</xdr:col>
      <xdr:colOff>2</xdr:colOff>
      <xdr:row>58</xdr:row>
      <xdr:rowOff>86592</xdr:rowOff>
    </xdr:to>
    <xdr:grpSp>
      <xdr:nvGrpSpPr>
        <xdr:cNvPr id="83" name="グループ化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GrpSpPr/>
      </xdr:nvGrpSpPr>
      <xdr:grpSpPr>
        <a:xfrm>
          <a:off x="1447304" y="1061357"/>
          <a:ext cx="4362948" cy="9489128"/>
          <a:chOff x="1385455" y="900544"/>
          <a:chExt cx="4543857" cy="9421092"/>
        </a:xfrm>
      </xdr:grpSpPr>
      <xdr:sp macro="" textlink="">
        <xdr:nvSpPr>
          <xdr:cNvPr id="84" name="角丸四角形 83">
            <a:extLst>
              <a:ext uri="{FF2B5EF4-FFF2-40B4-BE49-F238E27FC236}">
                <a16:creationId xmlns:a16="http://schemas.microsoft.com/office/drawing/2014/main" id="{00000000-0008-0000-0800-000054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5" name="角丸四角形 84">
            <a:extLst>
              <a:ext uri="{FF2B5EF4-FFF2-40B4-BE49-F238E27FC236}">
                <a16:creationId xmlns:a16="http://schemas.microsoft.com/office/drawing/2014/main" id="{00000000-0008-0000-0800-000055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11</xdr:col>
      <xdr:colOff>346365</xdr:colOff>
      <xdr:row>6</xdr:row>
      <xdr:rowOff>17318</xdr:rowOff>
    </xdr:from>
    <xdr:to>
      <xdr:col>15</xdr:col>
      <xdr:colOff>211282</xdr:colOff>
      <xdr:row>58</xdr:row>
      <xdr:rowOff>103910</xdr:rowOff>
    </xdr:to>
    <xdr:grpSp>
      <xdr:nvGrpSpPr>
        <xdr:cNvPr id="86" name="グループ化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GrpSpPr/>
      </xdr:nvGrpSpPr>
      <xdr:grpSpPr>
        <a:xfrm>
          <a:off x="6156615" y="1078675"/>
          <a:ext cx="1974024" cy="9489128"/>
          <a:chOff x="6369628" y="900544"/>
          <a:chExt cx="2012372" cy="9421092"/>
        </a:xfrm>
      </xdr:grpSpPr>
      <xdr:sp macro="" textlink="">
        <xdr:nvSpPr>
          <xdr:cNvPr id="87" name="角丸四角形 86">
            <a:extLst>
              <a:ext uri="{FF2B5EF4-FFF2-40B4-BE49-F238E27FC236}">
                <a16:creationId xmlns:a16="http://schemas.microsoft.com/office/drawing/2014/main" id="{00000000-0008-0000-0800-000057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8" name="角丸四角形 87">
            <a:extLst>
              <a:ext uri="{FF2B5EF4-FFF2-40B4-BE49-F238E27FC236}">
                <a16:creationId xmlns:a16="http://schemas.microsoft.com/office/drawing/2014/main" id="{00000000-0008-0000-0800-000058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17</xdr:col>
      <xdr:colOff>34637</xdr:colOff>
      <xdr:row>3</xdr:row>
      <xdr:rowOff>17319</xdr:rowOff>
    </xdr:from>
    <xdr:to>
      <xdr:col>18</xdr:col>
      <xdr:colOff>674545</xdr:colOff>
      <xdr:row>6</xdr:row>
      <xdr:rowOff>40070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/>
      </xdr:nvSpPr>
      <xdr:spPr bwMode="auto">
        <a:xfrm>
          <a:off x="9045287" y="531669"/>
          <a:ext cx="1373333" cy="537101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23</xdr:col>
      <xdr:colOff>155862</xdr:colOff>
      <xdr:row>6</xdr:row>
      <xdr:rowOff>17318</xdr:rowOff>
    </xdr:from>
    <xdr:to>
      <xdr:col>34</xdr:col>
      <xdr:colOff>155861</xdr:colOff>
      <xdr:row>58</xdr:row>
      <xdr:rowOff>103910</xdr:rowOff>
    </xdr:to>
    <xdr:grpSp>
      <xdr:nvGrpSpPr>
        <xdr:cNvPr id="90" name="グループ化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GrpSpPr/>
      </xdr:nvGrpSpPr>
      <xdr:grpSpPr>
        <a:xfrm>
          <a:off x="12198183" y="1078675"/>
          <a:ext cx="6109607" cy="9489128"/>
          <a:chOff x="11655136" y="900544"/>
          <a:chExt cx="6061363" cy="9421092"/>
        </a:xfrm>
      </xdr:grpSpPr>
      <xdr:sp macro="" textlink="">
        <xdr:nvSpPr>
          <xdr:cNvPr id="91" name="角丸四角形 90">
            <a:extLst>
              <a:ext uri="{FF2B5EF4-FFF2-40B4-BE49-F238E27FC236}">
                <a16:creationId xmlns:a16="http://schemas.microsoft.com/office/drawing/2014/main" id="{00000000-0008-0000-0800-00005B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2" name="角丸四角形 91">
            <a:extLst>
              <a:ext uri="{FF2B5EF4-FFF2-40B4-BE49-F238E27FC236}">
                <a16:creationId xmlns:a16="http://schemas.microsoft.com/office/drawing/2014/main" id="{00000000-0008-0000-0800-00005C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294409</xdr:colOff>
      <xdr:row>7</xdr:row>
      <xdr:rowOff>121226</xdr:rowOff>
    </xdr:from>
    <xdr:to>
      <xdr:col>1</xdr:col>
      <xdr:colOff>461096</xdr:colOff>
      <xdr:row>38</xdr:row>
      <xdr:rowOff>113002</xdr:rowOff>
    </xdr:to>
    <xdr:sp macro="" textlink="">
      <xdr:nvSpPr>
        <xdr:cNvPr id="93" name="フローチャート: 代替処理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/>
      </xdr:nvSpPr>
      <xdr:spPr bwMode="auto">
        <a:xfrm>
          <a:off x="294409" y="1321376"/>
          <a:ext cx="852487" cy="5516276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294409</xdr:colOff>
      <xdr:row>41</xdr:row>
      <xdr:rowOff>0</xdr:rowOff>
    </xdr:from>
    <xdr:to>
      <xdr:col>1</xdr:col>
      <xdr:colOff>461096</xdr:colOff>
      <xdr:row>58</xdr:row>
      <xdr:rowOff>101745</xdr:rowOff>
    </xdr:to>
    <xdr:sp macro="" textlink="">
      <xdr:nvSpPr>
        <xdr:cNvPr id="94" name="角丸四角形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/>
      </xdr:nvSpPr>
      <xdr:spPr bwMode="auto">
        <a:xfrm>
          <a:off x="294409" y="7229475"/>
          <a:ext cx="852487" cy="3273570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61</xdr:row>
      <xdr:rowOff>155864</xdr:rowOff>
    </xdr:from>
    <xdr:to>
      <xdr:col>1</xdr:col>
      <xdr:colOff>426460</xdr:colOff>
      <xdr:row>67</xdr:row>
      <xdr:rowOff>116032</xdr:rowOff>
    </xdr:to>
    <xdr:sp macro="" textlink="">
      <xdr:nvSpPr>
        <xdr:cNvPr id="95" name="角丸四角形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/>
      </xdr:nvSpPr>
      <xdr:spPr bwMode="auto">
        <a:xfrm>
          <a:off x="259773" y="11071514"/>
          <a:ext cx="852487" cy="1084118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1009650</xdr:colOff>
          <xdr:row>2</xdr:row>
          <xdr:rowOff>247650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E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1009650</xdr:colOff>
          <xdr:row>2</xdr:row>
          <xdr:rowOff>247650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E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54</xdr:col>
      <xdr:colOff>0</xdr:colOff>
      <xdr:row>13</xdr:row>
      <xdr:rowOff>0</xdr:rowOff>
    </xdr:from>
    <xdr:to>
      <xdr:col>55</xdr:col>
      <xdr:colOff>314325</xdr:colOff>
      <xdr:row>15</xdr:row>
      <xdr:rowOff>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388375" y="35814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7</xdr:col>
      <xdr:colOff>366032</xdr:colOff>
      <xdr:row>6</xdr:row>
      <xdr:rowOff>111578</xdr:rowOff>
    </xdr:to>
    <xdr:sp macro="" textlink="">
      <xdr:nvSpPr>
        <xdr:cNvPr id="1346" name="AutoShap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46863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9525</xdr:colOff>
      <xdr:row>5</xdr:row>
      <xdr:rowOff>0</xdr:rowOff>
    </xdr:from>
    <xdr:to>
      <xdr:col>18</xdr:col>
      <xdr:colOff>238125</xdr:colOff>
      <xdr:row>5</xdr:row>
      <xdr:rowOff>0</xdr:rowOff>
    </xdr:to>
    <xdr:sp macro="" textlink="">
      <xdr:nvSpPr>
        <xdr:cNvPr id="1349" name="Line 37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>
          <a:spLocks noChangeShapeType="1"/>
        </xdr:cNvSpPr>
      </xdr:nvSpPr>
      <xdr:spPr bwMode="auto">
        <a:xfrm flipH="1">
          <a:off x="22679025" y="153352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7</xdr:col>
      <xdr:colOff>366032</xdr:colOff>
      <xdr:row>7</xdr:row>
      <xdr:rowOff>130629</xdr:rowOff>
    </xdr:to>
    <xdr:sp macro="" textlink="">
      <xdr:nvSpPr>
        <xdr:cNvPr id="1351" name="AutoShape 6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56769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0</xdr:rowOff>
    </xdr:from>
    <xdr:to>
      <xdr:col>7</xdr:col>
      <xdr:colOff>366032</xdr:colOff>
      <xdr:row>8</xdr:row>
      <xdr:rowOff>133350</xdr:rowOff>
    </xdr:to>
    <xdr:sp macro="" textlink="">
      <xdr:nvSpPr>
        <xdr:cNvPr id="1352" name="AutoShape 6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592455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333375</xdr:colOff>
      <xdr:row>77</xdr:row>
      <xdr:rowOff>19050</xdr:rowOff>
    </xdr:from>
    <xdr:to>
      <xdr:col>17</xdr:col>
      <xdr:colOff>409575</xdr:colOff>
      <xdr:row>78</xdr:row>
      <xdr:rowOff>65315</xdr:rowOff>
    </xdr:to>
    <xdr:sp macro="" textlink="">
      <xdr:nvSpPr>
        <xdr:cNvPr id="1354" name="Text Box 65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8734425" y="19983450"/>
          <a:ext cx="76200" cy="209550"/>
        </a:xfrm>
        <a:prstGeom prst="rect">
          <a:avLst/>
        </a:prstGeom>
        <a:noFill/>
        <a:ln>
          <a:noFill/>
        </a:ln>
        <a:effectLst>
          <a:outerShdw dist="107763" dir="189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581025</xdr:colOff>
      <xdr:row>71</xdr:row>
      <xdr:rowOff>238125</xdr:rowOff>
    </xdr:from>
    <xdr:to>
      <xdr:col>18</xdr:col>
      <xdr:colOff>657225</xdr:colOff>
      <xdr:row>71</xdr:row>
      <xdr:rowOff>447675</xdr:rowOff>
    </xdr:to>
    <xdr:sp macro="" textlink="">
      <xdr:nvSpPr>
        <xdr:cNvPr id="1355" name="Text Box 66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9944100" y="18716625"/>
          <a:ext cx="76200" cy="209550"/>
        </a:xfrm>
        <a:prstGeom prst="rect">
          <a:avLst/>
        </a:prstGeom>
        <a:noFill/>
        <a:ln>
          <a:noFill/>
        </a:ln>
        <a:effectLst>
          <a:outerShdw dist="107763" dir="189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771525</xdr:colOff>
      <xdr:row>6</xdr:row>
      <xdr:rowOff>95250</xdr:rowOff>
    </xdr:from>
    <xdr:to>
      <xdr:col>17</xdr:col>
      <xdr:colOff>171450</xdr:colOff>
      <xdr:row>9</xdr:row>
      <xdr:rowOff>180975</xdr:rowOff>
    </xdr:to>
    <xdr:sp macro="" textlink="">
      <xdr:nvSpPr>
        <xdr:cNvPr id="16" name="AutoShape 3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21002625" y="2028825"/>
          <a:ext cx="923925" cy="10953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18</xdr:col>
      <xdr:colOff>249822</xdr:colOff>
      <xdr:row>4</xdr:row>
      <xdr:rowOff>40105</xdr:rowOff>
    </xdr:from>
    <xdr:ext cx="1447800" cy="466725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981322" y="992605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47626</xdr:colOff>
      <xdr:row>33</xdr:row>
      <xdr:rowOff>268357</xdr:rowOff>
    </xdr:from>
    <xdr:to>
      <xdr:col>10</xdr:col>
      <xdr:colOff>63501</xdr:colOff>
      <xdr:row>61</xdr:row>
      <xdr:rowOff>145723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0.06403</cdr:x>
      <cdr:y>0</cdr:y>
    </cdr:from>
    <cdr:to>
      <cdr:x>0.17165</cdr:x>
      <cdr:y>0.05018</cdr:y>
    </cdr:to>
    <cdr:sp macro="" textlink="">
      <cdr:nvSpPr>
        <cdr:cNvPr id="2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6000000}"/>
            </a:ext>
          </a:extLst>
        </cdr:cNvPr>
        <cdr:cNvSpPr txBox="1"/>
      </cdr:nvSpPr>
      <cdr:spPr>
        <a:xfrm xmlns:a="http://schemas.openxmlformats.org/drawingml/2006/main">
          <a:off x="532208" y="0"/>
          <a:ext cx="894554" cy="2408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kumimoji="1" lang="ja-JP" altLang="en-US" sz="1100"/>
            <a:t>（百万円）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702624</xdr:colOff>
      <xdr:row>16</xdr:row>
      <xdr:rowOff>69275</xdr:rowOff>
    </xdr:from>
    <xdr:to>
      <xdr:col>25</xdr:col>
      <xdr:colOff>121227</xdr:colOff>
      <xdr:row>16</xdr:row>
      <xdr:rowOff>69276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>
          <a:off x="9713274" y="2736275"/>
          <a:ext cx="397155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9753600" y="42862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11207</xdr:rowOff>
    </xdr:from>
    <xdr:to>
      <xdr:col>23</xdr:col>
      <xdr:colOff>6163</xdr:colOff>
      <xdr:row>16</xdr:row>
      <xdr:rowOff>81642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 bwMode="auto">
        <a:xfrm flipV="1">
          <a:off x="12102913" y="2163857"/>
          <a:ext cx="0" cy="5847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7972425" y="60864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 bwMode="auto">
        <a:xfrm>
          <a:off x="17368157" y="2838450"/>
          <a:ext cx="0" cy="45760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 bwMode="auto">
        <a:xfrm flipH="1">
          <a:off x="10477500" y="74145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 bwMode="auto">
        <a:xfrm>
          <a:off x="9744075" y="76200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15</xdr:col>
      <xdr:colOff>258536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4663678" y="2839640"/>
          <a:ext cx="356728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 flipH="1">
          <a:off x="4667250" y="60864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 bwMode="auto">
        <a:xfrm flipH="1">
          <a:off x="4667250" y="94107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 bwMode="auto">
        <a:xfrm>
          <a:off x="16259175" y="63388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flipV="1">
          <a:off x="7981950" y="94107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 bwMode="auto">
        <a:xfrm flipH="1">
          <a:off x="9755282" y="44577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 bwMode="auto">
        <a:xfrm flipH="1">
          <a:off x="9755282" y="77914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 bwMode="auto">
        <a:xfrm flipV="1">
          <a:off x="12830175" y="60864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 bwMode="auto">
        <a:xfrm>
          <a:off x="14495322" y="52101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 bwMode="auto">
        <a:xfrm>
          <a:off x="14471937" y="85248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 bwMode="auto">
        <a:xfrm flipV="1">
          <a:off x="5267325" y="60864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 bwMode="auto">
        <a:xfrm flipV="1">
          <a:off x="5267325" y="94107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 bwMode="auto">
        <a:xfrm flipV="1">
          <a:off x="12830175" y="74009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 bwMode="auto">
        <a:xfrm flipV="1">
          <a:off x="12830175" y="94107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 bwMode="auto">
        <a:xfrm>
          <a:off x="3639910" y="52101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 bwMode="auto">
        <a:xfrm>
          <a:off x="3639910" y="85248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 bwMode="auto">
        <a:xfrm>
          <a:off x="5593365" y="53979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 bwMode="auto">
        <a:xfrm>
          <a:off x="2314575" y="53816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 bwMode="auto">
        <a:xfrm>
          <a:off x="2325781" y="53979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 bwMode="auto">
        <a:xfrm>
          <a:off x="5576047" y="87126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 bwMode="auto">
        <a:xfrm>
          <a:off x="2314575" y="86963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 bwMode="auto">
        <a:xfrm>
          <a:off x="2325781" y="87126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 bwMode="auto">
        <a:xfrm flipV="1">
          <a:off x="12096750" y="53863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 bwMode="auto">
        <a:xfrm>
          <a:off x="12102811" y="53816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 bwMode="auto">
        <a:xfrm>
          <a:off x="16262537" y="53846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 bwMode="auto">
        <a:xfrm flipV="1">
          <a:off x="12096750" y="87010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 bwMode="auto">
        <a:xfrm>
          <a:off x="12102811" y="86963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 bwMode="auto">
        <a:xfrm>
          <a:off x="16262537" y="86993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18</xdr:row>
      <xdr:rowOff>0</xdr:rowOff>
    </xdr:from>
    <xdr:to>
      <xdr:col>17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 bwMode="auto">
        <a:xfrm>
          <a:off x="9010650" y="3057525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13607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 bwMode="auto">
        <a:xfrm flipH="1">
          <a:off x="9024257" y="3592655"/>
          <a:ext cx="719818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 bwMode="auto">
        <a:xfrm>
          <a:off x="9744075" y="360213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 bwMode="auto">
        <a:xfrm flipH="1">
          <a:off x="7286625" y="53816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 bwMode="auto">
        <a:xfrm>
          <a:off x="9744075" y="52101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 bwMode="auto">
        <a:xfrm>
          <a:off x="7286625" y="53816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 bwMode="auto">
        <a:xfrm>
          <a:off x="9010650" y="57476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 bwMode="auto">
        <a:xfrm flipV="1">
          <a:off x="8998404" y="53952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 bwMode="auto">
        <a:xfrm flipH="1">
          <a:off x="7286625" y="86963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 bwMode="auto">
        <a:xfrm>
          <a:off x="9744075" y="85248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 bwMode="auto">
        <a:xfrm>
          <a:off x="7286625" y="86963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 bwMode="auto">
        <a:xfrm>
          <a:off x="9024257" y="90582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 bwMode="auto">
        <a:xfrm flipV="1">
          <a:off x="9010650" y="86963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 bwMode="auto">
        <a:xfrm flipV="1">
          <a:off x="3000375" y="5562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 bwMode="auto">
        <a:xfrm>
          <a:off x="2986709" y="63150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 bwMode="auto">
        <a:xfrm flipV="1">
          <a:off x="3000375" y="88773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 bwMode="auto">
        <a:xfrm>
          <a:off x="2986709" y="96393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 bwMode="auto">
        <a:xfrm flipV="1">
          <a:off x="3014041" y="10877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 bwMode="auto">
        <a:xfrm>
          <a:off x="3000375" y="116395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 bwMode="auto">
        <a:xfrm>
          <a:off x="1522095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 bwMode="auto">
        <a:xfrm>
          <a:off x="15211425" y="55626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 bwMode="auto">
        <a:xfrm>
          <a:off x="15220950" y="63101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 bwMode="auto">
        <a:xfrm>
          <a:off x="15211425" y="88773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 bwMode="auto">
        <a:xfrm>
          <a:off x="15220950" y="96403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CxnSpPr/>
      </xdr:nvCxnSpPr>
      <xdr:spPr bwMode="auto">
        <a:xfrm>
          <a:off x="15211425" y="1087755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 bwMode="auto">
        <a:xfrm>
          <a:off x="15220950" y="1164058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19</xdr:row>
      <xdr:rowOff>13607</xdr:rowOff>
    </xdr:from>
    <xdr:to>
      <xdr:col>17</xdr:col>
      <xdr:colOff>0</xdr:colOff>
      <xdr:row>19</xdr:row>
      <xdr:rowOff>13607</xdr:rowOff>
    </xdr:to>
    <xdr:cxnSp macro="">
      <xdr:nvCxnSpPr>
        <xdr:cNvPr id="76" name="直線矢印コネクタ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 bwMode="auto">
        <a:xfrm>
          <a:off x="7972425" y="3261632"/>
          <a:ext cx="1038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</xdr:col>
      <xdr:colOff>17318</xdr:colOff>
      <xdr:row>5</xdr:row>
      <xdr:rowOff>138545</xdr:rowOff>
    </xdr:from>
    <xdr:to>
      <xdr:col>11</xdr:col>
      <xdr:colOff>41130</xdr:colOff>
      <xdr:row>57</xdr:row>
      <xdr:rowOff>155863</xdr:rowOff>
    </xdr:to>
    <xdr:sp macro="" textlink="">
      <xdr:nvSpPr>
        <xdr:cNvPr id="77" name="角丸四角形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SpPr/>
      </xdr:nvSpPr>
      <xdr:spPr bwMode="auto">
        <a:xfrm>
          <a:off x="1388918" y="995795"/>
          <a:ext cx="4500562" cy="9342293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588818</xdr:colOff>
      <xdr:row>4</xdr:row>
      <xdr:rowOff>0</xdr:rowOff>
    </xdr:from>
    <xdr:to>
      <xdr:col>7</xdr:col>
      <xdr:colOff>395081</xdr:colOff>
      <xdr:row>7</xdr:row>
      <xdr:rowOff>69375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/>
      </xdr:nvSpPr>
      <xdr:spPr bwMode="auto">
        <a:xfrm>
          <a:off x="2903393" y="685800"/>
          <a:ext cx="1463613" cy="593250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16</xdr:col>
      <xdr:colOff>54429</xdr:colOff>
      <xdr:row>8</xdr:row>
      <xdr:rowOff>0</xdr:rowOff>
    </xdr:from>
    <xdr:to>
      <xdr:col>17</xdr:col>
      <xdr:colOff>686915</xdr:colOff>
      <xdr:row>11</xdr:row>
      <xdr:rowOff>79653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/>
      </xdr:nvSpPr>
      <xdr:spPr bwMode="auto">
        <a:xfrm>
          <a:off x="8331654" y="1343025"/>
          <a:ext cx="1365911" cy="546378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12</xdr:col>
      <xdr:colOff>27215</xdr:colOff>
      <xdr:row>5</xdr:row>
      <xdr:rowOff>149678</xdr:rowOff>
    </xdr:from>
    <xdr:to>
      <xdr:col>21</xdr:col>
      <xdr:colOff>0</xdr:colOff>
      <xdr:row>57</xdr:row>
      <xdr:rowOff>136071</xdr:rowOff>
    </xdr:to>
    <xdr:sp macro="" textlink="">
      <xdr:nvSpPr>
        <xdr:cNvPr id="80" name="L 字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SpPr/>
      </xdr:nvSpPr>
      <xdr:spPr>
        <a:xfrm flipV="1">
          <a:off x="6323240" y="1006928"/>
          <a:ext cx="5049610" cy="9311368"/>
        </a:xfrm>
        <a:prstGeom prst="corner">
          <a:avLst>
            <a:gd name="adj1" fmla="val 48187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228537</xdr:colOff>
      <xdr:row>3</xdr:row>
      <xdr:rowOff>140753</xdr:rowOff>
    </xdr:from>
    <xdr:to>
      <xdr:col>17</xdr:col>
      <xdr:colOff>735711</xdr:colOff>
      <xdr:row>7</xdr:row>
      <xdr:rowOff>37276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/>
      </xdr:nvSpPr>
      <xdr:spPr bwMode="auto">
        <a:xfrm>
          <a:off x="8200962" y="655103"/>
          <a:ext cx="1545399" cy="59184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68035</xdr:colOff>
      <xdr:row>5</xdr:row>
      <xdr:rowOff>154627</xdr:rowOff>
    </xdr:from>
    <xdr:to>
      <xdr:col>33</xdr:col>
      <xdr:colOff>19790</xdr:colOff>
      <xdr:row>58</xdr:row>
      <xdr:rowOff>27213</xdr:rowOff>
    </xdr:to>
    <xdr:sp macro="" textlink="">
      <xdr:nvSpPr>
        <xdr:cNvPr id="82" name="角丸四角形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/>
      </xdr:nvSpPr>
      <xdr:spPr bwMode="auto">
        <a:xfrm>
          <a:off x="11669485" y="1011877"/>
          <a:ext cx="6066805" cy="9369011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332755</xdr:colOff>
      <xdr:row>4</xdr:row>
      <xdr:rowOff>54429</xdr:rowOff>
    </xdr:from>
    <xdr:to>
      <xdr:col>29</xdr:col>
      <xdr:colOff>599950</xdr:colOff>
      <xdr:row>7</xdr:row>
      <xdr:rowOff>131637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/>
      </xdr:nvSpPr>
      <xdr:spPr bwMode="auto">
        <a:xfrm>
          <a:off x="13162930" y="740229"/>
          <a:ext cx="2962770" cy="601083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0</xdr:col>
      <xdr:colOff>309563</xdr:colOff>
      <xdr:row>5</xdr:row>
      <xdr:rowOff>95250</xdr:rowOff>
    </xdr:from>
    <xdr:to>
      <xdr:col>1</xdr:col>
      <xdr:colOff>478414</xdr:colOff>
      <xdr:row>33</xdr:row>
      <xdr:rowOff>155863</xdr:rowOff>
    </xdr:to>
    <xdr:sp macro="" textlink="">
      <xdr:nvSpPr>
        <xdr:cNvPr id="84" name="フローチャート: 代替処理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/>
      </xdr:nvSpPr>
      <xdr:spPr bwMode="auto">
        <a:xfrm>
          <a:off x="309563" y="952500"/>
          <a:ext cx="854651" cy="493741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309562</xdr:colOff>
      <xdr:row>40</xdr:row>
      <xdr:rowOff>71437</xdr:rowOff>
    </xdr:from>
    <xdr:to>
      <xdr:col>1</xdr:col>
      <xdr:colOff>478413</xdr:colOff>
      <xdr:row>57</xdr:row>
      <xdr:rowOff>99580</xdr:rowOff>
    </xdr:to>
    <xdr:sp macro="" textlink="">
      <xdr:nvSpPr>
        <xdr:cNvPr id="85" name="角丸四角形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/>
      </xdr:nvSpPr>
      <xdr:spPr bwMode="auto">
        <a:xfrm>
          <a:off x="309562" y="7110412"/>
          <a:ext cx="854651" cy="317139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309563</xdr:colOff>
      <xdr:row>60</xdr:row>
      <xdr:rowOff>23813</xdr:rowOff>
    </xdr:from>
    <xdr:to>
      <xdr:col>1</xdr:col>
      <xdr:colOff>478414</xdr:colOff>
      <xdr:row>65</xdr:row>
      <xdr:rowOff>98713</xdr:rowOff>
    </xdr:to>
    <xdr:sp macro="" textlink="">
      <xdr:nvSpPr>
        <xdr:cNvPr id="86" name="角丸四角形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/>
      </xdr:nvSpPr>
      <xdr:spPr bwMode="auto">
        <a:xfrm>
          <a:off x="309563" y="10720388"/>
          <a:ext cx="854651" cy="101787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702624</xdr:colOff>
      <xdr:row>16</xdr:row>
      <xdr:rowOff>69275</xdr:rowOff>
    </xdr:from>
    <xdr:to>
      <xdr:col>25</xdr:col>
      <xdr:colOff>121227</xdr:colOff>
      <xdr:row>16</xdr:row>
      <xdr:rowOff>69276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9713274" y="2736275"/>
          <a:ext cx="397155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9753600" y="42862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11207</xdr:rowOff>
    </xdr:from>
    <xdr:to>
      <xdr:col>23</xdr:col>
      <xdr:colOff>6163</xdr:colOff>
      <xdr:row>16</xdr:row>
      <xdr:rowOff>81642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 bwMode="auto">
        <a:xfrm flipV="1">
          <a:off x="12102913" y="2163857"/>
          <a:ext cx="0" cy="5847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7972425" y="60864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 bwMode="auto">
        <a:xfrm>
          <a:off x="17368157" y="2838450"/>
          <a:ext cx="0" cy="45760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 bwMode="auto">
        <a:xfrm flipH="1">
          <a:off x="10477500" y="74145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 bwMode="auto">
        <a:xfrm>
          <a:off x="9744075" y="76200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15</xdr:col>
      <xdr:colOff>258536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 bwMode="auto">
        <a:xfrm flipH="1">
          <a:off x="4663678" y="2839640"/>
          <a:ext cx="356728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 bwMode="auto">
        <a:xfrm flipH="1">
          <a:off x="4667250" y="60864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 bwMode="auto">
        <a:xfrm flipH="1">
          <a:off x="4667250" y="94107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 bwMode="auto">
        <a:xfrm>
          <a:off x="16259175" y="63388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flipV="1">
          <a:off x="7981950" y="94107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 bwMode="auto">
        <a:xfrm flipH="1">
          <a:off x="9755282" y="44577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 bwMode="auto">
        <a:xfrm flipH="1">
          <a:off x="9755282" y="77914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 bwMode="auto">
        <a:xfrm flipV="1">
          <a:off x="12830175" y="60864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 bwMode="auto">
        <a:xfrm>
          <a:off x="14495322" y="52101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 bwMode="auto">
        <a:xfrm>
          <a:off x="14471937" y="85248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 bwMode="auto">
        <a:xfrm flipV="1">
          <a:off x="5267325" y="60864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 bwMode="auto">
        <a:xfrm flipV="1">
          <a:off x="5267325" y="94107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 bwMode="auto">
        <a:xfrm flipV="1">
          <a:off x="12830175" y="74009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 bwMode="auto">
        <a:xfrm flipV="1">
          <a:off x="12830175" y="94107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 bwMode="auto">
        <a:xfrm>
          <a:off x="3639910" y="52101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 bwMode="auto">
        <a:xfrm>
          <a:off x="3639910" y="85248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 bwMode="auto">
        <a:xfrm>
          <a:off x="5593365" y="53979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 bwMode="auto">
        <a:xfrm>
          <a:off x="2314575" y="53816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 bwMode="auto">
        <a:xfrm>
          <a:off x="2325781" y="53979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 bwMode="auto">
        <a:xfrm>
          <a:off x="5576047" y="87126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 bwMode="auto">
        <a:xfrm>
          <a:off x="2314575" y="86963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 bwMode="auto">
        <a:xfrm>
          <a:off x="2325781" y="87126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 bwMode="auto">
        <a:xfrm flipV="1">
          <a:off x="12096750" y="53863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 bwMode="auto">
        <a:xfrm>
          <a:off x="12102811" y="53816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 bwMode="auto">
        <a:xfrm>
          <a:off x="16262537" y="53846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 bwMode="auto">
        <a:xfrm flipV="1">
          <a:off x="12096750" y="87010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 bwMode="auto">
        <a:xfrm>
          <a:off x="12102811" y="86963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 bwMode="auto">
        <a:xfrm>
          <a:off x="16262537" y="86993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18</xdr:row>
      <xdr:rowOff>0</xdr:rowOff>
    </xdr:from>
    <xdr:to>
      <xdr:col>17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 bwMode="auto">
        <a:xfrm>
          <a:off x="9010650" y="3057525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13607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 bwMode="auto">
        <a:xfrm flipH="1">
          <a:off x="9024257" y="3592655"/>
          <a:ext cx="719818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 bwMode="auto">
        <a:xfrm>
          <a:off x="9744075" y="360213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 bwMode="auto">
        <a:xfrm flipH="1">
          <a:off x="7286625" y="53816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 bwMode="auto">
        <a:xfrm>
          <a:off x="9744075" y="52101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 bwMode="auto">
        <a:xfrm>
          <a:off x="7286625" y="53816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 bwMode="auto">
        <a:xfrm>
          <a:off x="9010650" y="57476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 bwMode="auto">
        <a:xfrm flipV="1">
          <a:off x="8998404" y="53952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 bwMode="auto">
        <a:xfrm flipH="1">
          <a:off x="7286625" y="86963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 bwMode="auto">
        <a:xfrm>
          <a:off x="9744075" y="85248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 bwMode="auto">
        <a:xfrm>
          <a:off x="7286625" y="86963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 bwMode="auto">
        <a:xfrm>
          <a:off x="9024257" y="90582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 bwMode="auto">
        <a:xfrm flipV="1">
          <a:off x="9010650" y="86963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 bwMode="auto">
        <a:xfrm flipV="1">
          <a:off x="3000375" y="5562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 bwMode="auto">
        <a:xfrm>
          <a:off x="2986709" y="63150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 bwMode="auto">
        <a:xfrm flipV="1">
          <a:off x="3000375" y="88773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 bwMode="auto">
        <a:xfrm>
          <a:off x="2986709" y="96393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 bwMode="auto">
        <a:xfrm flipV="1">
          <a:off x="3014041" y="10877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 bwMode="auto">
        <a:xfrm>
          <a:off x="3000375" y="116395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 bwMode="auto">
        <a:xfrm>
          <a:off x="1522095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 bwMode="auto">
        <a:xfrm>
          <a:off x="15211425" y="55626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 bwMode="auto">
        <a:xfrm>
          <a:off x="15220950" y="63101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 bwMode="auto">
        <a:xfrm>
          <a:off x="15211425" y="88773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 bwMode="auto">
        <a:xfrm>
          <a:off x="15220950" y="96403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 bwMode="auto">
        <a:xfrm>
          <a:off x="15211425" y="1087755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 bwMode="auto">
        <a:xfrm>
          <a:off x="15220950" y="1164058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19</xdr:row>
      <xdr:rowOff>13607</xdr:rowOff>
    </xdr:from>
    <xdr:to>
      <xdr:col>17</xdr:col>
      <xdr:colOff>0</xdr:colOff>
      <xdr:row>19</xdr:row>
      <xdr:rowOff>13607</xdr:rowOff>
    </xdr:to>
    <xdr:cxnSp macro="">
      <xdr:nvCxnSpPr>
        <xdr:cNvPr id="76" name="直線矢印コネクタ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 bwMode="auto">
        <a:xfrm>
          <a:off x="7972425" y="3261632"/>
          <a:ext cx="1038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</xdr:col>
      <xdr:colOff>17318</xdr:colOff>
      <xdr:row>5</xdr:row>
      <xdr:rowOff>138545</xdr:rowOff>
    </xdr:from>
    <xdr:to>
      <xdr:col>11</xdr:col>
      <xdr:colOff>41130</xdr:colOff>
      <xdr:row>57</xdr:row>
      <xdr:rowOff>155863</xdr:rowOff>
    </xdr:to>
    <xdr:sp macro="" textlink="">
      <xdr:nvSpPr>
        <xdr:cNvPr id="77" name="角丸四角形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SpPr/>
      </xdr:nvSpPr>
      <xdr:spPr bwMode="auto">
        <a:xfrm>
          <a:off x="1388918" y="995795"/>
          <a:ext cx="4500562" cy="9342293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588818</xdr:colOff>
      <xdr:row>4</xdr:row>
      <xdr:rowOff>0</xdr:rowOff>
    </xdr:from>
    <xdr:to>
      <xdr:col>7</xdr:col>
      <xdr:colOff>395081</xdr:colOff>
      <xdr:row>7</xdr:row>
      <xdr:rowOff>69375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SpPr/>
      </xdr:nvSpPr>
      <xdr:spPr bwMode="auto">
        <a:xfrm>
          <a:off x="2903393" y="685800"/>
          <a:ext cx="1463613" cy="593250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16</xdr:col>
      <xdr:colOff>54429</xdr:colOff>
      <xdr:row>8</xdr:row>
      <xdr:rowOff>0</xdr:rowOff>
    </xdr:from>
    <xdr:to>
      <xdr:col>17</xdr:col>
      <xdr:colOff>686915</xdr:colOff>
      <xdr:row>11</xdr:row>
      <xdr:rowOff>79653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SpPr/>
      </xdr:nvSpPr>
      <xdr:spPr bwMode="auto">
        <a:xfrm>
          <a:off x="8331654" y="1343025"/>
          <a:ext cx="1365911" cy="546378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12</xdr:col>
      <xdr:colOff>27215</xdr:colOff>
      <xdr:row>5</xdr:row>
      <xdr:rowOff>149678</xdr:rowOff>
    </xdr:from>
    <xdr:to>
      <xdr:col>21</xdr:col>
      <xdr:colOff>0</xdr:colOff>
      <xdr:row>57</xdr:row>
      <xdr:rowOff>136071</xdr:rowOff>
    </xdr:to>
    <xdr:sp macro="" textlink="">
      <xdr:nvSpPr>
        <xdr:cNvPr id="80" name="L 字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SpPr/>
      </xdr:nvSpPr>
      <xdr:spPr>
        <a:xfrm flipV="1">
          <a:off x="6323240" y="1006928"/>
          <a:ext cx="5049610" cy="9311368"/>
        </a:xfrm>
        <a:prstGeom prst="corner">
          <a:avLst>
            <a:gd name="adj1" fmla="val 48187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228537</xdr:colOff>
      <xdr:row>3</xdr:row>
      <xdr:rowOff>140753</xdr:rowOff>
    </xdr:from>
    <xdr:to>
      <xdr:col>17</xdr:col>
      <xdr:colOff>735711</xdr:colOff>
      <xdr:row>7</xdr:row>
      <xdr:rowOff>37276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SpPr/>
      </xdr:nvSpPr>
      <xdr:spPr bwMode="auto">
        <a:xfrm>
          <a:off x="8200962" y="655103"/>
          <a:ext cx="1545399" cy="59184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68035</xdr:colOff>
      <xdr:row>5</xdr:row>
      <xdr:rowOff>154627</xdr:rowOff>
    </xdr:from>
    <xdr:to>
      <xdr:col>33</xdr:col>
      <xdr:colOff>19790</xdr:colOff>
      <xdr:row>58</xdr:row>
      <xdr:rowOff>27213</xdr:rowOff>
    </xdr:to>
    <xdr:sp macro="" textlink="">
      <xdr:nvSpPr>
        <xdr:cNvPr id="82" name="角丸四角形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SpPr/>
      </xdr:nvSpPr>
      <xdr:spPr bwMode="auto">
        <a:xfrm>
          <a:off x="11669485" y="1011877"/>
          <a:ext cx="6066805" cy="9369011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332755</xdr:colOff>
      <xdr:row>4</xdr:row>
      <xdr:rowOff>54429</xdr:rowOff>
    </xdr:from>
    <xdr:to>
      <xdr:col>29</xdr:col>
      <xdr:colOff>599950</xdr:colOff>
      <xdr:row>7</xdr:row>
      <xdr:rowOff>131637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SpPr/>
      </xdr:nvSpPr>
      <xdr:spPr bwMode="auto">
        <a:xfrm>
          <a:off x="13162930" y="740229"/>
          <a:ext cx="2962770" cy="601083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0</xdr:col>
      <xdr:colOff>309563</xdr:colOff>
      <xdr:row>5</xdr:row>
      <xdr:rowOff>95250</xdr:rowOff>
    </xdr:from>
    <xdr:to>
      <xdr:col>1</xdr:col>
      <xdr:colOff>478414</xdr:colOff>
      <xdr:row>33</xdr:row>
      <xdr:rowOff>155863</xdr:rowOff>
    </xdr:to>
    <xdr:sp macro="" textlink="">
      <xdr:nvSpPr>
        <xdr:cNvPr id="84" name="フローチャート: 代替処理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SpPr/>
      </xdr:nvSpPr>
      <xdr:spPr bwMode="auto">
        <a:xfrm>
          <a:off x="309563" y="952500"/>
          <a:ext cx="854651" cy="493741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309562</xdr:colOff>
      <xdr:row>40</xdr:row>
      <xdr:rowOff>71437</xdr:rowOff>
    </xdr:from>
    <xdr:to>
      <xdr:col>1</xdr:col>
      <xdr:colOff>478413</xdr:colOff>
      <xdr:row>57</xdr:row>
      <xdr:rowOff>99580</xdr:rowOff>
    </xdr:to>
    <xdr:sp macro="" textlink="">
      <xdr:nvSpPr>
        <xdr:cNvPr id="85" name="角丸四角形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SpPr/>
      </xdr:nvSpPr>
      <xdr:spPr bwMode="auto">
        <a:xfrm>
          <a:off x="309562" y="7110412"/>
          <a:ext cx="854651" cy="317139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309563</xdr:colOff>
      <xdr:row>60</xdr:row>
      <xdr:rowOff>23813</xdr:rowOff>
    </xdr:from>
    <xdr:to>
      <xdr:col>1</xdr:col>
      <xdr:colOff>478414</xdr:colOff>
      <xdr:row>65</xdr:row>
      <xdr:rowOff>98713</xdr:rowOff>
    </xdr:to>
    <xdr:sp macro="" textlink="">
      <xdr:nvSpPr>
        <xdr:cNvPr id="86" name="角丸四角形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SpPr/>
      </xdr:nvSpPr>
      <xdr:spPr bwMode="auto">
        <a:xfrm>
          <a:off x="309563" y="10720388"/>
          <a:ext cx="854651" cy="101787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package" Target="../embeddings/Microsoft_Word_Document1.docx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package" Target="../embeddings/Microsoft_Word_Document.docx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package" Target="../embeddings/Microsoft_Word_Document2.docx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7" Type="http://schemas.openxmlformats.org/officeDocument/2006/relationships/oleObject" Target="../embeddings/oleObject2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6" Type="http://schemas.openxmlformats.org/officeDocument/2006/relationships/image" Target="../media/image4.w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4.v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oumu.go.jp/toukei_toukatsu/data/io/015index.html" TargetMode="External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K3"/>
  <sheetViews>
    <sheetView showGridLines="0" tabSelected="1" zoomScaleNormal="100" zoomScaleSheetLayoutView="100" workbookViewId="0">
      <selection activeCell="L25" sqref="L25"/>
    </sheetView>
  </sheetViews>
  <sheetFormatPr defaultColWidth="18.625" defaultRowHeight="13.15" customHeight="1"/>
  <cols>
    <col min="1" max="1" width="2.625" style="20" customWidth="1"/>
    <col min="2" max="11" width="9" style="20" customWidth="1"/>
    <col min="12" max="16384" width="18.625" style="20"/>
  </cols>
  <sheetData>
    <row r="1" spans="2:11" ht="18" customHeight="1"/>
    <row r="2" spans="2:11" ht="18" customHeight="1">
      <c r="B2" s="731" t="s">
        <v>127</v>
      </c>
      <c r="C2" s="731"/>
      <c r="D2" s="731"/>
      <c r="E2" s="731"/>
      <c r="F2" s="731"/>
      <c r="G2" s="731"/>
      <c r="H2" s="731"/>
      <c r="I2" s="731"/>
      <c r="J2" s="731"/>
      <c r="K2" s="22"/>
    </row>
    <row r="3" spans="2:11" ht="18" customHeight="1"/>
  </sheetData>
  <customSheetViews>
    <customSheetView guid="{2653BBE6-F91C-4430-938D-D5344182049A}" fitToPage="1">
      <rowBreaks count="2" manualBreakCount="2">
        <brk id="43" max="10" man="1"/>
        <brk id="92" max="10" man="1"/>
      </rowBreaks>
      <pageMargins left="0.78700000000000003" right="0.78700000000000003" top="0.98399999999999999" bottom="0.98399999999999999" header="0.51200000000000001" footer="0.51200000000000001"/>
      <pageSetup paperSize="9" scale="94" fitToHeight="0" orientation="portrait" r:id="rId1"/>
      <headerFooter alignWithMargins="0"/>
    </customSheetView>
  </customSheetViews>
  <mergeCells count="1">
    <mergeCell ref="B2:J2"/>
  </mergeCells>
  <phoneticPr fontId="2"/>
  <pageMargins left="0.78700000000000003" right="0.78700000000000003" top="0.98399999999999999" bottom="0.98399999999999999" header="0.51200000000000001" footer="0.51200000000000001"/>
  <pageSetup paperSize="9" scale="94" fitToHeight="0" orientation="portrait" r:id="rId2"/>
  <headerFooter alignWithMargins="0"/>
  <rowBreaks count="2" manualBreakCount="2">
    <brk id="48" max="10" man="1"/>
    <brk id="92" max="10" man="1"/>
  </rowBreaks>
  <drawing r:id="rId3"/>
  <legacyDrawing r:id="rId4"/>
  <oleObjects>
    <mc:AlternateContent xmlns:mc="http://schemas.openxmlformats.org/markup-compatibility/2006">
      <mc:Choice Requires="x14">
        <oleObject progId="文書" shapeId="12292" r:id="rId5">
          <objectPr defaultSize="0" autoPict="0" r:id="rId6">
            <anchor moveWithCells="1">
              <from>
                <xdr:col>1</xdr:col>
                <xdr:colOff>0</xdr:colOff>
                <xdr:row>2</xdr:row>
                <xdr:rowOff>133350</xdr:rowOff>
              </from>
              <to>
                <xdr:col>11</xdr:col>
                <xdr:colOff>180975</xdr:colOff>
                <xdr:row>59</xdr:row>
                <xdr:rowOff>142875</xdr:rowOff>
              </to>
            </anchor>
          </objectPr>
        </oleObject>
      </mc:Choice>
      <mc:Fallback>
        <oleObject progId="文書" shapeId="12292" r:id="rId5"/>
      </mc:Fallback>
    </mc:AlternateContent>
    <mc:AlternateContent xmlns:mc="http://schemas.openxmlformats.org/markup-compatibility/2006">
      <mc:Choice Requires="x14">
        <oleObject progId="文書" shapeId="12293" r:id="rId7">
          <objectPr defaultSize="0" r:id="rId8">
            <anchor moveWithCells="1">
              <from>
                <xdr:col>1</xdr:col>
                <xdr:colOff>19050</xdr:colOff>
                <xdr:row>53</xdr:row>
                <xdr:rowOff>9525</xdr:rowOff>
              </from>
              <to>
                <xdr:col>11</xdr:col>
                <xdr:colOff>180975</xdr:colOff>
                <xdr:row>96</xdr:row>
                <xdr:rowOff>66675</xdr:rowOff>
              </to>
            </anchor>
          </objectPr>
        </oleObject>
      </mc:Choice>
      <mc:Fallback>
        <oleObject progId="文書" shapeId="12293" r:id="rId7"/>
      </mc:Fallback>
    </mc:AlternateContent>
    <mc:AlternateContent xmlns:mc="http://schemas.openxmlformats.org/markup-compatibility/2006">
      <mc:Choice Requires="x14">
        <oleObject progId="文書" shapeId="12294" r:id="rId9">
          <objectPr defaultSize="0" r:id="rId10">
            <anchor moveWithCells="1">
              <from>
                <xdr:col>1</xdr:col>
                <xdr:colOff>47625</xdr:colOff>
                <xdr:row>95</xdr:row>
                <xdr:rowOff>104775</xdr:rowOff>
              </from>
              <to>
                <xdr:col>11</xdr:col>
                <xdr:colOff>142875</xdr:colOff>
                <xdr:row>151</xdr:row>
                <xdr:rowOff>57150</xdr:rowOff>
              </to>
            </anchor>
          </objectPr>
        </oleObject>
      </mc:Choice>
      <mc:Fallback>
        <oleObject progId="文書" shapeId="12294" r:id="rId9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R57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 activeCell="L18" sqref="L18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10" max="10" width="7" customWidth="1"/>
  </cols>
  <sheetData>
    <row r="1" spans="2:18" ht="22.5" customHeight="1"/>
    <row r="2" spans="2:18" ht="19.5" customHeight="1">
      <c r="F2" s="132" t="s">
        <v>128</v>
      </c>
      <c r="H2" s="132" t="s">
        <v>199</v>
      </c>
      <c r="I2" s="132"/>
      <c r="O2" s="132" t="s">
        <v>128</v>
      </c>
      <c r="P2" s="3" t="s">
        <v>193</v>
      </c>
      <c r="R2" s="3" t="s">
        <v>199</v>
      </c>
    </row>
    <row r="3" spans="2:18" ht="19.5" customHeight="1" thickBot="1">
      <c r="D3" s="900" t="s">
        <v>62</v>
      </c>
      <c r="E3" s="901"/>
      <c r="F3" s="901"/>
      <c r="G3" s="901"/>
      <c r="H3" s="901"/>
      <c r="I3" s="902"/>
      <c r="K3" s="900" t="s">
        <v>198</v>
      </c>
      <c r="L3" s="901"/>
      <c r="M3" s="901"/>
      <c r="N3" s="901"/>
      <c r="O3" s="901"/>
      <c r="P3" s="901"/>
      <c r="Q3" s="901"/>
      <c r="R3" s="902"/>
    </row>
    <row r="4" spans="2:18" ht="19.5" customHeight="1">
      <c r="B4" s="777" t="s">
        <v>156</v>
      </c>
      <c r="C4" s="778"/>
      <c r="D4" s="777" t="s">
        <v>189</v>
      </c>
      <c r="E4" s="156"/>
      <c r="F4" s="157"/>
      <c r="G4" s="777" t="s">
        <v>210</v>
      </c>
      <c r="H4" s="197"/>
      <c r="I4" s="825" t="s">
        <v>224</v>
      </c>
      <c r="J4" s="23"/>
      <c r="K4" s="909" t="s">
        <v>191</v>
      </c>
      <c r="L4" s="912" t="s">
        <v>192</v>
      </c>
      <c r="M4" s="777" t="s">
        <v>189</v>
      </c>
      <c r="N4" s="156"/>
      <c r="O4" s="157"/>
      <c r="P4" s="915" t="s">
        <v>225</v>
      </c>
      <c r="Q4" s="777" t="s">
        <v>210</v>
      </c>
      <c r="R4" s="197"/>
    </row>
    <row r="5" spans="2:18" ht="19.5" customHeight="1">
      <c r="B5" s="779"/>
      <c r="C5" s="780"/>
      <c r="D5" s="779"/>
      <c r="E5" s="880" t="s">
        <v>194</v>
      </c>
      <c r="F5" s="198"/>
      <c r="G5" s="779"/>
      <c r="H5" s="906" t="s">
        <v>69</v>
      </c>
      <c r="I5" s="903"/>
      <c r="K5" s="910"/>
      <c r="L5" s="913"/>
      <c r="M5" s="779"/>
      <c r="N5" s="880" t="s">
        <v>194</v>
      </c>
      <c r="O5" s="106"/>
      <c r="P5" s="916"/>
      <c r="Q5" s="779"/>
      <c r="R5" s="906" t="s">
        <v>69</v>
      </c>
    </row>
    <row r="6" spans="2:18" ht="19.5" customHeight="1">
      <c r="B6" s="779"/>
      <c r="C6" s="780"/>
      <c r="D6" s="779"/>
      <c r="E6" s="882"/>
      <c r="F6" s="199"/>
      <c r="G6" s="779"/>
      <c r="H6" s="907"/>
      <c r="I6" s="903"/>
      <c r="K6" s="910"/>
      <c r="L6" s="913"/>
      <c r="M6" s="779"/>
      <c r="N6" s="882"/>
      <c r="O6" s="199"/>
      <c r="P6" s="916"/>
      <c r="Q6" s="779"/>
      <c r="R6" s="907"/>
    </row>
    <row r="7" spans="2:18" s="1" customFormat="1" ht="48.75" customHeight="1" thickBot="1">
      <c r="B7" s="781"/>
      <c r="C7" s="782"/>
      <c r="D7" s="781"/>
      <c r="E7" s="905"/>
      <c r="F7" s="200" t="s">
        <v>213</v>
      </c>
      <c r="G7" s="781"/>
      <c r="H7" s="908"/>
      <c r="I7" s="904"/>
      <c r="K7" s="911"/>
      <c r="L7" s="914"/>
      <c r="M7" s="781"/>
      <c r="N7" s="905"/>
      <c r="O7" s="201" t="s">
        <v>213</v>
      </c>
      <c r="P7" s="917"/>
      <c r="Q7" s="781"/>
      <c r="R7" s="908"/>
    </row>
    <row r="8" spans="2:18" ht="19.5" customHeight="1">
      <c r="B8" s="332" t="s">
        <v>0</v>
      </c>
      <c r="C8" s="333" t="s">
        <v>241</v>
      </c>
      <c r="D8" s="334">
        <f>'計算シート(土地造成)'!AH8+'計算シート(建設投資)'!AH8+'計算シート（設備投資）'!AI8</f>
        <v>0</v>
      </c>
      <c r="E8" s="335">
        <f>'計算シート(土地造成)'!AI8+'計算シート(建設投資)'!AI8+'計算シート（設備投資）'!AJ8</f>
        <v>0</v>
      </c>
      <c r="F8" s="336">
        <f>'計算シート(土地造成)'!AJ8+'計算シート(建設投資)'!AJ8+'計算シート（設備投資）'!AK8</f>
        <v>0</v>
      </c>
      <c r="G8" s="334">
        <f>'計算シート(土地造成)'!AK8+'計算シート(建設投資)'!AK8+'計算シート（設備投資）'!AL8</f>
        <v>0</v>
      </c>
      <c r="H8" s="336">
        <f>'計算シート(土地造成)'!AL8+'計算シート(建設投資)'!AL8+'計算シート（設備投資）'!AM8</f>
        <v>0</v>
      </c>
      <c r="I8" s="337">
        <f t="shared" ref="I8:I44" si="0">RANK(D8,$D$8:$D$44)</f>
        <v>1</v>
      </c>
      <c r="J8" s="338"/>
      <c r="K8" s="339">
        <v>1</v>
      </c>
      <c r="L8" s="340" t="str">
        <f t="shared" ref="L8:L44" si="1">INDEX($C$8:$C$44,MATCH(K8,$I$8:$I$44,0),1)</f>
        <v>農林漁業</v>
      </c>
      <c r="M8" s="399">
        <f>INDEX($D$8:$D$44,MATCH(K8,$I$8:$I$44,0),1)</f>
        <v>0</v>
      </c>
      <c r="N8" s="400">
        <f>INDEX($E$8:$E$44,MATCH(K8,$I$8:$I$44,0),1)</f>
        <v>0</v>
      </c>
      <c r="O8" s="401">
        <f>INDEX($F$8:$F$44,MATCH(K8,$I$8:$I$44,0),1)</f>
        <v>0</v>
      </c>
      <c r="P8" s="344" t="e">
        <f>SUM($M$8:M8)/$M$45</f>
        <v>#N/A</v>
      </c>
      <c r="Q8" s="399">
        <f>INDEX($G$8:$G$44,MATCH(K8,$I$8:$I$44,0),1)</f>
        <v>0</v>
      </c>
      <c r="R8" s="401">
        <f>INDEX($H$8:$H$44,MATCH(K8,$I$8:$I$44,0),1)</f>
        <v>0</v>
      </c>
    </row>
    <row r="9" spans="2:18" ht="19.5" customHeight="1">
      <c r="B9" s="345" t="s">
        <v>9</v>
      </c>
      <c r="C9" s="346" t="s">
        <v>3</v>
      </c>
      <c r="D9" s="347">
        <f>'計算シート(土地造成)'!AH9+'計算シート(建設投資)'!AH9+'計算シート（設備投資）'!AI9</f>
        <v>0</v>
      </c>
      <c r="E9" s="348">
        <f>'計算シート(土地造成)'!AI9+'計算シート(建設投資)'!AI9+'計算シート（設備投資）'!AJ9</f>
        <v>0</v>
      </c>
      <c r="F9" s="349">
        <f>'計算シート(土地造成)'!AJ9+'計算シート(建設投資)'!AJ9+'計算シート（設備投資）'!AK9</f>
        <v>0</v>
      </c>
      <c r="G9" s="347">
        <f>'計算シート(土地造成)'!AK9+'計算シート(建設投資)'!AK9+'計算シート（設備投資）'!AL9</f>
        <v>0</v>
      </c>
      <c r="H9" s="349">
        <f>'計算シート(土地造成)'!AL9+'計算シート(建設投資)'!AL9+'計算シート（設備投資）'!AM9</f>
        <v>0</v>
      </c>
      <c r="I9" s="350">
        <f t="shared" si="0"/>
        <v>1</v>
      </c>
      <c r="J9" s="351"/>
      <c r="K9" s="352">
        <v>2</v>
      </c>
      <c r="L9" s="353" t="e">
        <f t="shared" si="1"/>
        <v>#N/A</v>
      </c>
      <c r="M9" s="402" t="e">
        <f t="shared" ref="M9:M44" si="2">INDEX($D$8:$D$44,MATCH(K9,$I$8:$I$44,0),1)</f>
        <v>#N/A</v>
      </c>
      <c r="N9" s="403" t="e">
        <f t="shared" ref="N9:N44" si="3">INDEX($E$8:$E$44,MATCH(K9,$I$8:$I$44,0),1)</f>
        <v>#N/A</v>
      </c>
      <c r="O9" s="404" t="e">
        <f t="shared" ref="O9:O44" si="4">INDEX($F$8:$F$44,MATCH(K9,$I$8:$I$44,0),1)</f>
        <v>#N/A</v>
      </c>
      <c r="P9" s="357" t="e">
        <f>SUM($M$8:M9)/$M$45</f>
        <v>#N/A</v>
      </c>
      <c r="Q9" s="402" t="e">
        <f t="shared" ref="Q9:Q44" si="5">INDEX($G$8:$G$44,MATCH(K9,$I$8:$I$44,0),1)</f>
        <v>#N/A</v>
      </c>
      <c r="R9" s="404" t="e">
        <f t="shared" ref="R9:R44" si="6">INDEX($H$8:$H$44,MATCH(K9,$I$8:$I$44,0),1)</f>
        <v>#N/A</v>
      </c>
    </row>
    <row r="10" spans="2:18" ht="19.5" customHeight="1">
      <c r="B10" s="345" t="s">
        <v>19</v>
      </c>
      <c r="C10" s="346" t="s">
        <v>141</v>
      </c>
      <c r="D10" s="347">
        <f>'計算シート(土地造成)'!AH10+'計算シート(建設投資)'!AH10+'計算シート（設備投資）'!AI10</f>
        <v>0</v>
      </c>
      <c r="E10" s="348">
        <f>'計算シート(土地造成)'!AI10+'計算シート(建設投資)'!AI10+'計算シート（設備投資）'!AJ10</f>
        <v>0</v>
      </c>
      <c r="F10" s="349">
        <f>'計算シート(土地造成)'!AJ10+'計算シート(建設投資)'!AJ10+'計算シート（設備投資）'!AK10</f>
        <v>0</v>
      </c>
      <c r="G10" s="347">
        <f>'計算シート(土地造成)'!AK10+'計算シート(建設投資)'!AK10+'計算シート（設備投資）'!AL10</f>
        <v>0</v>
      </c>
      <c r="H10" s="349">
        <f>'計算シート(土地造成)'!AL10+'計算シート(建設投資)'!AL10+'計算シート（設備投資）'!AM10</f>
        <v>0</v>
      </c>
      <c r="I10" s="350">
        <f t="shared" si="0"/>
        <v>1</v>
      </c>
      <c r="J10" s="351"/>
      <c r="K10" s="352">
        <v>3</v>
      </c>
      <c r="L10" s="353" t="e">
        <f t="shared" si="1"/>
        <v>#N/A</v>
      </c>
      <c r="M10" s="402" t="e">
        <f t="shared" si="2"/>
        <v>#N/A</v>
      </c>
      <c r="N10" s="403" t="e">
        <f t="shared" si="3"/>
        <v>#N/A</v>
      </c>
      <c r="O10" s="404" t="e">
        <f t="shared" si="4"/>
        <v>#N/A</v>
      </c>
      <c r="P10" s="357" t="e">
        <f>SUM($M$8:M10)/$M$45</f>
        <v>#N/A</v>
      </c>
      <c r="Q10" s="402" t="e">
        <f t="shared" si="5"/>
        <v>#N/A</v>
      </c>
      <c r="R10" s="404" t="e">
        <f t="shared" si="6"/>
        <v>#N/A</v>
      </c>
    </row>
    <row r="11" spans="2:18" ht="19.5" customHeight="1">
      <c r="B11" s="345" t="s">
        <v>26</v>
      </c>
      <c r="C11" s="346" t="s">
        <v>6</v>
      </c>
      <c r="D11" s="347">
        <f>'計算シート(土地造成)'!AH11+'計算シート(建設投資)'!AH11+'計算シート（設備投資）'!AI11</f>
        <v>0</v>
      </c>
      <c r="E11" s="348">
        <f>'計算シート(土地造成)'!AI11+'計算シート(建設投資)'!AI11+'計算シート（設備投資）'!AJ11</f>
        <v>0</v>
      </c>
      <c r="F11" s="349">
        <f>'計算シート(土地造成)'!AJ11+'計算シート(建設投資)'!AJ11+'計算シート（設備投資）'!AK11</f>
        <v>0</v>
      </c>
      <c r="G11" s="347">
        <f>'計算シート(土地造成)'!AK11+'計算シート(建設投資)'!AK11+'計算シート（設備投資）'!AL11</f>
        <v>0</v>
      </c>
      <c r="H11" s="349">
        <f>'計算シート(土地造成)'!AL11+'計算シート(建設投資)'!AL11+'計算シート（設備投資）'!AM11</f>
        <v>0</v>
      </c>
      <c r="I11" s="350">
        <f t="shared" si="0"/>
        <v>1</v>
      </c>
      <c r="J11" s="351"/>
      <c r="K11" s="352">
        <v>4</v>
      </c>
      <c r="L11" s="353" t="e">
        <f t="shared" si="1"/>
        <v>#N/A</v>
      </c>
      <c r="M11" s="402" t="e">
        <f t="shared" si="2"/>
        <v>#N/A</v>
      </c>
      <c r="N11" s="403" t="e">
        <f t="shared" si="3"/>
        <v>#N/A</v>
      </c>
      <c r="O11" s="404" t="e">
        <f t="shared" si="4"/>
        <v>#N/A</v>
      </c>
      <c r="P11" s="357" t="e">
        <f>SUM($M$8:M11)/$M$45</f>
        <v>#N/A</v>
      </c>
      <c r="Q11" s="402" t="e">
        <f t="shared" si="5"/>
        <v>#N/A</v>
      </c>
      <c r="R11" s="404" t="e">
        <f t="shared" si="6"/>
        <v>#N/A</v>
      </c>
    </row>
    <row r="12" spans="2:18" ht="19.5" customHeight="1">
      <c r="B12" s="358" t="s">
        <v>27</v>
      </c>
      <c r="C12" s="359" t="s">
        <v>8</v>
      </c>
      <c r="D12" s="360">
        <f>'計算シート(土地造成)'!AH12+'計算シート(建設投資)'!AH12+'計算シート（設備投資）'!AI12</f>
        <v>0</v>
      </c>
      <c r="E12" s="361">
        <f>'計算シート(土地造成)'!AI12+'計算シート(建設投資)'!AI12+'計算シート（設備投資）'!AJ12</f>
        <v>0</v>
      </c>
      <c r="F12" s="362">
        <f>'計算シート(土地造成)'!AJ12+'計算シート(建設投資)'!AJ12+'計算シート（設備投資）'!AK12</f>
        <v>0</v>
      </c>
      <c r="G12" s="360">
        <f>'計算シート(土地造成)'!AK12+'計算シート(建設投資)'!AK12+'計算シート（設備投資）'!AL12</f>
        <v>0</v>
      </c>
      <c r="H12" s="362">
        <f>'計算シート(土地造成)'!AL12+'計算シート(建設投資)'!AL12+'計算シート（設備投資）'!AM12</f>
        <v>0</v>
      </c>
      <c r="I12" s="363">
        <f t="shared" si="0"/>
        <v>1</v>
      </c>
      <c r="J12" s="364"/>
      <c r="K12" s="365">
        <v>5</v>
      </c>
      <c r="L12" s="366" t="e">
        <f t="shared" si="1"/>
        <v>#N/A</v>
      </c>
      <c r="M12" s="405" t="e">
        <f t="shared" si="2"/>
        <v>#N/A</v>
      </c>
      <c r="N12" s="406" t="e">
        <f t="shared" si="3"/>
        <v>#N/A</v>
      </c>
      <c r="O12" s="407" t="e">
        <f t="shared" si="4"/>
        <v>#N/A</v>
      </c>
      <c r="P12" s="370" t="e">
        <f>SUM($M$8:M12)/$M$45</f>
        <v>#N/A</v>
      </c>
      <c r="Q12" s="405" t="e">
        <f t="shared" si="5"/>
        <v>#N/A</v>
      </c>
      <c r="R12" s="407" t="e">
        <f t="shared" si="6"/>
        <v>#N/A</v>
      </c>
    </row>
    <row r="13" spans="2:18" ht="19.5" customHeight="1">
      <c r="B13" s="371" t="s">
        <v>34</v>
      </c>
      <c r="C13" s="372" t="s">
        <v>10</v>
      </c>
      <c r="D13" s="373">
        <f>'計算シート(土地造成)'!AH13+'計算シート(建設投資)'!AH13+'計算シート（設備投資）'!AI13</f>
        <v>0</v>
      </c>
      <c r="E13" s="374">
        <f>'計算シート(土地造成)'!AI13+'計算シート(建設投資)'!AI13+'計算シート（設備投資）'!AJ13</f>
        <v>0</v>
      </c>
      <c r="F13" s="375">
        <f>'計算シート(土地造成)'!AJ13+'計算シート(建設投資)'!AJ13+'計算シート（設備投資）'!AK13</f>
        <v>0</v>
      </c>
      <c r="G13" s="373">
        <f>'計算シート(土地造成)'!AK13+'計算シート(建設投資)'!AK13+'計算シート（設備投資）'!AL13</f>
        <v>0</v>
      </c>
      <c r="H13" s="375">
        <f>'計算シート(土地造成)'!AL13+'計算シート(建設投資)'!AL13+'計算シート（設備投資）'!AM13</f>
        <v>0</v>
      </c>
      <c r="I13" s="376">
        <f t="shared" si="0"/>
        <v>1</v>
      </c>
      <c r="J13" s="377"/>
      <c r="K13" s="378">
        <v>6</v>
      </c>
      <c r="L13" s="379" t="e">
        <f t="shared" si="1"/>
        <v>#N/A</v>
      </c>
      <c r="M13" s="408" t="e">
        <f t="shared" si="2"/>
        <v>#N/A</v>
      </c>
      <c r="N13" s="409" t="e">
        <f t="shared" si="3"/>
        <v>#N/A</v>
      </c>
      <c r="O13" s="410" t="e">
        <f t="shared" si="4"/>
        <v>#N/A</v>
      </c>
      <c r="P13" s="383" t="e">
        <f>SUM($M$8:M13)/$M$45</f>
        <v>#N/A</v>
      </c>
      <c r="Q13" s="408" t="e">
        <f t="shared" si="5"/>
        <v>#N/A</v>
      </c>
      <c r="R13" s="410" t="e">
        <f t="shared" si="6"/>
        <v>#N/A</v>
      </c>
    </row>
    <row r="14" spans="2:18" ht="19.5" customHeight="1">
      <c r="B14" s="345" t="s">
        <v>36</v>
      </c>
      <c r="C14" s="346" t="s">
        <v>12</v>
      </c>
      <c r="D14" s="347">
        <f>'計算シート(土地造成)'!AH14+'計算シート(建設投資)'!AH14+'計算シート（設備投資）'!AI14</f>
        <v>0</v>
      </c>
      <c r="E14" s="348">
        <f>'計算シート(土地造成)'!AI14+'計算シート(建設投資)'!AI14+'計算シート（設備投資）'!AJ14</f>
        <v>0</v>
      </c>
      <c r="F14" s="349">
        <f>'計算シート(土地造成)'!AJ14+'計算シート(建設投資)'!AJ14+'計算シート（設備投資）'!AK14</f>
        <v>0</v>
      </c>
      <c r="G14" s="347">
        <f>'計算シート(土地造成)'!AK14+'計算シート(建設投資)'!AK14+'計算シート（設備投資）'!AL14</f>
        <v>0</v>
      </c>
      <c r="H14" s="349">
        <f>'計算シート(土地造成)'!AL14+'計算シート(建設投資)'!AL14+'計算シート（設備投資）'!AM14</f>
        <v>0</v>
      </c>
      <c r="I14" s="350">
        <f t="shared" si="0"/>
        <v>1</v>
      </c>
      <c r="J14" s="351"/>
      <c r="K14" s="352">
        <v>7</v>
      </c>
      <c r="L14" s="353" t="e">
        <f t="shared" si="1"/>
        <v>#N/A</v>
      </c>
      <c r="M14" s="402" t="e">
        <f t="shared" si="2"/>
        <v>#N/A</v>
      </c>
      <c r="N14" s="403" t="e">
        <f t="shared" si="3"/>
        <v>#N/A</v>
      </c>
      <c r="O14" s="404" t="e">
        <f t="shared" si="4"/>
        <v>#N/A</v>
      </c>
      <c r="P14" s="357" t="e">
        <f>SUM($M$8:M14)/$M$45</f>
        <v>#N/A</v>
      </c>
      <c r="Q14" s="402" t="e">
        <f t="shared" si="5"/>
        <v>#N/A</v>
      </c>
      <c r="R14" s="404" t="e">
        <f t="shared" si="6"/>
        <v>#N/A</v>
      </c>
    </row>
    <row r="15" spans="2:18" ht="19.5" customHeight="1">
      <c r="B15" s="345" t="s">
        <v>38</v>
      </c>
      <c r="C15" s="346" t="s">
        <v>242</v>
      </c>
      <c r="D15" s="347">
        <f>'計算シート(土地造成)'!AH15+'計算シート(建設投資)'!AH15+'計算シート（設備投資）'!AI15</f>
        <v>0</v>
      </c>
      <c r="E15" s="348">
        <f>'計算シート(土地造成)'!AI15+'計算シート(建設投資)'!AI15+'計算シート（設備投資）'!AJ15</f>
        <v>0</v>
      </c>
      <c r="F15" s="349">
        <f>'計算シート(土地造成)'!AJ15+'計算シート(建設投資)'!AJ15+'計算シート（設備投資）'!AK15</f>
        <v>0</v>
      </c>
      <c r="G15" s="347">
        <f>'計算シート(土地造成)'!AK15+'計算シート(建設投資)'!AK15+'計算シート（設備投資）'!AL15</f>
        <v>0</v>
      </c>
      <c r="H15" s="349">
        <f>'計算シート(土地造成)'!AL15+'計算シート(建設投資)'!AL15+'計算シート（設備投資）'!AM15</f>
        <v>0</v>
      </c>
      <c r="I15" s="350">
        <f t="shared" si="0"/>
        <v>1</v>
      </c>
      <c r="J15" s="351"/>
      <c r="K15" s="352">
        <v>8</v>
      </c>
      <c r="L15" s="353" t="e">
        <f t="shared" si="1"/>
        <v>#N/A</v>
      </c>
      <c r="M15" s="402" t="e">
        <f t="shared" si="2"/>
        <v>#N/A</v>
      </c>
      <c r="N15" s="403" t="e">
        <f t="shared" si="3"/>
        <v>#N/A</v>
      </c>
      <c r="O15" s="404" t="e">
        <f t="shared" si="4"/>
        <v>#N/A</v>
      </c>
      <c r="P15" s="357" t="e">
        <f>SUM($M$8:M15)/$M$45</f>
        <v>#N/A</v>
      </c>
      <c r="Q15" s="402" t="e">
        <f t="shared" si="5"/>
        <v>#N/A</v>
      </c>
      <c r="R15" s="404" t="e">
        <f t="shared" si="6"/>
        <v>#N/A</v>
      </c>
    </row>
    <row r="16" spans="2:18" ht="19.5" customHeight="1">
      <c r="B16" s="345" t="s">
        <v>42</v>
      </c>
      <c r="C16" s="346" t="s">
        <v>14</v>
      </c>
      <c r="D16" s="347">
        <f>'計算シート(土地造成)'!AH16+'計算シート(建設投資)'!AH16+'計算シート（設備投資）'!AI16</f>
        <v>0</v>
      </c>
      <c r="E16" s="348">
        <f>'計算シート(土地造成)'!AI16+'計算シート(建設投資)'!AI16+'計算シート（設備投資）'!AJ16</f>
        <v>0</v>
      </c>
      <c r="F16" s="349">
        <f>'計算シート(土地造成)'!AJ16+'計算シート(建設投資)'!AJ16+'計算シート（設備投資）'!AK16</f>
        <v>0</v>
      </c>
      <c r="G16" s="347">
        <f>'計算シート(土地造成)'!AK16+'計算シート(建設投資)'!AK16+'計算シート（設備投資）'!AL16</f>
        <v>0</v>
      </c>
      <c r="H16" s="349">
        <f>'計算シート(土地造成)'!AL16+'計算シート(建設投資)'!AL16+'計算シート（設備投資）'!AM16</f>
        <v>0</v>
      </c>
      <c r="I16" s="350">
        <f t="shared" si="0"/>
        <v>1</v>
      </c>
      <c r="J16" s="351"/>
      <c r="K16" s="352">
        <v>9</v>
      </c>
      <c r="L16" s="353" t="e">
        <f t="shared" si="1"/>
        <v>#N/A</v>
      </c>
      <c r="M16" s="402" t="e">
        <f t="shared" si="2"/>
        <v>#N/A</v>
      </c>
      <c r="N16" s="403" t="e">
        <f t="shared" si="3"/>
        <v>#N/A</v>
      </c>
      <c r="O16" s="404" t="e">
        <f t="shared" si="4"/>
        <v>#N/A</v>
      </c>
      <c r="P16" s="357" t="e">
        <f>SUM($M$8:M16)/$M$45</f>
        <v>#N/A</v>
      </c>
      <c r="Q16" s="402" t="e">
        <f t="shared" si="5"/>
        <v>#N/A</v>
      </c>
      <c r="R16" s="404" t="e">
        <f t="shared" si="6"/>
        <v>#N/A</v>
      </c>
    </row>
    <row r="17" spans="2:18" ht="19.5" customHeight="1">
      <c r="B17" s="358" t="s">
        <v>44</v>
      </c>
      <c r="C17" s="359" t="s">
        <v>16</v>
      </c>
      <c r="D17" s="360">
        <f>'計算シート(土地造成)'!AH17+'計算シート(建設投資)'!AH17+'計算シート（設備投資）'!AI17</f>
        <v>0</v>
      </c>
      <c r="E17" s="361">
        <f>'計算シート(土地造成)'!AI17+'計算シート(建設投資)'!AI17+'計算シート（設備投資）'!AJ17</f>
        <v>0</v>
      </c>
      <c r="F17" s="362">
        <f>'計算シート(土地造成)'!AJ17+'計算シート(建設投資)'!AJ17+'計算シート（設備投資）'!AK17</f>
        <v>0</v>
      </c>
      <c r="G17" s="360">
        <f>'計算シート(土地造成)'!AK17+'計算シート(建設投資)'!AK17+'計算シート（設備投資）'!AL17</f>
        <v>0</v>
      </c>
      <c r="H17" s="362">
        <f>'計算シート(土地造成)'!AL17+'計算シート(建設投資)'!AL17+'計算シート（設備投資）'!AM17</f>
        <v>0</v>
      </c>
      <c r="I17" s="363">
        <f t="shared" si="0"/>
        <v>1</v>
      </c>
      <c r="J17" s="364"/>
      <c r="K17" s="365">
        <v>10</v>
      </c>
      <c r="L17" s="366" t="e">
        <f t="shared" si="1"/>
        <v>#N/A</v>
      </c>
      <c r="M17" s="405" t="e">
        <f t="shared" si="2"/>
        <v>#N/A</v>
      </c>
      <c r="N17" s="406" t="e">
        <f t="shared" si="3"/>
        <v>#N/A</v>
      </c>
      <c r="O17" s="407" t="e">
        <f t="shared" si="4"/>
        <v>#N/A</v>
      </c>
      <c r="P17" s="370" t="e">
        <f>SUM($M$8:M17)/$M$45</f>
        <v>#N/A</v>
      </c>
      <c r="Q17" s="405" t="e">
        <f t="shared" si="5"/>
        <v>#N/A</v>
      </c>
      <c r="R17" s="407" t="e">
        <f t="shared" si="6"/>
        <v>#N/A</v>
      </c>
    </row>
    <row r="18" spans="2:18" ht="19.5" customHeight="1">
      <c r="B18" s="371" t="s">
        <v>46</v>
      </c>
      <c r="C18" s="372" t="s">
        <v>18</v>
      </c>
      <c r="D18" s="373">
        <f>'計算シート(土地造成)'!AH18+'計算シート(建設投資)'!AH18+'計算シート（設備投資）'!AI18</f>
        <v>0</v>
      </c>
      <c r="E18" s="374">
        <f>'計算シート(土地造成)'!AI18+'計算シート(建設投資)'!AI18+'計算シート（設備投資）'!AJ18</f>
        <v>0</v>
      </c>
      <c r="F18" s="375">
        <f>'計算シート(土地造成)'!AJ18+'計算シート(建設投資)'!AJ18+'計算シート（設備投資）'!AK18</f>
        <v>0</v>
      </c>
      <c r="G18" s="373">
        <f>'計算シート(土地造成)'!AK18+'計算シート(建設投資)'!AK18+'計算シート（設備投資）'!AL18</f>
        <v>0</v>
      </c>
      <c r="H18" s="375">
        <f>'計算シート(土地造成)'!AL18+'計算シート(建設投資)'!AL18+'計算シート（設備投資）'!AM18</f>
        <v>0</v>
      </c>
      <c r="I18" s="376">
        <f t="shared" si="0"/>
        <v>1</v>
      </c>
      <c r="J18" s="377"/>
      <c r="K18" s="378">
        <v>11</v>
      </c>
      <c r="L18" s="379" t="e">
        <f t="shared" si="1"/>
        <v>#N/A</v>
      </c>
      <c r="M18" s="408" t="e">
        <f t="shared" si="2"/>
        <v>#N/A</v>
      </c>
      <c r="N18" s="409" t="e">
        <f t="shared" si="3"/>
        <v>#N/A</v>
      </c>
      <c r="O18" s="410" t="e">
        <f t="shared" si="4"/>
        <v>#N/A</v>
      </c>
      <c r="P18" s="383" t="e">
        <f>SUM($M$8:M18)/$M$45</f>
        <v>#N/A</v>
      </c>
      <c r="Q18" s="408" t="e">
        <f t="shared" si="5"/>
        <v>#N/A</v>
      </c>
      <c r="R18" s="410" t="e">
        <f t="shared" si="6"/>
        <v>#N/A</v>
      </c>
    </row>
    <row r="19" spans="2:18" ht="19.5" customHeight="1">
      <c r="B19" s="345" t="s">
        <v>47</v>
      </c>
      <c r="C19" s="346" t="s">
        <v>20</v>
      </c>
      <c r="D19" s="347">
        <f>'計算シート(土地造成)'!AH19+'計算シート(建設投資)'!AH19+'計算シート（設備投資）'!AI19</f>
        <v>0</v>
      </c>
      <c r="E19" s="348">
        <f>'計算シート(土地造成)'!AI19+'計算シート(建設投資)'!AI19+'計算シート（設備投資）'!AJ19</f>
        <v>0</v>
      </c>
      <c r="F19" s="349">
        <f>'計算シート(土地造成)'!AJ19+'計算シート(建設投資)'!AJ19+'計算シート（設備投資）'!AK19</f>
        <v>0</v>
      </c>
      <c r="G19" s="347">
        <f>'計算シート(土地造成)'!AK19+'計算シート(建設投資)'!AK19+'計算シート（設備投資）'!AL19</f>
        <v>0</v>
      </c>
      <c r="H19" s="349">
        <f>'計算シート(土地造成)'!AL19+'計算シート(建設投資)'!AL19+'計算シート（設備投資）'!AM19</f>
        <v>0</v>
      </c>
      <c r="I19" s="350">
        <f t="shared" si="0"/>
        <v>1</v>
      </c>
      <c r="J19" s="351"/>
      <c r="K19" s="352">
        <v>12</v>
      </c>
      <c r="L19" s="353" t="e">
        <f t="shared" si="1"/>
        <v>#N/A</v>
      </c>
      <c r="M19" s="402" t="e">
        <f t="shared" si="2"/>
        <v>#N/A</v>
      </c>
      <c r="N19" s="403" t="e">
        <f t="shared" si="3"/>
        <v>#N/A</v>
      </c>
      <c r="O19" s="404" t="e">
        <f t="shared" si="4"/>
        <v>#N/A</v>
      </c>
      <c r="P19" s="357" t="e">
        <f>SUM($M$8:M19)/$M$45</f>
        <v>#N/A</v>
      </c>
      <c r="Q19" s="402" t="e">
        <f t="shared" si="5"/>
        <v>#N/A</v>
      </c>
      <c r="R19" s="404" t="e">
        <f t="shared" si="6"/>
        <v>#N/A</v>
      </c>
    </row>
    <row r="20" spans="2:18" ht="19.5" customHeight="1">
      <c r="B20" s="345" t="s">
        <v>48</v>
      </c>
      <c r="C20" s="346" t="s">
        <v>260</v>
      </c>
      <c r="D20" s="347">
        <f>'計算シート(土地造成)'!AH20+'計算シート(建設投資)'!AH20+'計算シート（設備投資）'!AI20</f>
        <v>0</v>
      </c>
      <c r="E20" s="348">
        <f>'計算シート(土地造成)'!AI20+'計算シート(建設投資)'!AI20+'計算シート（設備投資）'!AJ20</f>
        <v>0</v>
      </c>
      <c r="F20" s="349">
        <f>'計算シート(土地造成)'!AJ20+'計算シート(建設投資)'!AJ20+'計算シート（設備投資）'!AK20</f>
        <v>0</v>
      </c>
      <c r="G20" s="347">
        <f>'計算シート(土地造成)'!AK20+'計算シート(建設投資)'!AK20+'計算シート（設備投資）'!AL20</f>
        <v>0</v>
      </c>
      <c r="H20" s="349">
        <f>'計算シート(土地造成)'!AL20+'計算シート(建設投資)'!AL20+'計算シート（設備投資）'!AM20</f>
        <v>0</v>
      </c>
      <c r="I20" s="350">
        <f t="shared" si="0"/>
        <v>1</v>
      </c>
      <c r="J20" s="351"/>
      <c r="K20" s="352">
        <v>13</v>
      </c>
      <c r="L20" s="353" t="e">
        <f t="shared" si="1"/>
        <v>#N/A</v>
      </c>
      <c r="M20" s="402" t="e">
        <f t="shared" si="2"/>
        <v>#N/A</v>
      </c>
      <c r="N20" s="403" t="e">
        <f t="shared" si="3"/>
        <v>#N/A</v>
      </c>
      <c r="O20" s="404" t="e">
        <f t="shared" si="4"/>
        <v>#N/A</v>
      </c>
      <c r="P20" s="357" t="e">
        <f>SUM($M$8:M20)/$M$45</f>
        <v>#N/A</v>
      </c>
      <c r="Q20" s="402" t="e">
        <f t="shared" si="5"/>
        <v>#N/A</v>
      </c>
      <c r="R20" s="404" t="e">
        <f t="shared" si="6"/>
        <v>#N/A</v>
      </c>
    </row>
    <row r="21" spans="2:18" ht="19.5" customHeight="1">
      <c r="B21" s="345" t="s">
        <v>50</v>
      </c>
      <c r="C21" s="346" t="s">
        <v>261</v>
      </c>
      <c r="D21" s="347">
        <f>'計算シート(土地造成)'!AH21+'計算シート(建設投資)'!AH21+'計算シート（設備投資）'!AI21</f>
        <v>0</v>
      </c>
      <c r="E21" s="348">
        <f>'計算シート(土地造成)'!AI21+'計算シート(建設投資)'!AI21+'計算シート（設備投資）'!AJ21</f>
        <v>0</v>
      </c>
      <c r="F21" s="349">
        <f>'計算シート(土地造成)'!AJ21+'計算シート(建設投資)'!AJ21+'計算シート（設備投資）'!AK21</f>
        <v>0</v>
      </c>
      <c r="G21" s="347">
        <f>'計算シート(土地造成)'!AK21+'計算シート(建設投資)'!AK21+'計算シート（設備投資）'!AL21</f>
        <v>0</v>
      </c>
      <c r="H21" s="349">
        <f>'計算シート(土地造成)'!AL21+'計算シート(建設投資)'!AL21+'計算シート（設備投資）'!AM21</f>
        <v>0</v>
      </c>
      <c r="I21" s="350">
        <f t="shared" si="0"/>
        <v>1</v>
      </c>
      <c r="J21" s="351"/>
      <c r="K21" s="352">
        <v>14</v>
      </c>
      <c r="L21" s="353" t="e">
        <f t="shared" si="1"/>
        <v>#N/A</v>
      </c>
      <c r="M21" s="402" t="e">
        <f t="shared" si="2"/>
        <v>#N/A</v>
      </c>
      <c r="N21" s="403" t="e">
        <f t="shared" si="3"/>
        <v>#N/A</v>
      </c>
      <c r="O21" s="404" t="e">
        <f t="shared" si="4"/>
        <v>#N/A</v>
      </c>
      <c r="P21" s="357" t="e">
        <f>SUM($M$8:M21)/$M$45</f>
        <v>#N/A</v>
      </c>
      <c r="Q21" s="402" t="e">
        <f t="shared" si="5"/>
        <v>#N/A</v>
      </c>
      <c r="R21" s="404" t="e">
        <f t="shared" si="6"/>
        <v>#N/A</v>
      </c>
    </row>
    <row r="22" spans="2:18" ht="19.5" customHeight="1">
      <c r="B22" s="358" t="s">
        <v>52</v>
      </c>
      <c r="C22" s="359" t="s">
        <v>262</v>
      </c>
      <c r="D22" s="360">
        <f>'計算シート(土地造成)'!AH22+'計算シート(建設投資)'!AH22+'計算シート（設備投資）'!AI22</f>
        <v>0</v>
      </c>
      <c r="E22" s="361">
        <f>'計算シート(土地造成)'!AI22+'計算シート(建設投資)'!AI22+'計算シート（設備投資）'!AJ22</f>
        <v>0</v>
      </c>
      <c r="F22" s="362">
        <f>'計算シート(土地造成)'!AJ22+'計算シート(建設投資)'!AJ22+'計算シート（設備投資）'!AK22</f>
        <v>0</v>
      </c>
      <c r="G22" s="360">
        <f>'計算シート(土地造成)'!AK22+'計算シート(建設投資)'!AK22+'計算シート（設備投資）'!AL22</f>
        <v>0</v>
      </c>
      <c r="H22" s="362">
        <f>'計算シート(土地造成)'!AL22+'計算シート(建設投資)'!AL22+'計算シート（設備投資）'!AM22</f>
        <v>0</v>
      </c>
      <c r="I22" s="363">
        <f t="shared" si="0"/>
        <v>1</v>
      </c>
      <c r="J22" s="364"/>
      <c r="K22" s="365">
        <v>15</v>
      </c>
      <c r="L22" s="366" t="e">
        <f t="shared" si="1"/>
        <v>#N/A</v>
      </c>
      <c r="M22" s="405" t="e">
        <f t="shared" si="2"/>
        <v>#N/A</v>
      </c>
      <c r="N22" s="406" t="e">
        <f t="shared" si="3"/>
        <v>#N/A</v>
      </c>
      <c r="O22" s="407" t="e">
        <f t="shared" si="4"/>
        <v>#N/A</v>
      </c>
      <c r="P22" s="370" t="e">
        <f>SUM($M$8:M22)/$M$45</f>
        <v>#N/A</v>
      </c>
      <c r="Q22" s="405" t="e">
        <f t="shared" si="5"/>
        <v>#N/A</v>
      </c>
      <c r="R22" s="407" t="e">
        <f t="shared" si="6"/>
        <v>#N/A</v>
      </c>
    </row>
    <row r="23" spans="2:18" ht="19.5" customHeight="1">
      <c r="B23" s="371" t="s">
        <v>54</v>
      </c>
      <c r="C23" s="372" t="s">
        <v>146</v>
      </c>
      <c r="D23" s="373">
        <f>'計算シート(土地造成)'!AH23+'計算シート(建設投資)'!AH23+'計算シート（設備投資）'!AI23</f>
        <v>0</v>
      </c>
      <c r="E23" s="374">
        <f>'計算シート(土地造成)'!AI23+'計算シート(建設投資)'!AI23+'計算シート（設備投資）'!AJ23</f>
        <v>0</v>
      </c>
      <c r="F23" s="375">
        <f>'計算シート(土地造成)'!AJ23+'計算シート(建設投資)'!AJ23+'計算シート（設備投資）'!AK23</f>
        <v>0</v>
      </c>
      <c r="G23" s="373">
        <f>'計算シート(土地造成)'!AK23+'計算シート(建設投資)'!AK23+'計算シート（設備投資）'!AL23</f>
        <v>0</v>
      </c>
      <c r="H23" s="375">
        <f>'計算シート(土地造成)'!AL23+'計算シート(建設投資)'!AL23+'計算シート（設備投資）'!AM23</f>
        <v>0</v>
      </c>
      <c r="I23" s="376">
        <f t="shared" si="0"/>
        <v>1</v>
      </c>
      <c r="J23" s="377"/>
      <c r="K23" s="378">
        <v>16</v>
      </c>
      <c r="L23" s="379" t="e">
        <f t="shared" si="1"/>
        <v>#N/A</v>
      </c>
      <c r="M23" s="408" t="e">
        <f t="shared" si="2"/>
        <v>#N/A</v>
      </c>
      <c r="N23" s="409" t="e">
        <f t="shared" si="3"/>
        <v>#N/A</v>
      </c>
      <c r="O23" s="410" t="e">
        <f t="shared" si="4"/>
        <v>#N/A</v>
      </c>
      <c r="P23" s="383" t="e">
        <f>SUM($M$8:M23)/$M$45</f>
        <v>#N/A</v>
      </c>
      <c r="Q23" s="408" t="e">
        <f t="shared" si="5"/>
        <v>#N/A</v>
      </c>
      <c r="R23" s="410" t="e">
        <f t="shared" si="6"/>
        <v>#N/A</v>
      </c>
    </row>
    <row r="24" spans="2:18" ht="19.5" customHeight="1">
      <c r="B24" s="345" t="s">
        <v>80</v>
      </c>
      <c r="C24" s="346" t="s">
        <v>263</v>
      </c>
      <c r="D24" s="347">
        <f>'計算シート(土地造成)'!AH24+'計算シート(建設投資)'!AH24+'計算シート（設備投資）'!AI24</f>
        <v>0</v>
      </c>
      <c r="E24" s="348">
        <f>'計算シート(土地造成)'!AI24+'計算シート(建設投資)'!AI24+'計算シート（設備投資）'!AJ24</f>
        <v>0</v>
      </c>
      <c r="F24" s="349">
        <f>'計算シート(土地造成)'!AJ24+'計算シート(建設投資)'!AJ24+'計算シート（設備投資）'!AK24</f>
        <v>0</v>
      </c>
      <c r="G24" s="347">
        <f>'計算シート(土地造成)'!AK24+'計算シート(建設投資)'!AK24+'計算シート（設備投資）'!AL24</f>
        <v>0</v>
      </c>
      <c r="H24" s="349">
        <f>'計算シート(土地造成)'!AL24+'計算シート(建設投資)'!AL24+'計算シート（設備投資）'!AM24</f>
        <v>0</v>
      </c>
      <c r="I24" s="350">
        <f t="shared" si="0"/>
        <v>1</v>
      </c>
      <c r="J24" s="351"/>
      <c r="K24" s="352">
        <v>17</v>
      </c>
      <c r="L24" s="353" t="e">
        <f t="shared" si="1"/>
        <v>#N/A</v>
      </c>
      <c r="M24" s="402" t="e">
        <f t="shared" si="2"/>
        <v>#N/A</v>
      </c>
      <c r="N24" s="403" t="e">
        <f t="shared" si="3"/>
        <v>#N/A</v>
      </c>
      <c r="O24" s="404" t="e">
        <f t="shared" si="4"/>
        <v>#N/A</v>
      </c>
      <c r="P24" s="357" t="e">
        <f>SUM($M$8:M24)/$M$45</f>
        <v>#N/A</v>
      </c>
      <c r="Q24" s="402" t="e">
        <f t="shared" si="5"/>
        <v>#N/A</v>
      </c>
      <c r="R24" s="404" t="e">
        <f t="shared" si="6"/>
        <v>#N/A</v>
      </c>
    </row>
    <row r="25" spans="2:18" ht="19.5" customHeight="1">
      <c r="B25" s="345" t="s">
        <v>86</v>
      </c>
      <c r="C25" s="346" t="s">
        <v>243</v>
      </c>
      <c r="D25" s="347">
        <f>'計算シート(土地造成)'!AH25+'計算シート(建設投資)'!AH25+'計算シート（設備投資）'!AI25</f>
        <v>0</v>
      </c>
      <c r="E25" s="348">
        <f>'計算シート(土地造成)'!AI25+'計算シート(建設投資)'!AI25+'計算シート（設備投資）'!AJ25</f>
        <v>0</v>
      </c>
      <c r="F25" s="349">
        <f>'計算シート(土地造成)'!AJ25+'計算シート(建設投資)'!AJ25+'計算シート（設備投資）'!AK25</f>
        <v>0</v>
      </c>
      <c r="G25" s="347">
        <f>'計算シート(土地造成)'!AK25+'計算シート(建設投資)'!AK25+'計算シート（設備投資）'!AL25</f>
        <v>0</v>
      </c>
      <c r="H25" s="349">
        <f>'計算シート(土地造成)'!AL25+'計算シート(建設投資)'!AL25+'計算シート（設備投資）'!AM25</f>
        <v>0</v>
      </c>
      <c r="I25" s="350">
        <f t="shared" si="0"/>
        <v>1</v>
      </c>
      <c r="J25" s="351"/>
      <c r="K25" s="352">
        <v>18</v>
      </c>
      <c r="L25" s="353" t="e">
        <f t="shared" si="1"/>
        <v>#N/A</v>
      </c>
      <c r="M25" s="402" t="e">
        <f t="shared" si="2"/>
        <v>#N/A</v>
      </c>
      <c r="N25" s="403" t="e">
        <f t="shared" si="3"/>
        <v>#N/A</v>
      </c>
      <c r="O25" s="404" t="e">
        <f t="shared" si="4"/>
        <v>#N/A</v>
      </c>
      <c r="P25" s="357" t="e">
        <f>SUM($M$8:M25)/$M$45</f>
        <v>#N/A</v>
      </c>
      <c r="Q25" s="402" t="e">
        <f t="shared" si="5"/>
        <v>#N/A</v>
      </c>
      <c r="R25" s="404" t="e">
        <f t="shared" si="6"/>
        <v>#N/A</v>
      </c>
    </row>
    <row r="26" spans="2:18" ht="19.5" customHeight="1">
      <c r="B26" s="345" t="s">
        <v>87</v>
      </c>
      <c r="C26" s="346" t="s">
        <v>25</v>
      </c>
      <c r="D26" s="347">
        <f>'計算シート(土地造成)'!AH26+'計算シート(建設投資)'!AH26+'計算シート（設備投資）'!AI26</f>
        <v>0</v>
      </c>
      <c r="E26" s="348">
        <f>'計算シート(土地造成)'!AI26+'計算シート(建設投資)'!AI26+'計算シート（設備投資）'!AJ26</f>
        <v>0</v>
      </c>
      <c r="F26" s="349">
        <f>'計算シート(土地造成)'!AJ26+'計算シート(建設投資)'!AJ26+'計算シート（設備投資）'!AK26</f>
        <v>0</v>
      </c>
      <c r="G26" s="347">
        <f>'計算シート(土地造成)'!AK26+'計算シート(建設投資)'!AK26+'計算シート（設備投資）'!AL26</f>
        <v>0</v>
      </c>
      <c r="H26" s="349">
        <f>'計算シート(土地造成)'!AL26+'計算シート(建設投資)'!AL26+'計算シート（設備投資）'!AM26</f>
        <v>0</v>
      </c>
      <c r="I26" s="350">
        <f t="shared" si="0"/>
        <v>1</v>
      </c>
      <c r="J26" s="351"/>
      <c r="K26" s="352">
        <v>19</v>
      </c>
      <c r="L26" s="353" t="e">
        <f t="shared" si="1"/>
        <v>#N/A</v>
      </c>
      <c r="M26" s="402" t="e">
        <f t="shared" si="2"/>
        <v>#N/A</v>
      </c>
      <c r="N26" s="403" t="e">
        <f t="shared" si="3"/>
        <v>#N/A</v>
      </c>
      <c r="O26" s="404" t="e">
        <f t="shared" si="4"/>
        <v>#N/A</v>
      </c>
      <c r="P26" s="357" t="e">
        <f>SUM($M$8:M26)/$M$45</f>
        <v>#N/A</v>
      </c>
      <c r="Q26" s="402" t="e">
        <f t="shared" si="5"/>
        <v>#N/A</v>
      </c>
      <c r="R26" s="404" t="e">
        <f t="shared" si="6"/>
        <v>#N/A</v>
      </c>
    </row>
    <row r="27" spans="2:18" ht="19.5" customHeight="1">
      <c r="B27" s="358" t="s">
        <v>90</v>
      </c>
      <c r="C27" s="359" t="s">
        <v>28</v>
      </c>
      <c r="D27" s="360">
        <f>'計算シート(土地造成)'!AH27+'計算シート(建設投資)'!AH27+'計算シート（設備投資）'!AI27</f>
        <v>0</v>
      </c>
      <c r="E27" s="361">
        <f>'計算シート(土地造成)'!AI27+'計算シート(建設投資)'!AI27+'計算シート（設備投資）'!AJ27</f>
        <v>0</v>
      </c>
      <c r="F27" s="362">
        <f>'計算シート(土地造成)'!AJ27+'計算シート(建設投資)'!AJ27+'計算シート（設備投資）'!AK27</f>
        <v>0</v>
      </c>
      <c r="G27" s="360">
        <f>'計算シート(土地造成)'!AK27+'計算シート(建設投資)'!AK27+'計算シート（設備投資）'!AL27</f>
        <v>0</v>
      </c>
      <c r="H27" s="362">
        <f>'計算シート(土地造成)'!AL27+'計算シート(建設投資)'!AL27+'計算シート（設備投資）'!AM27</f>
        <v>0</v>
      </c>
      <c r="I27" s="363">
        <f t="shared" si="0"/>
        <v>1</v>
      </c>
      <c r="J27" s="364"/>
      <c r="K27" s="365">
        <v>20</v>
      </c>
      <c r="L27" s="366" t="e">
        <f t="shared" si="1"/>
        <v>#N/A</v>
      </c>
      <c r="M27" s="405" t="e">
        <f t="shared" si="2"/>
        <v>#N/A</v>
      </c>
      <c r="N27" s="406" t="e">
        <f t="shared" si="3"/>
        <v>#N/A</v>
      </c>
      <c r="O27" s="407" t="e">
        <f t="shared" si="4"/>
        <v>#N/A</v>
      </c>
      <c r="P27" s="370" t="e">
        <f>SUM($M$8:M27)/$M$45</f>
        <v>#N/A</v>
      </c>
      <c r="Q27" s="405" t="e">
        <f t="shared" si="5"/>
        <v>#N/A</v>
      </c>
      <c r="R27" s="407" t="e">
        <f t="shared" si="6"/>
        <v>#N/A</v>
      </c>
    </row>
    <row r="28" spans="2:18" ht="19.5" customHeight="1">
      <c r="B28" s="371" t="s">
        <v>91</v>
      </c>
      <c r="C28" s="372" t="s">
        <v>30</v>
      </c>
      <c r="D28" s="373">
        <f>'計算シート(土地造成)'!AH28+'計算シート(建設投資)'!AH28+'計算シート（設備投資）'!AI28</f>
        <v>0</v>
      </c>
      <c r="E28" s="374">
        <f>'計算シート(土地造成)'!AI28+'計算シート(建設投資)'!AI28+'計算シート（設備投資）'!AJ28</f>
        <v>0</v>
      </c>
      <c r="F28" s="375">
        <f>'計算シート(土地造成)'!AJ28+'計算シート(建設投資)'!AJ28+'計算シート（設備投資）'!AK28</f>
        <v>0</v>
      </c>
      <c r="G28" s="373">
        <f>'計算シート(土地造成)'!AK28+'計算シート(建設投資)'!AK28+'計算シート（設備投資）'!AL28</f>
        <v>0</v>
      </c>
      <c r="H28" s="375">
        <f>'計算シート(土地造成)'!AL28+'計算シート(建設投資)'!AL28+'計算シート（設備投資）'!AM28</f>
        <v>0</v>
      </c>
      <c r="I28" s="376">
        <f t="shared" si="0"/>
        <v>1</v>
      </c>
      <c r="J28" s="377"/>
      <c r="K28" s="378">
        <v>21</v>
      </c>
      <c r="L28" s="379" t="e">
        <f t="shared" si="1"/>
        <v>#N/A</v>
      </c>
      <c r="M28" s="408" t="e">
        <f t="shared" si="2"/>
        <v>#N/A</v>
      </c>
      <c r="N28" s="409" t="e">
        <f t="shared" si="3"/>
        <v>#N/A</v>
      </c>
      <c r="O28" s="410" t="e">
        <f t="shared" si="4"/>
        <v>#N/A</v>
      </c>
      <c r="P28" s="383" t="e">
        <f>SUM($M$8:M28)/$M$45</f>
        <v>#N/A</v>
      </c>
      <c r="Q28" s="408" t="e">
        <f t="shared" si="5"/>
        <v>#N/A</v>
      </c>
      <c r="R28" s="410" t="e">
        <f t="shared" si="6"/>
        <v>#N/A</v>
      </c>
    </row>
    <row r="29" spans="2:18" ht="19.5" customHeight="1">
      <c r="B29" s="345" t="s">
        <v>92</v>
      </c>
      <c r="C29" s="346" t="s">
        <v>32</v>
      </c>
      <c r="D29" s="347">
        <f>'計算シート(土地造成)'!AH29+'計算シート(建設投資)'!AH29+'計算シート（設備投資）'!AI29</f>
        <v>0</v>
      </c>
      <c r="E29" s="348">
        <f>'計算シート(土地造成)'!AI29+'計算シート(建設投資)'!AI29+'計算シート（設備投資）'!AJ29</f>
        <v>0</v>
      </c>
      <c r="F29" s="349">
        <f>'計算シート(土地造成)'!AJ29+'計算シート(建設投資)'!AJ29+'計算シート（設備投資）'!AK29</f>
        <v>0</v>
      </c>
      <c r="G29" s="347">
        <f>'計算シート(土地造成)'!AK29+'計算シート(建設投資)'!AK29+'計算シート（設備投資）'!AL29</f>
        <v>0</v>
      </c>
      <c r="H29" s="349">
        <f>'計算シート(土地造成)'!AL29+'計算シート(建設投資)'!AL29+'計算シート（設備投資）'!AM29</f>
        <v>0</v>
      </c>
      <c r="I29" s="350">
        <f t="shared" si="0"/>
        <v>1</v>
      </c>
      <c r="J29" s="351"/>
      <c r="K29" s="352">
        <v>22</v>
      </c>
      <c r="L29" s="353" t="e">
        <f t="shared" si="1"/>
        <v>#N/A</v>
      </c>
      <c r="M29" s="402" t="e">
        <f t="shared" si="2"/>
        <v>#N/A</v>
      </c>
      <c r="N29" s="403" t="e">
        <f t="shared" si="3"/>
        <v>#N/A</v>
      </c>
      <c r="O29" s="404" t="e">
        <f t="shared" si="4"/>
        <v>#N/A</v>
      </c>
      <c r="P29" s="357" t="e">
        <f>SUM($M$8:M29)/$M$45</f>
        <v>#N/A</v>
      </c>
      <c r="Q29" s="402" t="e">
        <f t="shared" si="5"/>
        <v>#N/A</v>
      </c>
      <c r="R29" s="404" t="e">
        <f t="shared" si="6"/>
        <v>#N/A</v>
      </c>
    </row>
    <row r="30" spans="2:18" ht="19.5" customHeight="1">
      <c r="B30" s="345" t="s">
        <v>93</v>
      </c>
      <c r="C30" s="346" t="s">
        <v>264</v>
      </c>
      <c r="D30" s="347">
        <f>'計算シート(土地造成)'!AH30+'計算シート(建設投資)'!AH30+'計算シート（設備投資）'!AI30</f>
        <v>0</v>
      </c>
      <c r="E30" s="348">
        <f>'計算シート(土地造成)'!AI30+'計算シート(建設投資)'!AI30+'計算シート（設備投資）'!AJ30</f>
        <v>0</v>
      </c>
      <c r="F30" s="349">
        <f>'計算シート(土地造成)'!AJ30+'計算シート(建設投資)'!AJ30+'計算シート（設備投資）'!AK30</f>
        <v>0</v>
      </c>
      <c r="G30" s="347">
        <f>'計算シート(土地造成)'!AK30+'計算シート(建設投資)'!AK30+'計算シート（設備投資）'!AL30</f>
        <v>0</v>
      </c>
      <c r="H30" s="349">
        <f>'計算シート(土地造成)'!AL30+'計算シート(建設投資)'!AL30+'計算シート（設備投資）'!AM30</f>
        <v>0</v>
      </c>
      <c r="I30" s="350">
        <f t="shared" si="0"/>
        <v>1</v>
      </c>
      <c r="J30" s="351"/>
      <c r="K30" s="352">
        <v>23</v>
      </c>
      <c r="L30" s="353" t="e">
        <f t="shared" si="1"/>
        <v>#N/A</v>
      </c>
      <c r="M30" s="402" t="e">
        <f t="shared" si="2"/>
        <v>#N/A</v>
      </c>
      <c r="N30" s="403" t="e">
        <f t="shared" si="3"/>
        <v>#N/A</v>
      </c>
      <c r="O30" s="404" t="e">
        <f t="shared" si="4"/>
        <v>#N/A</v>
      </c>
      <c r="P30" s="357" t="e">
        <f>SUM($M$8:M30)/$M$45</f>
        <v>#N/A</v>
      </c>
      <c r="Q30" s="402" t="e">
        <f t="shared" si="5"/>
        <v>#N/A</v>
      </c>
      <c r="R30" s="404" t="e">
        <f t="shared" si="6"/>
        <v>#N/A</v>
      </c>
    </row>
    <row r="31" spans="2:18" ht="19.5" customHeight="1">
      <c r="B31" s="345" t="s">
        <v>94</v>
      </c>
      <c r="C31" s="346" t="s">
        <v>150</v>
      </c>
      <c r="D31" s="347">
        <f>'計算シート(土地造成)'!AH31+'計算シート(建設投資)'!AH31+'計算シート（設備投資）'!AI31</f>
        <v>0</v>
      </c>
      <c r="E31" s="348">
        <f>'計算シート(土地造成)'!AI31+'計算シート(建設投資)'!AI31+'計算シート（設備投資）'!AJ31</f>
        <v>0</v>
      </c>
      <c r="F31" s="349">
        <f>'計算シート(土地造成)'!AJ31+'計算シート(建設投資)'!AJ31+'計算シート（設備投資）'!AK31</f>
        <v>0</v>
      </c>
      <c r="G31" s="347">
        <f>'計算シート(土地造成)'!AK31+'計算シート(建設投資)'!AK31+'計算シート（設備投資）'!AL31</f>
        <v>0</v>
      </c>
      <c r="H31" s="349">
        <f>'計算シート(土地造成)'!AL31+'計算シート(建設投資)'!AL31+'計算シート（設備投資）'!AM31</f>
        <v>0</v>
      </c>
      <c r="I31" s="350">
        <f t="shared" si="0"/>
        <v>1</v>
      </c>
      <c r="J31" s="351"/>
      <c r="K31" s="352">
        <v>24</v>
      </c>
      <c r="L31" s="353" t="e">
        <f t="shared" si="1"/>
        <v>#N/A</v>
      </c>
      <c r="M31" s="402" t="e">
        <f t="shared" si="2"/>
        <v>#N/A</v>
      </c>
      <c r="N31" s="403" t="e">
        <f t="shared" si="3"/>
        <v>#N/A</v>
      </c>
      <c r="O31" s="404" t="e">
        <f t="shared" si="4"/>
        <v>#N/A</v>
      </c>
      <c r="P31" s="357" t="e">
        <f>SUM($M$8:M31)/$M$45</f>
        <v>#N/A</v>
      </c>
      <c r="Q31" s="402" t="e">
        <f t="shared" si="5"/>
        <v>#N/A</v>
      </c>
      <c r="R31" s="404" t="e">
        <f t="shared" si="6"/>
        <v>#N/A</v>
      </c>
    </row>
    <row r="32" spans="2:18" ht="19.5" customHeight="1">
      <c r="B32" s="358" t="s">
        <v>95</v>
      </c>
      <c r="C32" s="359" t="s">
        <v>35</v>
      </c>
      <c r="D32" s="360">
        <f>'計算シート(土地造成)'!AH32+'計算シート(建設投資)'!AH32+'計算シート（設備投資）'!AI32</f>
        <v>0</v>
      </c>
      <c r="E32" s="361">
        <f>'計算シート(土地造成)'!AI32+'計算シート(建設投資)'!AI32+'計算シート（設備投資）'!AJ32</f>
        <v>0</v>
      </c>
      <c r="F32" s="362">
        <f>'計算シート(土地造成)'!AJ32+'計算シート(建設投資)'!AJ32+'計算シート（設備投資）'!AK32</f>
        <v>0</v>
      </c>
      <c r="G32" s="360">
        <f>'計算シート(土地造成)'!AK32+'計算シート(建設投資)'!AK32+'計算シート（設備投資）'!AL32</f>
        <v>0</v>
      </c>
      <c r="H32" s="362">
        <f>'計算シート(土地造成)'!AL32+'計算シート(建設投資)'!AL32+'計算シート（設備投資）'!AM32</f>
        <v>0</v>
      </c>
      <c r="I32" s="363">
        <f t="shared" si="0"/>
        <v>1</v>
      </c>
      <c r="J32" s="364"/>
      <c r="K32" s="365">
        <v>25</v>
      </c>
      <c r="L32" s="366" t="e">
        <f t="shared" si="1"/>
        <v>#N/A</v>
      </c>
      <c r="M32" s="405" t="e">
        <f t="shared" si="2"/>
        <v>#N/A</v>
      </c>
      <c r="N32" s="406" t="e">
        <f t="shared" si="3"/>
        <v>#N/A</v>
      </c>
      <c r="O32" s="407" t="e">
        <f t="shared" si="4"/>
        <v>#N/A</v>
      </c>
      <c r="P32" s="370" t="e">
        <f>SUM($M$8:M32)/$M$45</f>
        <v>#N/A</v>
      </c>
      <c r="Q32" s="405" t="e">
        <f t="shared" si="5"/>
        <v>#N/A</v>
      </c>
      <c r="R32" s="407" t="e">
        <f t="shared" si="6"/>
        <v>#N/A</v>
      </c>
    </row>
    <row r="33" spans="2:18" ht="19.5" customHeight="1">
      <c r="B33" s="371" t="s">
        <v>96</v>
      </c>
      <c r="C33" s="372" t="s">
        <v>37</v>
      </c>
      <c r="D33" s="373">
        <f>'計算シート(土地造成)'!AH33+'計算シート(建設投資)'!AH33+'計算シート（設備投資）'!AI33</f>
        <v>0</v>
      </c>
      <c r="E33" s="374">
        <f>'計算シート(土地造成)'!AI33+'計算シート(建設投資)'!AI33+'計算シート（設備投資）'!AJ33</f>
        <v>0</v>
      </c>
      <c r="F33" s="375">
        <f>'計算シート(土地造成)'!AJ33+'計算シート(建設投資)'!AJ33+'計算シート（設備投資）'!AK33</f>
        <v>0</v>
      </c>
      <c r="G33" s="373">
        <f>'計算シート(土地造成)'!AK33+'計算シート(建設投資)'!AK33+'計算シート（設備投資）'!AL33</f>
        <v>0</v>
      </c>
      <c r="H33" s="375">
        <f>'計算シート(土地造成)'!AL33+'計算シート(建設投資)'!AL33+'計算シート（設備投資）'!AM33</f>
        <v>0</v>
      </c>
      <c r="I33" s="376">
        <f t="shared" si="0"/>
        <v>1</v>
      </c>
      <c r="J33" s="377"/>
      <c r="K33" s="378">
        <v>26</v>
      </c>
      <c r="L33" s="379" t="e">
        <f t="shared" si="1"/>
        <v>#N/A</v>
      </c>
      <c r="M33" s="408" t="e">
        <f t="shared" si="2"/>
        <v>#N/A</v>
      </c>
      <c r="N33" s="409" t="e">
        <f t="shared" si="3"/>
        <v>#N/A</v>
      </c>
      <c r="O33" s="410" t="e">
        <f t="shared" si="4"/>
        <v>#N/A</v>
      </c>
      <c r="P33" s="383" t="e">
        <f>SUM($M$8:M33)/$M$45</f>
        <v>#N/A</v>
      </c>
      <c r="Q33" s="408" t="e">
        <f t="shared" si="5"/>
        <v>#N/A</v>
      </c>
      <c r="R33" s="410" t="e">
        <f t="shared" si="6"/>
        <v>#N/A</v>
      </c>
    </row>
    <row r="34" spans="2:18" ht="19.5" customHeight="1">
      <c r="B34" s="345" t="s">
        <v>97</v>
      </c>
      <c r="C34" s="346" t="s">
        <v>39</v>
      </c>
      <c r="D34" s="347">
        <f>'計算シート(土地造成)'!AH34+'計算シート(建設投資)'!AH34+'計算シート（設備投資）'!AI34</f>
        <v>0</v>
      </c>
      <c r="E34" s="348">
        <f>'計算シート(土地造成)'!AI34+'計算シート(建設投資)'!AI34+'計算シート（設備投資）'!AJ34</f>
        <v>0</v>
      </c>
      <c r="F34" s="349">
        <f>'計算シート(土地造成)'!AJ34+'計算シート(建設投資)'!AJ34+'計算シート（設備投資）'!AK34</f>
        <v>0</v>
      </c>
      <c r="G34" s="347">
        <f>'計算シート(土地造成)'!AK34+'計算シート(建設投資)'!AK34+'計算シート（設備投資）'!AL34</f>
        <v>0</v>
      </c>
      <c r="H34" s="349">
        <f>'計算シート(土地造成)'!AL34+'計算シート(建設投資)'!AL34+'計算シート（設備投資）'!AM34</f>
        <v>0</v>
      </c>
      <c r="I34" s="350">
        <f t="shared" si="0"/>
        <v>1</v>
      </c>
      <c r="J34" s="351"/>
      <c r="K34" s="352">
        <v>27</v>
      </c>
      <c r="L34" s="353" t="e">
        <f t="shared" si="1"/>
        <v>#N/A</v>
      </c>
      <c r="M34" s="402" t="e">
        <f t="shared" si="2"/>
        <v>#N/A</v>
      </c>
      <c r="N34" s="403" t="e">
        <f t="shared" si="3"/>
        <v>#N/A</v>
      </c>
      <c r="O34" s="404" t="e">
        <f t="shared" si="4"/>
        <v>#N/A</v>
      </c>
      <c r="P34" s="357" t="e">
        <f>SUM($M$8:M34)/$M$45</f>
        <v>#N/A</v>
      </c>
      <c r="Q34" s="402" t="e">
        <f t="shared" si="5"/>
        <v>#N/A</v>
      </c>
      <c r="R34" s="404" t="e">
        <f t="shared" si="6"/>
        <v>#N/A</v>
      </c>
    </row>
    <row r="35" spans="2:18" ht="19.5" customHeight="1">
      <c r="B35" s="345" t="s">
        <v>98</v>
      </c>
      <c r="C35" s="346" t="s">
        <v>265</v>
      </c>
      <c r="D35" s="347">
        <f>'計算シート(土地造成)'!AH35+'計算シート(建設投資)'!AH35+'計算シート（設備投資）'!AI35</f>
        <v>0</v>
      </c>
      <c r="E35" s="348">
        <f>'計算シート(土地造成)'!AI35+'計算シート(建設投資)'!AI35+'計算シート（設備投資）'!AJ35</f>
        <v>0</v>
      </c>
      <c r="F35" s="349">
        <f>'計算シート(土地造成)'!AJ35+'計算シート(建設投資)'!AJ35+'計算シート（設備投資）'!AK35</f>
        <v>0</v>
      </c>
      <c r="G35" s="347">
        <f>'計算シート(土地造成)'!AK35+'計算シート(建設投資)'!AK35+'計算シート（設備投資）'!AL35</f>
        <v>0</v>
      </c>
      <c r="H35" s="349">
        <f>'計算シート(土地造成)'!AL35+'計算シート(建設投資)'!AL35+'計算シート（設備投資）'!AM35</f>
        <v>0</v>
      </c>
      <c r="I35" s="350">
        <f t="shared" si="0"/>
        <v>1</v>
      </c>
      <c r="J35" s="351"/>
      <c r="K35" s="352">
        <v>28</v>
      </c>
      <c r="L35" s="353" t="e">
        <f t="shared" si="1"/>
        <v>#N/A</v>
      </c>
      <c r="M35" s="402" t="e">
        <f t="shared" si="2"/>
        <v>#N/A</v>
      </c>
      <c r="N35" s="403" t="e">
        <f t="shared" si="3"/>
        <v>#N/A</v>
      </c>
      <c r="O35" s="404" t="e">
        <f t="shared" si="4"/>
        <v>#N/A</v>
      </c>
      <c r="P35" s="357" t="e">
        <f>SUM($M$8:M35)/$M$45</f>
        <v>#N/A</v>
      </c>
      <c r="Q35" s="402" t="e">
        <f t="shared" si="5"/>
        <v>#N/A</v>
      </c>
      <c r="R35" s="404" t="e">
        <f t="shared" si="6"/>
        <v>#N/A</v>
      </c>
    </row>
    <row r="36" spans="2:18" ht="19.5" customHeight="1">
      <c r="B36" s="345" t="s">
        <v>99</v>
      </c>
      <c r="C36" s="346" t="s">
        <v>152</v>
      </c>
      <c r="D36" s="347">
        <f>'計算シート(土地造成)'!AH36+'計算シート(建設投資)'!AH36+'計算シート（設備投資）'!AI36</f>
        <v>0</v>
      </c>
      <c r="E36" s="348">
        <f>'計算シート(土地造成)'!AI36+'計算シート(建設投資)'!AI36+'計算シート（設備投資）'!AJ36</f>
        <v>0</v>
      </c>
      <c r="F36" s="349">
        <f>'計算シート(土地造成)'!AJ36+'計算シート(建設投資)'!AJ36+'計算シート（設備投資）'!AK36</f>
        <v>0</v>
      </c>
      <c r="G36" s="347">
        <f>'計算シート(土地造成)'!AK36+'計算シート(建設投資)'!AK36+'計算シート（設備投資）'!AL36</f>
        <v>0</v>
      </c>
      <c r="H36" s="349">
        <f>'計算シート(土地造成)'!AL36+'計算シート(建設投資)'!AL36+'計算シート（設備投資）'!AM36</f>
        <v>0</v>
      </c>
      <c r="I36" s="350">
        <f t="shared" si="0"/>
        <v>1</v>
      </c>
      <c r="J36" s="351"/>
      <c r="K36" s="352">
        <v>29</v>
      </c>
      <c r="L36" s="353" t="e">
        <f t="shared" si="1"/>
        <v>#N/A</v>
      </c>
      <c r="M36" s="402" t="e">
        <f t="shared" si="2"/>
        <v>#N/A</v>
      </c>
      <c r="N36" s="403" t="e">
        <f t="shared" si="3"/>
        <v>#N/A</v>
      </c>
      <c r="O36" s="404" t="e">
        <f t="shared" si="4"/>
        <v>#N/A</v>
      </c>
      <c r="P36" s="357" t="e">
        <f>SUM($M$8:M36)/$M$45</f>
        <v>#N/A</v>
      </c>
      <c r="Q36" s="402" t="e">
        <f t="shared" si="5"/>
        <v>#N/A</v>
      </c>
      <c r="R36" s="404" t="e">
        <f t="shared" si="6"/>
        <v>#N/A</v>
      </c>
    </row>
    <row r="37" spans="2:18" ht="19.5" customHeight="1">
      <c r="B37" s="358" t="s">
        <v>100</v>
      </c>
      <c r="C37" s="359" t="s">
        <v>43</v>
      </c>
      <c r="D37" s="360">
        <f>'計算シート(土地造成)'!AH37+'計算シート(建設投資)'!AH37+'計算シート（設備投資）'!AI37</f>
        <v>0</v>
      </c>
      <c r="E37" s="361">
        <f>'計算シート(土地造成)'!AI37+'計算シート(建設投資)'!AI37+'計算シート（設備投資）'!AJ37</f>
        <v>0</v>
      </c>
      <c r="F37" s="362">
        <f>'計算シート(土地造成)'!AJ37+'計算シート(建設投資)'!AJ37+'計算シート（設備投資）'!AK37</f>
        <v>0</v>
      </c>
      <c r="G37" s="360">
        <f>'計算シート(土地造成)'!AK37+'計算シート(建設投資)'!AK37+'計算シート（設備投資）'!AL37</f>
        <v>0</v>
      </c>
      <c r="H37" s="362">
        <f>'計算シート(土地造成)'!AL37+'計算シート(建設投資)'!AL37+'計算シート（設備投資）'!AM37</f>
        <v>0</v>
      </c>
      <c r="I37" s="363">
        <f t="shared" si="0"/>
        <v>1</v>
      </c>
      <c r="J37" s="364"/>
      <c r="K37" s="365">
        <v>30</v>
      </c>
      <c r="L37" s="366" t="e">
        <f t="shared" si="1"/>
        <v>#N/A</v>
      </c>
      <c r="M37" s="405" t="e">
        <f t="shared" si="2"/>
        <v>#N/A</v>
      </c>
      <c r="N37" s="406" t="e">
        <f t="shared" si="3"/>
        <v>#N/A</v>
      </c>
      <c r="O37" s="407" t="e">
        <f t="shared" si="4"/>
        <v>#N/A</v>
      </c>
      <c r="P37" s="370" t="e">
        <f>SUM($M$8:M37)/$M$45</f>
        <v>#N/A</v>
      </c>
      <c r="Q37" s="405" t="e">
        <f t="shared" si="5"/>
        <v>#N/A</v>
      </c>
      <c r="R37" s="407" t="e">
        <f t="shared" si="6"/>
        <v>#N/A</v>
      </c>
    </row>
    <row r="38" spans="2:18" ht="19.5" customHeight="1">
      <c r="B38" s="371" t="s">
        <v>101</v>
      </c>
      <c r="C38" s="372" t="s">
        <v>45</v>
      </c>
      <c r="D38" s="373">
        <f>'計算シート(土地造成)'!AH38+'計算シート(建設投資)'!AH38+'計算シート（設備投資）'!AI38</f>
        <v>0</v>
      </c>
      <c r="E38" s="374">
        <f>'計算シート(土地造成)'!AI38+'計算シート(建設投資)'!AI38+'計算シート（設備投資）'!AJ38</f>
        <v>0</v>
      </c>
      <c r="F38" s="375">
        <f>'計算シート(土地造成)'!AJ38+'計算シート(建設投資)'!AJ38+'計算シート（設備投資）'!AK38</f>
        <v>0</v>
      </c>
      <c r="G38" s="373">
        <f>'計算シート(土地造成)'!AK38+'計算シート(建設投資)'!AK38+'計算シート（設備投資）'!AL38</f>
        <v>0</v>
      </c>
      <c r="H38" s="375">
        <f>'計算シート(土地造成)'!AL38+'計算シート(建設投資)'!AL38+'計算シート（設備投資）'!AM38</f>
        <v>0</v>
      </c>
      <c r="I38" s="376">
        <f t="shared" si="0"/>
        <v>1</v>
      </c>
      <c r="J38" s="377"/>
      <c r="K38" s="378">
        <v>31</v>
      </c>
      <c r="L38" s="379" t="e">
        <f t="shared" si="1"/>
        <v>#N/A</v>
      </c>
      <c r="M38" s="408" t="e">
        <f t="shared" si="2"/>
        <v>#N/A</v>
      </c>
      <c r="N38" s="409" t="e">
        <f t="shared" si="3"/>
        <v>#N/A</v>
      </c>
      <c r="O38" s="410" t="e">
        <f t="shared" si="4"/>
        <v>#N/A</v>
      </c>
      <c r="P38" s="383" t="e">
        <f>SUM($M$8:M38)/$M$45</f>
        <v>#N/A</v>
      </c>
      <c r="Q38" s="408" t="e">
        <f t="shared" si="5"/>
        <v>#N/A</v>
      </c>
      <c r="R38" s="410" t="e">
        <f t="shared" si="6"/>
        <v>#N/A</v>
      </c>
    </row>
    <row r="39" spans="2:18" ht="19.5" customHeight="1">
      <c r="B39" s="345" t="s">
        <v>102</v>
      </c>
      <c r="C39" s="346" t="s">
        <v>266</v>
      </c>
      <c r="D39" s="347">
        <f>'計算シート(土地造成)'!AH39+'計算シート(建設投資)'!AH39+'計算シート（設備投資）'!AI39</f>
        <v>0</v>
      </c>
      <c r="E39" s="348">
        <f>'計算シート(土地造成)'!AI39+'計算シート(建設投資)'!AI39+'計算シート（設備投資）'!AJ39</f>
        <v>0</v>
      </c>
      <c r="F39" s="349">
        <f>'計算シート(土地造成)'!AJ39+'計算シート(建設投資)'!AJ39+'計算シート（設備投資）'!AK39</f>
        <v>0</v>
      </c>
      <c r="G39" s="347">
        <f>'計算シート(土地造成)'!AK39+'計算シート(建設投資)'!AK39+'計算シート（設備投資）'!AL39</f>
        <v>0</v>
      </c>
      <c r="H39" s="349">
        <f>'計算シート(土地造成)'!AL39+'計算シート(建設投資)'!AL39+'計算シート（設備投資）'!AM39</f>
        <v>0</v>
      </c>
      <c r="I39" s="350">
        <f t="shared" si="0"/>
        <v>1</v>
      </c>
      <c r="J39" s="351"/>
      <c r="K39" s="352">
        <v>32</v>
      </c>
      <c r="L39" s="353" t="e">
        <f t="shared" si="1"/>
        <v>#N/A</v>
      </c>
      <c r="M39" s="402" t="e">
        <f t="shared" si="2"/>
        <v>#N/A</v>
      </c>
      <c r="N39" s="403" t="e">
        <f t="shared" si="3"/>
        <v>#N/A</v>
      </c>
      <c r="O39" s="404" t="e">
        <f t="shared" si="4"/>
        <v>#N/A</v>
      </c>
      <c r="P39" s="357" t="e">
        <f>SUM($M$8:M39)/$M$45</f>
        <v>#N/A</v>
      </c>
      <c r="Q39" s="402" t="e">
        <f t="shared" si="5"/>
        <v>#N/A</v>
      </c>
      <c r="R39" s="404" t="e">
        <f t="shared" si="6"/>
        <v>#N/A</v>
      </c>
    </row>
    <row r="40" spans="2:18" ht="19.5" customHeight="1">
      <c r="B40" s="345" t="s">
        <v>103</v>
      </c>
      <c r="C40" s="346" t="s">
        <v>244</v>
      </c>
      <c r="D40" s="347">
        <f>'計算シート(土地造成)'!AH40+'計算シート(建設投資)'!AH40+'計算シート（設備投資）'!AI40</f>
        <v>0</v>
      </c>
      <c r="E40" s="348">
        <f>'計算シート(土地造成)'!AI40+'計算シート(建設投資)'!AI40+'計算シート（設備投資）'!AJ40</f>
        <v>0</v>
      </c>
      <c r="F40" s="349">
        <f>'計算シート(土地造成)'!AJ40+'計算シート(建設投資)'!AJ40+'計算シート（設備投資）'!AK40</f>
        <v>0</v>
      </c>
      <c r="G40" s="347">
        <f>'計算シート(土地造成)'!AK40+'計算シート(建設投資)'!AK40+'計算シート（設備投資）'!AL40</f>
        <v>0</v>
      </c>
      <c r="H40" s="349">
        <f>'計算シート(土地造成)'!AL40+'計算シート(建設投資)'!AL40+'計算シート（設備投資）'!AM40</f>
        <v>0</v>
      </c>
      <c r="I40" s="350">
        <f t="shared" si="0"/>
        <v>1</v>
      </c>
      <c r="J40" s="351"/>
      <c r="K40" s="352">
        <v>33</v>
      </c>
      <c r="L40" s="353" t="e">
        <f t="shared" si="1"/>
        <v>#N/A</v>
      </c>
      <c r="M40" s="402" t="e">
        <f t="shared" si="2"/>
        <v>#N/A</v>
      </c>
      <c r="N40" s="403" t="e">
        <f t="shared" si="3"/>
        <v>#N/A</v>
      </c>
      <c r="O40" s="404" t="e">
        <f t="shared" si="4"/>
        <v>#N/A</v>
      </c>
      <c r="P40" s="357" t="e">
        <f>SUM($M$8:M40)/$M$45</f>
        <v>#N/A</v>
      </c>
      <c r="Q40" s="402" t="e">
        <f t="shared" si="5"/>
        <v>#N/A</v>
      </c>
      <c r="R40" s="404" t="e">
        <f t="shared" si="6"/>
        <v>#N/A</v>
      </c>
    </row>
    <row r="41" spans="2:18" ht="19.5" customHeight="1">
      <c r="B41" s="345" t="s">
        <v>104</v>
      </c>
      <c r="C41" s="346" t="s">
        <v>49</v>
      </c>
      <c r="D41" s="347">
        <f>'計算シート(土地造成)'!AH41+'計算シート(建設投資)'!AH41+'計算シート（設備投資）'!AI41</f>
        <v>0</v>
      </c>
      <c r="E41" s="348">
        <f>'計算シート(土地造成)'!AI41+'計算シート(建設投資)'!AI41+'計算シート（設備投資）'!AJ41</f>
        <v>0</v>
      </c>
      <c r="F41" s="349">
        <f>'計算シート(土地造成)'!AJ41+'計算シート(建設投資)'!AJ41+'計算シート（設備投資）'!AK41</f>
        <v>0</v>
      </c>
      <c r="G41" s="347">
        <f>'計算シート(土地造成)'!AK41+'計算シート(建設投資)'!AK41+'計算シート（設備投資）'!AL41</f>
        <v>0</v>
      </c>
      <c r="H41" s="349">
        <f>'計算シート(土地造成)'!AL41+'計算シート(建設投資)'!AL41+'計算シート（設備投資）'!AM41</f>
        <v>0</v>
      </c>
      <c r="I41" s="350">
        <f t="shared" si="0"/>
        <v>1</v>
      </c>
      <c r="J41" s="351"/>
      <c r="K41" s="352">
        <v>34</v>
      </c>
      <c r="L41" s="353" t="e">
        <f t="shared" si="1"/>
        <v>#N/A</v>
      </c>
      <c r="M41" s="402" t="e">
        <f t="shared" si="2"/>
        <v>#N/A</v>
      </c>
      <c r="N41" s="403" t="e">
        <f t="shared" si="3"/>
        <v>#N/A</v>
      </c>
      <c r="O41" s="404" t="e">
        <f t="shared" si="4"/>
        <v>#N/A</v>
      </c>
      <c r="P41" s="357" t="e">
        <f>SUM($M$8:M41)/$M$45</f>
        <v>#N/A</v>
      </c>
      <c r="Q41" s="402" t="e">
        <f t="shared" si="5"/>
        <v>#N/A</v>
      </c>
      <c r="R41" s="404" t="e">
        <f t="shared" si="6"/>
        <v>#N/A</v>
      </c>
    </row>
    <row r="42" spans="2:18" ht="19.5" customHeight="1">
      <c r="B42" s="358" t="s">
        <v>105</v>
      </c>
      <c r="C42" s="359" t="s">
        <v>51</v>
      </c>
      <c r="D42" s="360">
        <f>'計算シート(土地造成)'!AH42+'計算シート(建設投資)'!AH42+'計算シート（設備投資）'!AI42</f>
        <v>0</v>
      </c>
      <c r="E42" s="361">
        <f>'計算シート(土地造成)'!AI42+'計算シート(建設投資)'!AI42+'計算シート（設備投資）'!AJ42</f>
        <v>0</v>
      </c>
      <c r="F42" s="362">
        <f>'計算シート(土地造成)'!AJ42+'計算シート(建設投資)'!AJ42+'計算シート（設備投資）'!AK42</f>
        <v>0</v>
      </c>
      <c r="G42" s="360">
        <f>'計算シート(土地造成)'!AK42+'計算シート(建設投資)'!AK42+'計算シート（設備投資）'!AL42</f>
        <v>0</v>
      </c>
      <c r="H42" s="362">
        <f>'計算シート(土地造成)'!AL42+'計算シート(建設投資)'!AL42+'計算シート（設備投資）'!AM42</f>
        <v>0</v>
      </c>
      <c r="I42" s="363">
        <f t="shared" si="0"/>
        <v>1</v>
      </c>
      <c r="J42" s="364"/>
      <c r="K42" s="365">
        <v>35</v>
      </c>
      <c r="L42" s="366" t="e">
        <f t="shared" si="1"/>
        <v>#N/A</v>
      </c>
      <c r="M42" s="405" t="e">
        <f t="shared" si="2"/>
        <v>#N/A</v>
      </c>
      <c r="N42" s="406" t="e">
        <f t="shared" si="3"/>
        <v>#N/A</v>
      </c>
      <c r="O42" s="407" t="e">
        <f t="shared" si="4"/>
        <v>#N/A</v>
      </c>
      <c r="P42" s="370" t="e">
        <f>SUM($M$8:M42)/$M$45</f>
        <v>#N/A</v>
      </c>
      <c r="Q42" s="405" t="e">
        <f t="shared" si="5"/>
        <v>#N/A</v>
      </c>
      <c r="R42" s="407" t="e">
        <f t="shared" si="6"/>
        <v>#N/A</v>
      </c>
    </row>
    <row r="43" spans="2:18" ht="19.5" customHeight="1">
      <c r="B43" s="371" t="s">
        <v>106</v>
      </c>
      <c r="C43" s="372" t="s">
        <v>53</v>
      </c>
      <c r="D43" s="373">
        <f>'計算シート(土地造成)'!AH43+'計算シート(建設投資)'!AH43+'計算シート（設備投資）'!AI43</f>
        <v>0</v>
      </c>
      <c r="E43" s="374">
        <f>'計算シート(土地造成)'!AI43+'計算シート(建設投資)'!AI43+'計算シート（設備投資）'!AJ43</f>
        <v>0</v>
      </c>
      <c r="F43" s="375">
        <f>'計算シート(土地造成)'!AJ43+'計算シート(建設投資)'!AJ43+'計算シート（設備投資）'!AK43</f>
        <v>0</v>
      </c>
      <c r="G43" s="373">
        <f>'計算シート(土地造成)'!AK43+'計算シート(建設投資)'!AK43+'計算シート（設備投資）'!AL43</f>
        <v>0</v>
      </c>
      <c r="H43" s="375">
        <f>'計算シート(土地造成)'!AL43+'計算シート(建設投資)'!AL43+'計算シート（設備投資）'!AM43</f>
        <v>0</v>
      </c>
      <c r="I43" s="376">
        <f t="shared" si="0"/>
        <v>1</v>
      </c>
      <c r="J43" s="377"/>
      <c r="K43" s="378">
        <v>36</v>
      </c>
      <c r="L43" s="379" t="e">
        <f t="shared" si="1"/>
        <v>#N/A</v>
      </c>
      <c r="M43" s="408" t="e">
        <f t="shared" si="2"/>
        <v>#N/A</v>
      </c>
      <c r="N43" s="409" t="e">
        <f t="shared" si="3"/>
        <v>#N/A</v>
      </c>
      <c r="O43" s="410" t="e">
        <f t="shared" si="4"/>
        <v>#N/A</v>
      </c>
      <c r="P43" s="383" t="e">
        <f>SUM($M$8:M43)/$M$45</f>
        <v>#N/A</v>
      </c>
      <c r="Q43" s="408" t="e">
        <f t="shared" si="5"/>
        <v>#N/A</v>
      </c>
      <c r="R43" s="410" t="e">
        <f t="shared" si="6"/>
        <v>#N/A</v>
      </c>
    </row>
    <row r="44" spans="2:18" ht="19.5" customHeight="1" thickBot="1">
      <c r="B44" s="384" t="s">
        <v>107</v>
      </c>
      <c r="C44" s="385" t="s">
        <v>55</v>
      </c>
      <c r="D44" s="386">
        <f>'計算シート(土地造成)'!AH44+'計算シート(建設投資)'!AH44+'計算シート（設備投資）'!AI44</f>
        <v>0</v>
      </c>
      <c r="E44" s="387">
        <f>'計算シート(土地造成)'!AI44+'計算シート(建設投資)'!AI44+'計算シート（設備投資）'!AJ44</f>
        <v>0</v>
      </c>
      <c r="F44" s="388">
        <f>'計算シート(土地造成)'!AJ44+'計算シート(建設投資)'!AJ44+'計算シート（設備投資）'!AK44</f>
        <v>0</v>
      </c>
      <c r="G44" s="386">
        <f>'計算シート(土地造成)'!AK44+'計算シート(建設投資)'!AK44+'計算シート（設備投資）'!AL44</f>
        <v>0</v>
      </c>
      <c r="H44" s="388">
        <f>'計算シート(土地造成)'!AL44+'計算シート(建設投資)'!AL44+'計算シート（設備投資）'!AM44</f>
        <v>0</v>
      </c>
      <c r="I44" s="389">
        <f t="shared" si="0"/>
        <v>1</v>
      </c>
      <c r="J44" s="390"/>
      <c r="K44" s="391">
        <v>37</v>
      </c>
      <c r="L44" s="392" t="e">
        <f t="shared" si="1"/>
        <v>#N/A</v>
      </c>
      <c r="M44" s="411" t="e">
        <f t="shared" si="2"/>
        <v>#N/A</v>
      </c>
      <c r="N44" s="412" t="e">
        <f t="shared" si="3"/>
        <v>#N/A</v>
      </c>
      <c r="O44" s="413" t="e">
        <f t="shared" si="4"/>
        <v>#N/A</v>
      </c>
      <c r="P44" s="396" t="e">
        <f>SUM($M$8:M44)/$M$45</f>
        <v>#N/A</v>
      </c>
      <c r="Q44" s="417" t="e">
        <f t="shared" si="5"/>
        <v>#N/A</v>
      </c>
      <c r="R44" s="418" t="e">
        <f t="shared" si="6"/>
        <v>#N/A</v>
      </c>
    </row>
    <row r="45" spans="2:18" ht="19.5" customHeight="1" thickBot="1">
      <c r="B45" s="315" t="s">
        <v>108</v>
      </c>
      <c r="C45" s="69" t="s">
        <v>321</v>
      </c>
      <c r="D45" s="133">
        <f>SUM(D8:D44)</f>
        <v>0</v>
      </c>
      <c r="E45" s="135">
        <f t="shared" ref="E45:H45" si="7">SUM(E8:E44)</f>
        <v>0</v>
      </c>
      <c r="F45" s="205">
        <f t="shared" si="7"/>
        <v>0</v>
      </c>
      <c r="G45" s="135">
        <f t="shared" si="7"/>
        <v>0</v>
      </c>
      <c r="H45" s="206">
        <f t="shared" si="7"/>
        <v>0</v>
      </c>
      <c r="I45" s="134"/>
      <c r="K45" s="140"/>
      <c r="L45" s="141"/>
      <c r="M45" s="414" t="e">
        <f t="shared" ref="M45:O45" si="8">SUM(M8:M44)</f>
        <v>#N/A</v>
      </c>
      <c r="N45" s="415" t="e">
        <f t="shared" si="8"/>
        <v>#N/A</v>
      </c>
      <c r="O45" s="416" t="e">
        <f t="shared" si="8"/>
        <v>#N/A</v>
      </c>
      <c r="P45" s="139"/>
      <c r="Q45" s="414" t="e">
        <f t="shared" ref="Q45:R45" si="9">SUM(Q8:Q44)</f>
        <v>#N/A</v>
      </c>
      <c r="R45" s="416" t="e">
        <f t="shared" si="9"/>
        <v>#N/A</v>
      </c>
    </row>
    <row r="46" spans="2:18" ht="19.5" customHeight="1">
      <c r="C46" s="13"/>
    </row>
    <row r="47" spans="2:18" ht="19.5" customHeight="1">
      <c r="C47" s="13"/>
    </row>
    <row r="48" spans="2:18" ht="19.5" customHeight="1">
      <c r="C48" s="13"/>
    </row>
    <row r="49" spans="3:3" ht="19.5" customHeight="1">
      <c r="C49" s="64" t="s">
        <v>162</v>
      </c>
    </row>
    <row r="50" spans="3:3" ht="19.5" customHeight="1"/>
    <row r="51" spans="3:3" ht="19.5" customHeight="1"/>
    <row r="52" spans="3:3" ht="19.5" customHeight="1"/>
    <row r="53" spans="3:3" ht="19.5" customHeight="1"/>
    <row r="54" spans="3:3" ht="19.5" customHeight="1"/>
    <row r="55" spans="3:3" ht="19.5" customHeight="1"/>
    <row r="56" spans="3:3" ht="19.5" customHeight="1"/>
    <row r="57" spans="3:3" ht="19.5" customHeight="1"/>
  </sheetData>
  <customSheetViews>
    <customSheetView guid="{2653BBE6-F91C-4430-938D-D5344182049A}" fitToPage="1"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15">
    <mergeCell ref="B4:C7"/>
    <mergeCell ref="H5:H7"/>
    <mergeCell ref="N5:N7"/>
    <mergeCell ref="R5:R7"/>
    <mergeCell ref="K4:K7"/>
    <mergeCell ref="L4:L7"/>
    <mergeCell ref="M4:M7"/>
    <mergeCell ref="P4:P7"/>
    <mergeCell ref="Q4:Q7"/>
    <mergeCell ref="D3:I3"/>
    <mergeCell ref="K3:R3"/>
    <mergeCell ref="D4:D7"/>
    <mergeCell ref="G4:G7"/>
    <mergeCell ref="I4:I7"/>
    <mergeCell ref="E5:E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V57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 activeCell="C1" sqref="C1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4" max="7" width="11.875" customWidth="1"/>
    <col min="8" max="8" width="15.375" customWidth="1"/>
    <col min="9" max="9" width="12.75" customWidth="1"/>
    <col min="13" max="15" width="15.625" customWidth="1"/>
    <col min="16" max="16" width="7.5" customWidth="1"/>
    <col min="24" max="24" width="7" customWidth="1"/>
    <col min="33" max="33" width="5.25" customWidth="1"/>
  </cols>
  <sheetData>
    <row r="1" spans="2:48" ht="22.5" customHeight="1"/>
    <row r="2" spans="2:48" ht="19.5" customHeight="1">
      <c r="H2" s="3" t="s">
        <v>128</v>
      </c>
      <c r="L2" s="3"/>
      <c r="O2" s="3" t="s">
        <v>200</v>
      </c>
      <c r="W2" s="132" t="s">
        <v>200</v>
      </c>
      <c r="AF2" s="132" t="s">
        <v>199</v>
      </c>
      <c r="AJ2" s="132" t="s">
        <v>128</v>
      </c>
      <c r="AL2" s="132" t="s">
        <v>199</v>
      </c>
      <c r="AM2" s="132"/>
      <c r="AS2" s="132" t="s">
        <v>128</v>
      </c>
      <c r="AT2" s="3" t="s">
        <v>193</v>
      </c>
      <c r="AV2" s="3" t="s">
        <v>199</v>
      </c>
    </row>
    <row r="3" spans="2:48" ht="19.5" customHeight="1" thickBot="1">
      <c r="D3" s="924" t="s">
        <v>186</v>
      </c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6"/>
      <c r="P3" s="66"/>
      <c r="Q3" s="962" t="s">
        <v>110</v>
      </c>
      <c r="R3" s="963"/>
      <c r="S3" s="963"/>
      <c r="T3" s="963"/>
      <c r="U3" s="963"/>
      <c r="V3" s="963"/>
      <c r="W3" s="964"/>
      <c r="X3" s="23"/>
      <c r="Y3" s="865" t="s">
        <v>72</v>
      </c>
      <c r="Z3" s="965"/>
      <c r="AA3" s="965"/>
      <c r="AB3" s="866"/>
      <c r="AC3" s="865" t="s">
        <v>73</v>
      </c>
      <c r="AD3" s="965"/>
      <c r="AE3" s="965"/>
      <c r="AF3" s="866"/>
      <c r="AG3" s="23"/>
      <c r="AH3" s="900" t="s">
        <v>62</v>
      </c>
      <c r="AI3" s="901"/>
      <c r="AJ3" s="901"/>
      <c r="AK3" s="901"/>
      <c r="AL3" s="901"/>
      <c r="AM3" s="902"/>
      <c r="AO3" s="900" t="s">
        <v>198</v>
      </c>
      <c r="AP3" s="901"/>
      <c r="AQ3" s="901"/>
      <c r="AR3" s="901"/>
      <c r="AS3" s="901"/>
      <c r="AT3" s="901"/>
      <c r="AU3" s="901"/>
      <c r="AV3" s="902"/>
    </row>
    <row r="4" spans="2:48" ht="19.5" customHeight="1">
      <c r="B4" s="777" t="s">
        <v>156</v>
      </c>
      <c r="C4" s="778"/>
      <c r="D4" s="934" t="s">
        <v>187</v>
      </c>
      <c r="E4" s="935"/>
      <c r="F4" s="935"/>
      <c r="G4" s="936"/>
      <c r="H4" s="931" t="s">
        <v>159</v>
      </c>
      <c r="I4" s="939" t="s">
        <v>188</v>
      </c>
      <c r="J4" s="918" t="s">
        <v>185</v>
      </c>
      <c r="K4" s="919"/>
      <c r="L4" s="920"/>
      <c r="M4" s="918" t="s">
        <v>342</v>
      </c>
      <c r="N4" s="919"/>
      <c r="O4" s="920"/>
      <c r="P4" s="83"/>
      <c r="Q4" s="949" t="s">
        <v>163</v>
      </c>
      <c r="R4" s="952" t="s">
        <v>61</v>
      </c>
      <c r="S4" s="955" t="s">
        <v>174</v>
      </c>
      <c r="T4" s="955" t="s">
        <v>76</v>
      </c>
      <c r="U4" s="958" t="s">
        <v>77</v>
      </c>
      <c r="V4" s="190"/>
      <c r="W4" s="191"/>
      <c r="X4" s="23"/>
      <c r="Y4" s="961" t="s">
        <v>222</v>
      </c>
      <c r="Z4" s="927"/>
      <c r="AA4" s="927"/>
      <c r="AB4" s="955" t="s">
        <v>78</v>
      </c>
      <c r="AC4" s="927" t="s">
        <v>223</v>
      </c>
      <c r="AD4" s="927"/>
      <c r="AE4" s="927"/>
      <c r="AF4" s="928" t="s">
        <v>79</v>
      </c>
      <c r="AG4" s="23"/>
      <c r="AH4" s="777" t="s">
        <v>189</v>
      </c>
      <c r="AI4" s="156"/>
      <c r="AJ4" s="157"/>
      <c r="AK4" s="777" t="s">
        <v>210</v>
      </c>
      <c r="AL4" s="197"/>
      <c r="AM4" s="825" t="s">
        <v>224</v>
      </c>
      <c r="AN4" s="23"/>
      <c r="AO4" s="909" t="s">
        <v>191</v>
      </c>
      <c r="AP4" s="912" t="s">
        <v>192</v>
      </c>
      <c r="AQ4" s="777" t="s">
        <v>189</v>
      </c>
      <c r="AR4" s="156"/>
      <c r="AS4" s="157"/>
      <c r="AT4" s="915" t="s">
        <v>225</v>
      </c>
      <c r="AU4" s="777" t="s">
        <v>210</v>
      </c>
      <c r="AV4" s="197"/>
    </row>
    <row r="5" spans="2:48" ht="19.5" customHeight="1">
      <c r="B5" s="779"/>
      <c r="C5" s="780"/>
      <c r="D5" s="942" t="s">
        <v>109</v>
      </c>
      <c r="E5" s="945" t="s">
        <v>158</v>
      </c>
      <c r="F5" s="272"/>
      <c r="G5" s="273"/>
      <c r="H5" s="932"/>
      <c r="I5" s="940"/>
      <c r="J5" s="921" t="s">
        <v>189</v>
      </c>
      <c r="K5" s="188"/>
      <c r="L5" s="189"/>
      <c r="M5" s="921" t="s">
        <v>347</v>
      </c>
      <c r="N5" s="228"/>
      <c r="O5" s="285"/>
      <c r="P5" s="83"/>
      <c r="Q5" s="950"/>
      <c r="R5" s="953"/>
      <c r="S5" s="956"/>
      <c r="T5" s="956"/>
      <c r="U5" s="959"/>
      <c r="V5" s="966" t="s">
        <v>175</v>
      </c>
      <c r="W5" s="192"/>
      <c r="X5" s="23"/>
      <c r="Y5" s="967" t="s">
        <v>190</v>
      </c>
      <c r="Z5" s="937" t="s">
        <v>185</v>
      </c>
      <c r="AA5" s="937" t="s">
        <v>160</v>
      </c>
      <c r="AB5" s="956"/>
      <c r="AC5" s="937" t="s">
        <v>190</v>
      </c>
      <c r="AD5" s="937" t="s">
        <v>185</v>
      </c>
      <c r="AE5" s="937" t="s">
        <v>160</v>
      </c>
      <c r="AF5" s="929"/>
      <c r="AG5" s="23"/>
      <c r="AH5" s="779"/>
      <c r="AI5" s="880" t="s">
        <v>194</v>
      </c>
      <c r="AJ5" s="198"/>
      <c r="AK5" s="779"/>
      <c r="AL5" s="906" t="s">
        <v>69</v>
      </c>
      <c r="AM5" s="903"/>
      <c r="AO5" s="910"/>
      <c r="AP5" s="913"/>
      <c r="AQ5" s="779"/>
      <c r="AR5" s="880" t="s">
        <v>194</v>
      </c>
      <c r="AS5" s="106"/>
      <c r="AT5" s="916"/>
      <c r="AU5" s="779"/>
      <c r="AV5" s="906" t="s">
        <v>69</v>
      </c>
    </row>
    <row r="6" spans="2:48" ht="19.5" customHeight="1">
      <c r="B6" s="779"/>
      <c r="C6" s="780"/>
      <c r="D6" s="943"/>
      <c r="E6" s="946"/>
      <c r="F6" s="948" t="s">
        <v>194</v>
      </c>
      <c r="G6" s="136"/>
      <c r="H6" s="932"/>
      <c r="I6" s="940"/>
      <c r="J6" s="922"/>
      <c r="K6" s="921" t="s">
        <v>177</v>
      </c>
      <c r="L6" s="187"/>
      <c r="M6" s="922"/>
      <c r="N6" s="921" t="s">
        <v>177</v>
      </c>
      <c r="O6" s="189"/>
      <c r="P6" s="83"/>
      <c r="Q6" s="950"/>
      <c r="R6" s="953"/>
      <c r="S6" s="956"/>
      <c r="T6" s="956"/>
      <c r="U6" s="959"/>
      <c r="V6" s="959"/>
      <c r="W6" s="193"/>
      <c r="X6" s="23"/>
      <c r="Y6" s="967"/>
      <c r="Z6" s="937"/>
      <c r="AA6" s="937"/>
      <c r="AB6" s="956"/>
      <c r="AC6" s="937"/>
      <c r="AD6" s="937"/>
      <c r="AE6" s="937"/>
      <c r="AF6" s="929"/>
      <c r="AG6" s="23"/>
      <c r="AH6" s="779"/>
      <c r="AI6" s="882"/>
      <c r="AJ6" s="199"/>
      <c r="AK6" s="779"/>
      <c r="AL6" s="907"/>
      <c r="AM6" s="903"/>
      <c r="AO6" s="910"/>
      <c r="AP6" s="913"/>
      <c r="AQ6" s="779"/>
      <c r="AR6" s="882"/>
      <c r="AS6" s="199"/>
      <c r="AT6" s="916"/>
      <c r="AU6" s="779"/>
      <c r="AV6" s="907"/>
    </row>
    <row r="7" spans="2:48" s="1" customFormat="1" ht="48.75" customHeight="1" thickBot="1">
      <c r="B7" s="781"/>
      <c r="C7" s="782"/>
      <c r="D7" s="944"/>
      <c r="E7" s="947"/>
      <c r="F7" s="947"/>
      <c r="G7" s="226" t="s">
        <v>195</v>
      </c>
      <c r="H7" s="933"/>
      <c r="I7" s="941"/>
      <c r="J7" s="923"/>
      <c r="K7" s="923"/>
      <c r="L7" s="131" t="s">
        <v>351</v>
      </c>
      <c r="M7" s="923"/>
      <c r="N7" s="923"/>
      <c r="O7" s="131" t="s">
        <v>351</v>
      </c>
      <c r="P7" s="83"/>
      <c r="Q7" s="951"/>
      <c r="R7" s="954"/>
      <c r="S7" s="957"/>
      <c r="T7" s="957"/>
      <c r="U7" s="960"/>
      <c r="V7" s="960"/>
      <c r="W7" s="194" t="s">
        <v>221</v>
      </c>
      <c r="X7" s="279"/>
      <c r="Y7" s="968"/>
      <c r="Z7" s="938"/>
      <c r="AA7" s="938"/>
      <c r="AB7" s="957"/>
      <c r="AC7" s="938"/>
      <c r="AD7" s="938"/>
      <c r="AE7" s="938"/>
      <c r="AF7" s="930"/>
      <c r="AG7" s="279"/>
      <c r="AH7" s="781"/>
      <c r="AI7" s="905"/>
      <c r="AJ7" s="200" t="s">
        <v>213</v>
      </c>
      <c r="AK7" s="781"/>
      <c r="AL7" s="908"/>
      <c r="AM7" s="904"/>
      <c r="AO7" s="911"/>
      <c r="AP7" s="914"/>
      <c r="AQ7" s="781"/>
      <c r="AR7" s="905"/>
      <c r="AS7" s="201" t="s">
        <v>213</v>
      </c>
      <c r="AT7" s="917"/>
      <c r="AU7" s="781"/>
      <c r="AV7" s="908"/>
    </row>
    <row r="8" spans="2:48" ht="19.5" customHeight="1">
      <c r="B8" s="332" t="s">
        <v>0</v>
      </c>
      <c r="C8" s="333" t="s">
        <v>241</v>
      </c>
      <c r="D8" s="419"/>
      <c r="E8" s="420"/>
      <c r="F8" s="420"/>
      <c r="G8" s="420"/>
      <c r="H8" s="421">
        <f>建設部門投入係数シート!D58</f>
        <v>0</v>
      </c>
      <c r="I8" s="422">
        <f>H8*関係係数シート!D4</f>
        <v>0</v>
      </c>
      <c r="J8" s="423">
        <f t="array" ref="J8:J44">MMULT(関係係数シート!Q4:BA40,'計算シート(土地造成)'!I8:I44)</f>
        <v>0</v>
      </c>
      <c r="K8" s="423">
        <f>J8*関係係数シート!E4</f>
        <v>0</v>
      </c>
      <c r="L8" s="424">
        <f>J8*関係係数シート!F4</f>
        <v>0</v>
      </c>
      <c r="M8" s="423">
        <f>E8+J8</f>
        <v>0</v>
      </c>
      <c r="N8" s="423">
        <f>F8+K8</f>
        <v>0</v>
      </c>
      <c r="O8" s="424">
        <f>G8+L8</f>
        <v>0</v>
      </c>
      <c r="P8" s="84"/>
      <c r="Q8" s="476"/>
      <c r="R8" s="477"/>
      <c r="S8" s="425">
        <f>$R$45*関係係数シート!G4</f>
        <v>0</v>
      </c>
      <c r="T8" s="425">
        <f>S8*関係係数シート!D4</f>
        <v>0</v>
      </c>
      <c r="U8" s="423">
        <f t="array" ref="U8:U44">MMULT(関係係数シート!Q4:BA40,'計算シート(土地造成)'!T8:T44)</f>
        <v>0</v>
      </c>
      <c r="V8" s="423">
        <f>U8*関係係数シート!E4</f>
        <v>0</v>
      </c>
      <c r="W8" s="424">
        <f>U8*関係係数シート!F4</f>
        <v>0</v>
      </c>
      <c r="Y8" s="426"/>
      <c r="Z8" s="427">
        <f>ROUND(J8*関係係数シート!H4,0)</f>
        <v>0</v>
      </c>
      <c r="AA8" s="427">
        <f>Y8+Z8</f>
        <v>0</v>
      </c>
      <c r="AB8" s="428">
        <f>ROUND(U8*関係係数シート!H4,0)</f>
        <v>0</v>
      </c>
      <c r="AC8" s="429"/>
      <c r="AD8" s="423">
        <f>ROUND(J8*関係係数シート!I4,0)</f>
        <v>0</v>
      </c>
      <c r="AE8" s="421">
        <f>AC8+AD8</f>
        <v>0</v>
      </c>
      <c r="AF8" s="424">
        <f>ROUND(U8*関係係数シート!I4,0)</f>
        <v>0</v>
      </c>
      <c r="AH8" s="334">
        <f>M8+U8</f>
        <v>0</v>
      </c>
      <c r="AI8" s="335">
        <f t="shared" ref="AI8:AI44" si="0">N8+V8</f>
        <v>0</v>
      </c>
      <c r="AJ8" s="336">
        <f t="shared" ref="AJ8:AJ44" si="1">O8+W8</f>
        <v>0</v>
      </c>
      <c r="AK8" s="334">
        <f>AA8+AB8</f>
        <v>0</v>
      </c>
      <c r="AL8" s="336">
        <f>AE8+AF8</f>
        <v>0</v>
      </c>
      <c r="AM8" s="337">
        <f t="shared" ref="AM8:AM44" si="2">RANK(AH8,$AH$8:$AH$44)</f>
        <v>1</v>
      </c>
      <c r="AO8" s="339">
        <v>1</v>
      </c>
      <c r="AP8" s="340" t="str">
        <f>INDEX($C$8:$C$44,MATCH(AO8,$AM$8:$AM$44,0),1)</f>
        <v>農林漁業</v>
      </c>
      <c r="AQ8" s="341">
        <f>INDEX($AH$8:$AH$44,MATCH(AO8,$AM$8:$AM$44,0),1)</f>
        <v>0</v>
      </c>
      <c r="AR8" s="342">
        <f>INDEX($AI$8:$AI$44,MATCH(AO8,$AM$8:$AM$44,0),1)</f>
        <v>0</v>
      </c>
      <c r="AS8" s="343">
        <f>INDEX($AJ$8:$AJ$44,MATCH(AO8,$AM$8:$AM$44,0),1)</f>
        <v>0</v>
      </c>
      <c r="AT8" s="344" t="e">
        <f>SUM($AQ$8:AQ8)/$AQ$45</f>
        <v>#N/A</v>
      </c>
      <c r="AU8" s="334">
        <f>INDEX($AK$8:$AK$44,MATCH(AO8,$AM$8:$AM$44,0),1)</f>
        <v>0</v>
      </c>
      <c r="AV8" s="336">
        <f>INDEX($AL$8:$AL$44,MATCH(AO8,$AM$8:$AM$44,0),1)</f>
        <v>0</v>
      </c>
    </row>
    <row r="9" spans="2:48" ht="19.5" customHeight="1">
      <c r="B9" s="345" t="s">
        <v>9</v>
      </c>
      <c r="C9" s="346" t="s">
        <v>3</v>
      </c>
      <c r="D9" s="430"/>
      <c r="E9" s="431"/>
      <c r="F9" s="431"/>
      <c r="G9" s="431"/>
      <c r="H9" s="432">
        <f>建設部門投入係数シート!D59</f>
        <v>0</v>
      </c>
      <c r="I9" s="433">
        <f>H9*関係係数シート!D5</f>
        <v>0</v>
      </c>
      <c r="J9" s="434">
        <v>0</v>
      </c>
      <c r="K9" s="434">
        <f>J9*関係係数シート!E5</f>
        <v>0</v>
      </c>
      <c r="L9" s="435">
        <f>J9*関係係数シート!F5</f>
        <v>0</v>
      </c>
      <c r="M9" s="434">
        <f t="shared" ref="M9:O44" si="3">E9+J9</f>
        <v>0</v>
      </c>
      <c r="N9" s="434">
        <f t="shared" si="3"/>
        <v>0</v>
      </c>
      <c r="O9" s="435">
        <f t="shared" si="3"/>
        <v>0</v>
      </c>
      <c r="P9" s="84"/>
      <c r="Q9" s="478"/>
      <c r="R9" s="479"/>
      <c r="S9" s="434">
        <f>$R$45*関係係数シート!G5</f>
        <v>0</v>
      </c>
      <c r="T9" s="434">
        <f>S9*関係係数シート!D5</f>
        <v>0</v>
      </c>
      <c r="U9" s="434">
        <v>0</v>
      </c>
      <c r="V9" s="434">
        <f>U9*関係係数シート!E5</f>
        <v>0</v>
      </c>
      <c r="W9" s="435">
        <f>U9*関係係数シート!F5</f>
        <v>0</v>
      </c>
      <c r="Y9" s="436"/>
      <c r="Z9" s="437">
        <f>ROUND(J9*関係係数シート!H5,0)</f>
        <v>0</v>
      </c>
      <c r="AA9" s="438">
        <f t="shared" ref="AA9:AA44" si="4">Y9+Z9</f>
        <v>0</v>
      </c>
      <c r="AB9" s="439">
        <f>ROUND(U9*関係係数シート!H5,0)</f>
        <v>0</v>
      </c>
      <c r="AC9" s="440"/>
      <c r="AD9" s="434">
        <f>ROUND(J9*関係係数シート!I5,0)</f>
        <v>0</v>
      </c>
      <c r="AE9" s="432">
        <f t="shared" ref="AE9:AE44" si="5">AC9+AD9</f>
        <v>0</v>
      </c>
      <c r="AF9" s="435">
        <f>ROUND(U9*関係係数シート!I5,0)</f>
        <v>0</v>
      </c>
      <c r="AH9" s="347">
        <f t="shared" ref="AH9:AH44" si="6">M9+U9</f>
        <v>0</v>
      </c>
      <c r="AI9" s="348">
        <f t="shared" si="0"/>
        <v>0</v>
      </c>
      <c r="AJ9" s="349">
        <f t="shared" si="1"/>
        <v>0</v>
      </c>
      <c r="AK9" s="347">
        <f t="shared" ref="AK9:AK44" si="7">AA9+AB9</f>
        <v>0</v>
      </c>
      <c r="AL9" s="349">
        <f t="shared" ref="AL9:AL44" si="8">AE9+AF9</f>
        <v>0</v>
      </c>
      <c r="AM9" s="350">
        <f t="shared" si="2"/>
        <v>1</v>
      </c>
      <c r="AO9" s="352">
        <v>2</v>
      </c>
      <c r="AP9" s="353" t="e">
        <f t="shared" ref="AP9:AP44" si="9">INDEX($C$8:$C$44,MATCH(AO9,$AM$8:$AM$44,0),1)</f>
        <v>#N/A</v>
      </c>
      <c r="AQ9" s="354" t="e">
        <f t="shared" ref="AQ9:AQ44" si="10">INDEX($AH$8:$AH$44,MATCH(AO9,$AM$8:$AM$44,0),1)</f>
        <v>#N/A</v>
      </c>
      <c r="AR9" s="355" t="e">
        <f t="shared" ref="AR9:AR44" si="11">INDEX($AI$8:$AI$44,MATCH(AO9,$AM$8:$AM$44,0),1)</f>
        <v>#N/A</v>
      </c>
      <c r="AS9" s="356" t="e">
        <f t="shared" ref="AS9:AS44" si="12">INDEX($AJ$8:$AJ$44,MATCH(AO9,$AM$8:$AM$44,0),1)</f>
        <v>#N/A</v>
      </c>
      <c r="AT9" s="357" t="e">
        <f>SUM($AQ$8:AQ9)/$AQ$45</f>
        <v>#N/A</v>
      </c>
      <c r="AU9" s="347" t="e">
        <f t="shared" ref="AU9:AU44" si="13">INDEX($AK$8:$AK$44,MATCH(AO9,$AM$8:$AM$44,0),1)</f>
        <v>#N/A</v>
      </c>
      <c r="AV9" s="349" t="e">
        <f t="shared" ref="AV9:AV44" si="14">INDEX($AL$8:$AL$44,MATCH(AO9,$AM$8:$AM$44,0),1)</f>
        <v>#N/A</v>
      </c>
    </row>
    <row r="10" spans="2:48" ht="19.5" customHeight="1">
      <c r="B10" s="345" t="s">
        <v>19</v>
      </c>
      <c r="C10" s="346" t="s">
        <v>141</v>
      </c>
      <c r="D10" s="430"/>
      <c r="E10" s="431"/>
      <c r="F10" s="431"/>
      <c r="G10" s="431"/>
      <c r="H10" s="432">
        <f>建設部門投入係数シート!D60</f>
        <v>0</v>
      </c>
      <c r="I10" s="433">
        <f>H10*関係係数シート!D6</f>
        <v>0</v>
      </c>
      <c r="J10" s="434">
        <v>0</v>
      </c>
      <c r="K10" s="434">
        <f>J10*関係係数シート!E6</f>
        <v>0</v>
      </c>
      <c r="L10" s="435">
        <f>J10*関係係数シート!F6</f>
        <v>0</v>
      </c>
      <c r="M10" s="434">
        <f t="shared" si="3"/>
        <v>0</v>
      </c>
      <c r="N10" s="434">
        <f t="shared" si="3"/>
        <v>0</v>
      </c>
      <c r="O10" s="435">
        <f t="shared" si="3"/>
        <v>0</v>
      </c>
      <c r="P10" s="84"/>
      <c r="Q10" s="478"/>
      <c r="R10" s="479"/>
      <c r="S10" s="434">
        <f>$R$45*関係係数シート!G6</f>
        <v>0</v>
      </c>
      <c r="T10" s="434">
        <f>S10*関係係数シート!D6</f>
        <v>0</v>
      </c>
      <c r="U10" s="434">
        <v>0</v>
      </c>
      <c r="V10" s="434">
        <f>U10*関係係数シート!E6</f>
        <v>0</v>
      </c>
      <c r="W10" s="435">
        <f>U10*関係係数シート!F6</f>
        <v>0</v>
      </c>
      <c r="Y10" s="436"/>
      <c r="Z10" s="437">
        <f>ROUND(J10*関係係数シート!H6,0)</f>
        <v>0</v>
      </c>
      <c r="AA10" s="438">
        <f t="shared" si="4"/>
        <v>0</v>
      </c>
      <c r="AB10" s="439">
        <f>ROUND(U10*関係係数シート!H6,0)</f>
        <v>0</v>
      </c>
      <c r="AC10" s="440"/>
      <c r="AD10" s="434">
        <f>ROUND(J10*関係係数シート!I6,0)</f>
        <v>0</v>
      </c>
      <c r="AE10" s="432">
        <f t="shared" si="5"/>
        <v>0</v>
      </c>
      <c r="AF10" s="435">
        <f>ROUND(U10*関係係数シート!I6,0)</f>
        <v>0</v>
      </c>
      <c r="AH10" s="347">
        <f t="shared" si="6"/>
        <v>0</v>
      </c>
      <c r="AI10" s="348">
        <f t="shared" si="0"/>
        <v>0</v>
      </c>
      <c r="AJ10" s="349">
        <f t="shared" si="1"/>
        <v>0</v>
      </c>
      <c r="AK10" s="347">
        <f t="shared" si="7"/>
        <v>0</v>
      </c>
      <c r="AL10" s="349">
        <f t="shared" si="8"/>
        <v>0</v>
      </c>
      <c r="AM10" s="350">
        <f t="shared" si="2"/>
        <v>1</v>
      </c>
      <c r="AO10" s="352">
        <v>3</v>
      </c>
      <c r="AP10" s="353" t="e">
        <f t="shared" si="9"/>
        <v>#N/A</v>
      </c>
      <c r="AQ10" s="354" t="e">
        <f t="shared" si="10"/>
        <v>#N/A</v>
      </c>
      <c r="AR10" s="355" t="e">
        <f t="shared" si="11"/>
        <v>#N/A</v>
      </c>
      <c r="AS10" s="356" t="e">
        <f t="shared" si="12"/>
        <v>#N/A</v>
      </c>
      <c r="AT10" s="357" t="e">
        <f>SUM($AQ$8:AQ10)/$AQ$45</f>
        <v>#N/A</v>
      </c>
      <c r="AU10" s="347" t="e">
        <f t="shared" si="13"/>
        <v>#N/A</v>
      </c>
      <c r="AV10" s="349" t="e">
        <f t="shared" si="14"/>
        <v>#N/A</v>
      </c>
    </row>
    <row r="11" spans="2:48" ht="19.5" customHeight="1">
      <c r="B11" s="345" t="s">
        <v>26</v>
      </c>
      <c r="C11" s="346" t="s">
        <v>6</v>
      </c>
      <c r="D11" s="430"/>
      <c r="E11" s="431"/>
      <c r="F11" s="431"/>
      <c r="G11" s="431"/>
      <c r="H11" s="432">
        <f>建設部門投入係数シート!D61</f>
        <v>0</v>
      </c>
      <c r="I11" s="433">
        <f>H11*関係係数シート!D7</f>
        <v>0</v>
      </c>
      <c r="J11" s="434">
        <v>0</v>
      </c>
      <c r="K11" s="434">
        <f>J11*関係係数シート!E7</f>
        <v>0</v>
      </c>
      <c r="L11" s="435">
        <f>J11*関係係数シート!F7</f>
        <v>0</v>
      </c>
      <c r="M11" s="434">
        <f t="shared" si="3"/>
        <v>0</v>
      </c>
      <c r="N11" s="434">
        <f t="shared" si="3"/>
        <v>0</v>
      </c>
      <c r="O11" s="435">
        <f t="shared" si="3"/>
        <v>0</v>
      </c>
      <c r="P11" s="84"/>
      <c r="Q11" s="478"/>
      <c r="R11" s="479"/>
      <c r="S11" s="434">
        <f>$R$45*関係係数シート!G7</f>
        <v>0</v>
      </c>
      <c r="T11" s="434">
        <f>S11*関係係数シート!D7</f>
        <v>0</v>
      </c>
      <c r="U11" s="434">
        <v>0</v>
      </c>
      <c r="V11" s="434">
        <f>U11*関係係数シート!E7</f>
        <v>0</v>
      </c>
      <c r="W11" s="435">
        <f>U11*関係係数シート!F7</f>
        <v>0</v>
      </c>
      <c r="Y11" s="436"/>
      <c r="Z11" s="437">
        <f>ROUND(J11*関係係数シート!H7,0)</f>
        <v>0</v>
      </c>
      <c r="AA11" s="438">
        <f t="shared" si="4"/>
        <v>0</v>
      </c>
      <c r="AB11" s="439">
        <f>ROUND(U11*関係係数シート!H7,0)</f>
        <v>0</v>
      </c>
      <c r="AC11" s="440"/>
      <c r="AD11" s="434">
        <f>ROUND(J11*関係係数シート!I7,0)</f>
        <v>0</v>
      </c>
      <c r="AE11" s="432">
        <f t="shared" si="5"/>
        <v>0</v>
      </c>
      <c r="AF11" s="435">
        <f>ROUND(U11*関係係数シート!I7,0)</f>
        <v>0</v>
      </c>
      <c r="AH11" s="347">
        <f t="shared" si="6"/>
        <v>0</v>
      </c>
      <c r="AI11" s="348">
        <f t="shared" si="0"/>
        <v>0</v>
      </c>
      <c r="AJ11" s="349">
        <f t="shared" si="1"/>
        <v>0</v>
      </c>
      <c r="AK11" s="347">
        <f t="shared" si="7"/>
        <v>0</v>
      </c>
      <c r="AL11" s="349">
        <f t="shared" si="8"/>
        <v>0</v>
      </c>
      <c r="AM11" s="350">
        <f t="shared" si="2"/>
        <v>1</v>
      </c>
      <c r="AO11" s="352">
        <v>4</v>
      </c>
      <c r="AP11" s="353" t="e">
        <f t="shared" si="9"/>
        <v>#N/A</v>
      </c>
      <c r="AQ11" s="354" t="e">
        <f t="shared" si="10"/>
        <v>#N/A</v>
      </c>
      <c r="AR11" s="355" t="e">
        <f t="shared" si="11"/>
        <v>#N/A</v>
      </c>
      <c r="AS11" s="356" t="e">
        <f t="shared" si="12"/>
        <v>#N/A</v>
      </c>
      <c r="AT11" s="357" t="e">
        <f>SUM($AQ$8:AQ11)/$AQ$45</f>
        <v>#N/A</v>
      </c>
      <c r="AU11" s="347" t="e">
        <f t="shared" si="13"/>
        <v>#N/A</v>
      </c>
      <c r="AV11" s="349" t="e">
        <f t="shared" si="14"/>
        <v>#N/A</v>
      </c>
    </row>
    <row r="12" spans="2:48" ht="19.5" customHeight="1">
      <c r="B12" s="358" t="s">
        <v>27</v>
      </c>
      <c r="C12" s="359" t="s">
        <v>8</v>
      </c>
      <c r="D12" s="441"/>
      <c r="E12" s="442"/>
      <c r="F12" s="442"/>
      <c r="G12" s="442"/>
      <c r="H12" s="443">
        <f>建設部門投入係数シート!D62</f>
        <v>0</v>
      </c>
      <c r="I12" s="444">
        <f>H12*関係係数シート!D8</f>
        <v>0</v>
      </c>
      <c r="J12" s="445">
        <v>0</v>
      </c>
      <c r="K12" s="445">
        <f>J12*関係係数シート!E8</f>
        <v>0</v>
      </c>
      <c r="L12" s="446">
        <f>J12*関係係数シート!F8</f>
        <v>0</v>
      </c>
      <c r="M12" s="445">
        <f t="shared" si="3"/>
        <v>0</v>
      </c>
      <c r="N12" s="445">
        <f t="shared" si="3"/>
        <v>0</v>
      </c>
      <c r="O12" s="446">
        <f t="shared" si="3"/>
        <v>0</v>
      </c>
      <c r="P12" s="84"/>
      <c r="Q12" s="480"/>
      <c r="R12" s="481"/>
      <c r="S12" s="445">
        <f>$R$45*関係係数シート!G8</f>
        <v>0</v>
      </c>
      <c r="T12" s="445">
        <f>S12*関係係数シート!D8</f>
        <v>0</v>
      </c>
      <c r="U12" s="445">
        <v>0</v>
      </c>
      <c r="V12" s="445">
        <f>U12*関係係数シート!E8</f>
        <v>0</v>
      </c>
      <c r="W12" s="446">
        <f>U12*関係係数シート!F8</f>
        <v>0</v>
      </c>
      <c r="Y12" s="447"/>
      <c r="Z12" s="448">
        <f>ROUND(J12*関係係数シート!H8,0)</f>
        <v>0</v>
      </c>
      <c r="AA12" s="449">
        <f t="shared" si="4"/>
        <v>0</v>
      </c>
      <c r="AB12" s="450">
        <f>ROUND(U12*関係係数シート!H8,0)</f>
        <v>0</v>
      </c>
      <c r="AC12" s="451"/>
      <c r="AD12" s="445">
        <f>ROUND(J12*関係係数シート!I8,0)</f>
        <v>0</v>
      </c>
      <c r="AE12" s="443">
        <f t="shared" si="5"/>
        <v>0</v>
      </c>
      <c r="AF12" s="446">
        <f>ROUND(U12*関係係数シート!I8,0)</f>
        <v>0</v>
      </c>
      <c r="AH12" s="360">
        <f t="shared" si="6"/>
        <v>0</v>
      </c>
      <c r="AI12" s="361">
        <f t="shared" si="0"/>
        <v>0</v>
      </c>
      <c r="AJ12" s="362">
        <f t="shared" si="1"/>
        <v>0</v>
      </c>
      <c r="AK12" s="360">
        <f t="shared" si="7"/>
        <v>0</v>
      </c>
      <c r="AL12" s="362">
        <f t="shared" si="8"/>
        <v>0</v>
      </c>
      <c r="AM12" s="363">
        <f t="shared" si="2"/>
        <v>1</v>
      </c>
      <c r="AO12" s="365">
        <v>5</v>
      </c>
      <c r="AP12" s="366" t="e">
        <f t="shared" si="9"/>
        <v>#N/A</v>
      </c>
      <c r="AQ12" s="367" t="e">
        <f t="shared" si="10"/>
        <v>#N/A</v>
      </c>
      <c r="AR12" s="368" t="e">
        <f t="shared" si="11"/>
        <v>#N/A</v>
      </c>
      <c r="AS12" s="369" t="e">
        <f t="shared" si="12"/>
        <v>#N/A</v>
      </c>
      <c r="AT12" s="370" t="e">
        <f>SUM($AQ$8:AQ12)/$AQ$45</f>
        <v>#N/A</v>
      </c>
      <c r="AU12" s="360" t="e">
        <f t="shared" si="13"/>
        <v>#N/A</v>
      </c>
      <c r="AV12" s="362" t="e">
        <f t="shared" si="14"/>
        <v>#N/A</v>
      </c>
    </row>
    <row r="13" spans="2:48" ht="19.5" customHeight="1">
      <c r="B13" s="371" t="s">
        <v>34</v>
      </c>
      <c r="C13" s="372" t="s">
        <v>10</v>
      </c>
      <c r="D13" s="452"/>
      <c r="E13" s="453"/>
      <c r="F13" s="453"/>
      <c r="G13" s="453"/>
      <c r="H13" s="454">
        <f>建設部門投入係数シート!D63</f>
        <v>0</v>
      </c>
      <c r="I13" s="455">
        <f>H13*関係係数シート!D9</f>
        <v>0</v>
      </c>
      <c r="J13" s="425">
        <v>0</v>
      </c>
      <c r="K13" s="425">
        <f>J13*関係係数シート!E9</f>
        <v>0</v>
      </c>
      <c r="L13" s="456">
        <f>J13*関係係数シート!F9</f>
        <v>0</v>
      </c>
      <c r="M13" s="425">
        <f t="shared" si="3"/>
        <v>0</v>
      </c>
      <c r="N13" s="425">
        <f t="shared" si="3"/>
        <v>0</v>
      </c>
      <c r="O13" s="456">
        <f t="shared" si="3"/>
        <v>0</v>
      </c>
      <c r="P13" s="84"/>
      <c r="Q13" s="482"/>
      <c r="R13" s="483"/>
      <c r="S13" s="425">
        <f>$R$45*関係係数シート!G9</f>
        <v>0</v>
      </c>
      <c r="T13" s="425">
        <f>S13*関係係数シート!D9</f>
        <v>0</v>
      </c>
      <c r="U13" s="425">
        <v>0</v>
      </c>
      <c r="V13" s="425">
        <f>U13*関係係数シート!E9</f>
        <v>0</v>
      </c>
      <c r="W13" s="456">
        <f>U13*関係係数シート!F9</f>
        <v>0</v>
      </c>
      <c r="Y13" s="457"/>
      <c r="Z13" s="458">
        <f>ROUND(J13*関係係数シート!H9,0)</f>
        <v>0</v>
      </c>
      <c r="AA13" s="459">
        <f t="shared" si="4"/>
        <v>0</v>
      </c>
      <c r="AB13" s="460">
        <f>ROUND(U13*関係係数シート!H9,0)</f>
        <v>0</v>
      </c>
      <c r="AC13" s="461"/>
      <c r="AD13" s="425">
        <f>ROUND(J13*関係係数シート!I9,0)</f>
        <v>0</v>
      </c>
      <c r="AE13" s="454">
        <f t="shared" si="5"/>
        <v>0</v>
      </c>
      <c r="AF13" s="456">
        <f>ROUND(U13*関係係数シート!I9,0)</f>
        <v>0</v>
      </c>
      <c r="AH13" s="373">
        <f t="shared" si="6"/>
        <v>0</v>
      </c>
      <c r="AI13" s="374">
        <f t="shared" si="0"/>
        <v>0</v>
      </c>
      <c r="AJ13" s="375">
        <f t="shared" si="1"/>
        <v>0</v>
      </c>
      <c r="AK13" s="373">
        <f t="shared" si="7"/>
        <v>0</v>
      </c>
      <c r="AL13" s="375">
        <f t="shared" si="8"/>
        <v>0</v>
      </c>
      <c r="AM13" s="376">
        <f t="shared" si="2"/>
        <v>1</v>
      </c>
      <c r="AO13" s="378">
        <v>6</v>
      </c>
      <c r="AP13" s="379" t="e">
        <f t="shared" si="9"/>
        <v>#N/A</v>
      </c>
      <c r="AQ13" s="380" t="e">
        <f t="shared" si="10"/>
        <v>#N/A</v>
      </c>
      <c r="AR13" s="381" t="e">
        <f t="shared" si="11"/>
        <v>#N/A</v>
      </c>
      <c r="AS13" s="382" t="e">
        <f t="shared" si="12"/>
        <v>#N/A</v>
      </c>
      <c r="AT13" s="383" t="e">
        <f>SUM($AQ$8:AQ13)/$AQ$45</f>
        <v>#N/A</v>
      </c>
      <c r="AU13" s="373" t="e">
        <f t="shared" si="13"/>
        <v>#N/A</v>
      </c>
      <c r="AV13" s="375" t="e">
        <f t="shared" si="14"/>
        <v>#N/A</v>
      </c>
    </row>
    <row r="14" spans="2:48" ht="19.5" customHeight="1">
      <c r="B14" s="345" t="s">
        <v>36</v>
      </c>
      <c r="C14" s="346" t="s">
        <v>12</v>
      </c>
      <c r="D14" s="430"/>
      <c r="E14" s="431"/>
      <c r="F14" s="431"/>
      <c r="G14" s="431"/>
      <c r="H14" s="432">
        <f>建設部門投入係数シート!D64</f>
        <v>0</v>
      </c>
      <c r="I14" s="433">
        <f>H14*関係係数シート!D10</f>
        <v>0</v>
      </c>
      <c r="J14" s="434">
        <v>0</v>
      </c>
      <c r="K14" s="434">
        <f>J14*関係係数シート!E10</f>
        <v>0</v>
      </c>
      <c r="L14" s="435">
        <f>J14*関係係数シート!F10</f>
        <v>0</v>
      </c>
      <c r="M14" s="434">
        <f t="shared" si="3"/>
        <v>0</v>
      </c>
      <c r="N14" s="434">
        <f t="shared" si="3"/>
        <v>0</v>
      </c>
      <c r="O14" s="435">
        <f t="shared" si="3"/>
        <v>0</v>
      </c>
      <c r="P14" s="84"/>
      <c r="Q14" s="478"/>
      <c r="R14" s="479"/>
      <c r="S14" s="434">
        <f>$R$45*関係係数シート!G10</f>
        <v>0</v>
      </c>
      <c r="T14" s="434">
        <f>S14*関係係数シート!D10</f>
        <v>0</v>
      </c>
      <c r="U14" s="434">
        <v>0</v>
      </c>
      <c r="V14" s="434">
        <f>U14*関係係数シート!E10</f>
        <v>0</v>
      </c>
      <c r="W14" s="435">
        <f>U14*関係係数シート!F10</f>
        <v>0</v>
      </c>
      <c r="Y14" s="436"/>
      <c r="Z14" s="437">
        <f>ROUND(J14*関係係数シート!H10,0)</f>
        <v>0</v>
      </c>
      <c r="AA14" s="438">
        <f t="shared" si="4"/>
        <v>0</v>
      </c>
      <c r="AB14" s="439">
        <f>ROUND(U14*関係係数シート!H10,0)</f>
        <v>0</v>
      </c>
      <c r="AC14" s="440"/>
      <c r="AD14" s="434">
        <f>ROUND(J14*関係係数シート!I10,0)</f>
        <v>0</v>
      </c>
      <c r="AE14" s="432">
        <f t="shared" si="5"/>
        <v>0</v>
      </c>
      <c r="AF14" s="435">
        <f>ROUND(U14*関係係数シート!I10,0)</f>
        <v>0</v>
      </c>
      <c r="AH14" s="347">
        <f t="shared" si="6"/>
        <v>0</v>
      </c>
      <c r="AI14" s="348">
        <f t="shared" si="0"/>
        <v>0</v>
      </c>
      <c r="AJ14" s="349">
        <f t="shared" si="1"/>
        <v>0</v>
      </c>
      <c r="AK14" s="347">
        <f t="shared" si="7"/>
        <v>0</v>
      </c>
      <c r="AL14" s="349">
        <f t="shared" si="8"/>
        <v>0</v>
      </c>
      <c r="AM14" s="350">
        <f t="shared" si="2"/>
        <v>1</v>
      </c>
      <c r="AO14" s="352">
        <v>7</v>
      </c>
      <c r="AP14" s="353" t="e">
        <f t="shared" si="9"/>
        <v>#N/A</v>
      </c>
      <c r="AQ14" s="354" t="e">
        <f t="shared" si="10"/>
        <v>#N/A</v>
      </c>
      <c r="AR14" s="355" t="e">
        <f t="shared" si="11"/>
        <v>#N/A</v>
      </c>
      <c r="AS14" s="356" t="e">
        <f t="shared" si="12"/>
        <v>#N/A</v>
      </c>
      <c r="AT14" s="357" t="e">
        <f>SUM($AQ$8:AQ14)/$AQ$45</f>
        <v>#N/A</v>
      </c>
      <c r="AU14" s="347" t="e">
        <f t="shared" si="13"/>
        <v>#N/A</v>
      </c>
      <c r="AV14" s="349" t="e">
        <f t="shared" si="14"/>
        <v>#N/A</v>
      </c>
    </row>
    <row r="15" spans="2:48" ht="19.5" customHeight="1">
      <c r="B15" s="345" t="s">
        <v>38</v>
      </c>
      <c r="C15" s="346" t="s">
        <v>242</v>
      </c>
      <c r="D15" s="430"/>
      <c r="E15" s="431"/>
      <c r="F15" s="431"/>
      <c r="G15" s="431"/>
      <c r="H15" s="432">
        <f>建設部門投入係数シート!D65</f>
        <v>0</v>
      </c>
      <c r="I15" s="433">
        <f>H15*関係係数シート!D11</f>
        <v>0</v>
      </c>
      <c r="J15" s="434">
        <v>0</v>
      </c>
      <c r="K15" s="434">
        <f>J15*関係係数シート!E11</f>
        <v>0</v>
      </c>
      <c r="L15" s="435">
        <f>J15*関係係数シート!F11</f>
        <v>0</v>
      </c>
      <c r="M15" s="434">
        <f t="shared" si="3"/>
        <v>0</v>
      </c>
      <c r="N15" s="434">
        <f t="shared" si="3"/>
        <v>0</v>
      </c>
      <c r="O15" s="435">
        <f t="shared" si="3"/>
        <v>0</v>
      </c>
      <c r="P15" s="84"/>
      <c r="Q15" s="478"/>
      <c r="R15" s="479"/>
      <c r="S15" s="434">
        <f>$R$45*関係係数シート!G11</f>
        <v>0</v>
      </c>
      <c r="T15" s="434">
        <f>S15*関係係数シート!D11</f>
        <v>0</v>
      </c>
      <c r="U15" s="434">
        <v>0</v>
      </c>
      <c r="V15" s="434">
        <f>U15*関係係数シート!E11</f>
        <v>0</v>
      </c>
      <c r="W15" s="435">
        <f>U15*関係係数シート!F11</f>
        <v>0</v>
      </c>
      <c r="Y15" s="436"/>
      <c r="Z15" s="437">
        <f>ROUND(J15*関係係数シート!H11,0)</f>
        <v>0</v>
      </c>
      <c r="AA15" s="438">
        <f t="shared" si="4"/>
        <v>0</v>
      </c>
      <c r="AB15" s="439">
        <f>ROUND(U15*関係係数シート!H11,0)</f>
        <v>0</v>
      </c>
      <c r="AC15" s="440"/>
      <c r="AD15" s="434">
        <f>ROUND(J15*関係係数シート!I11,0)</f>
        <v>0</v>
      </c>
      <c r="AE15" s="432">
        <f t="shared" si="5"/>
        <v>0</v>
      </c>
      <c r="AF15" s="435">
        <f>ROUND(U15*関係係数シート!I11,0)</f>
        <v>0</v>
      </c>
      <c r="AH15" s="347">
        <f t="shared" si="6"/>
        <v>0</v>
      </c>
      <c r="AI15" s="348">
        <f t="shared" si="0"/>
        <v>0</v>
      </c>
      <c r="AJ15" s="349">
        <f t="shared" si="1"/>
        <v>0</v>
      </c>
      <c r="AK15" s="347">
        <f t="shared" si="7"/>
        <v>0</v>
      </c>
      <c r="AL15" s="349">
        <f t="shared" si="8"/>
        <v>0</v>
      </c>
      <c r="AM15" s="350">
        <f t="shared" si="2"/>
        <v>1</v>
      </c>
      <c r="AO15" s="352">
        <v>8</v>
      </c>
      <c r="AP15" s="353" t="e">
        <f t="shared" si="9"/>
        <v>#N/A</v>
      </c>
      <c r="AQ15" s="354" t="e">
        <f t="shared" si="10"/>
        <v>#N/A</v>
      </c>
      <c r="AR15" s="355" t="e">
        <f t="shared" si="11"/>
        <v>#N/A</v>
      </c>
      <c r="AS15" s="356" t="e">
        <f t="shared" si="12"/>
        <v>#N/A</v>
      </c>
      <c r="AT15" s="357" t="e">
        <f>SUM($AQ$8:AQ15)/$AQ$45</f>
        <v>#N/A</v>
      </c>
      <c r="AU15" s="347" t="e">
        <f t="shared" si="13"/>
        <v>#N/A</v>
      </c>
      <c r="AV15" s="349" t="e">
        <f t="shared" si="14"/>
        <v>#N/A</v>
      </c>
    </row>
    <row r="16" spans="2:48" ht="19.5" customHeight="1">
      <c r="B16" s="345" t="s">
        <v>42</v>
      </c>
      <c r="C16" s="346" t="s">
        <v>14</v>
      </c>
      <c r="D16" s="430"/>
      <c r="E16" s="431"/>
      <c r="F16" s="431"/>
      <c r="G16" s="431"/>
      <c r="H16" s="432">
        <f>建設部門投入係数シート!D66</f>
        <v>0</v>
      </c>
      <c r="I16" s="433">
        <f>H16*関係係数シート!D12</f>
        <v>0</v>
      </c>
      <c r="J16" s="434">
        <v>0</v>
      </c>
      <c r="K16" s="434">
        <f>J16*関係係数シート!E12</f>
        <v>0</v>
      </c>
      <c r="L16" s="435">
        <f>J16*関係係数シート!F12</f>
        <v>0</v>
      </c>
      <c r="M16" s="434">
        <f t="shared" si="3"/>
        <v>0</v>
      </c>
      <c r="N16" s="434">
        <f t="shared" si="3"/>
        <v>0</v>
      </c>
      <c r="O16" s="435">
        <f t="shared" si="3"/>
        <v>0</v>
      </c>
      <c r="P16" s="84"/>
      <c r="Q16" s="478"/>
      <c r="R16" s="479"/>
      <c r="S16" s="434">
        <f>$R$45*関係係数シート!G12</f>
        <v>0</v>
      </c>
      <c r="T16" s="434">
        <f>S16*関係係数シート!D12</f>
        <v>0</v>
      </c>
      <c r="U16" s="434">
        <v>0</v>
      </c>
      <c r="V16" s="434">
        <f>U16*関係係数シート!E12</f>
        <v>0</v>
      </c>
      <c r="W16" s="435">
        <f>U16*関係係数シート!F12</f>
        <v>0</v>
      </c>
      <c r="Y16" s="436"/>
      <c r="Z16" s="437">
        <f>ROUND(J16*関係係数シート!H12,0)</f>
        <v>0</v>
      </c>
      <c r="AA16" s="438">
        <f t="shared" si="4"/>
        <v>0</v>
      </c>
      <c r="AB16" s="439">
        <f>ROUND(U16*関係係数シート!H12,0)</f>
        <v>0</v>
      </c>
      <c r="AC16" s="440"/>
      <c r="AD16" s="434">
        <f>ROUND(J16*関係係数シート!I12,0)</f>
        <v>0</v>
      </c>
      <c r="AE16" s="432">
        <f t="shared" si="5"/>
        <v>0</v>
      </c>
      <c r="AF16" s="435">
        <f>ROUND(U16*関係係数シート!I12,0)</f>
        <v>0</v>
      </c>
      <c r="AH16" s="347">
        <f t="shared" si="6"/>
        <v>0</v>
      </c>
      <c r="AI16" s="348">
        <f t="shared" si="0"/>
        <v>0</v>
      </c>
      <c r="AJ16" s="349">
        <f t="shared" si="1"/>
        <v>0</v>
      </c>
      <c r="AK16" s="347">
        <f t="shared" si="7"/>
        <v>0</v>
      </c>
      <c r="AL16" s="349">
        <f t="shared" si="8"/>
        <v>0</v>
      </c>
      <c r="AM16" s="350">
        <f t="shared" si="2"/>
        <v>1</v>
      </c>
      <c r="AO16" s="352">
        <v>9</v>
      </c>
      <c r="AP16" s="353" t="e">
        <f t="shared" si="9"/>
        <v>#N/A</v>
      </c>
      <c r="AQ16" s="354" t="e">
        <f t="shared" si="10"/>
        <v>#N/A</v>
      </c>
      <c r="AR16" s="355" t="e">
        <f t="shared" si="11"/>
        <v>#N/A</v>
      </c>
      <c r="AS16" s="356" t="e">
        <f t="shared" si="12"/>
        <v>#N/A</v>
      </c>
      <c r="AT16" s="357" t="e">
        <f>SUM($AQ$8:AQ16)/$AQ$45</f>
        <v>#N/A</v>
      </c>
      <c r="AU16" s="347" t="e">
        <f t="shared" si="13"/>
        <v>#N/A</v>
      </c>
      <c r="AV16" s="349" t="e">
        <f t="shared" si="14"/>
        <v>#N/A</v>
      </c>
    </row>
    <row r="17" spans="2:48" ht="19.5" customHeight="1">
      <c r="B17" s="358" t="s">
        <v>44</v>
      </c>
      <c r="C17" s="359" t="s">
        <v>16</v>
      </c>
      <c r="D17" s="441"/>
      <c r="E17" s="442"/>
      <c r="F17" s="442"/>
      <c r="G17" s="442"/>
      <c r="H17" s="443">
        <f>建設部門投入係数シート!D67</f>
        <v>0</v>
      </c>
      <c r="I17" s="444">
        <f>H17*関係係数シート!D13</f>
        <v>0</v>
      </c>
      <c r="J17" s="445">
        <v>0</v>
      </c>
      <c r="K17" s="445">
        <f>J17*関係係数シート!E13</f>
        <v>0</v>
      </c>
      <c r="L17" s="446">
        <f>J17*関係係数シート!F13</f>
        <v>0</v>
      </c>
      <c r="M17" s="445">
        <f t="shared" si="3"/>
        <v>0</v>
      </c>
      <c r="N17" s="445">
        <f t="shared" si="3"/>
        <v>0</v>
      </c>
      <c r="O17" s="446">
        <f t="shared" si="3"/>
        <v>0</v>
      </c>
      <c r="P17" s="84"/>
      <c r="Q17" s="480"/>
      <c r="R17" s="481"/>
      <c r="S17" s="445">
        <f>$R$45*関係係数シート!G13</f>
        <v>0</v>
      </c>
      <c r="T17" s="445">
        <f>S17*関係係数シート!D13</f>
        <v>0</v>
      </c>
      <c r="U17" s="445">
        <v>0</v>
      </c>
      <c r="V17" s="445">
        <f>U17*関係係数シート!E13</f>
        <v>0</v>
      </c>
      <c r="W17" s="446">
        <f>U17*関係係数シート!F13</f>
        <v>0</v>
      </c>
      <c r="Y17" s="447"/>
      <c r="Z17" s="448">
        <f>ROUND(J17*関係係数シート!H13,0)</f>
        <v>0</v>
      </c>
      <c r="AA17" s="449">
        <f t="shared" si="4"/>
        <v>0</v>
      </c>
      <c r="AB17" s="450">
        <f>ROUND(U17*関係係数シート!H13,0)</f>
        <v>0</v>
      </c>
      <c r="AC17" s="451"/>
      <c r="AD17" s="445">
        <f>ROUND(J17*関係係数シート!I13,0)</f>
        <v>0</v>
      </c>
      <c r="AE17" s="443">
        <f t="shared" si="5"/>
        <v>0</v>
      </c>
      <c r="AF17" s="446">
        <f>ROUND(U17*関係係数シート!I13,0)</f>
        <v>0</v>
      </c>
      <c r="AH17" s="360">
        <f t="shared" si="6"/>
        <v>0</v>
      </c>
      <c r="AI17" s="361">
        <f t="shared" si="0"/>
        <v>0</v>
      </c>
      <c r="AJ17" s="362">
        <f t="shared" si="1"/>
        <v>0</v>
      </c>
      <c r="AK17" s="360">
        <f t="shared" si="7"/>
        <v>0</v>
      </c>
      <c r="AL17" s="362">
        <f t="shared" si="8"/>
        <v>0</v>
      </c>
      <c r="AM17" s="363">
        <f t="shared" si="2"/>
        <v>1</v>
      </c>
      <c r="AO17" s="365">
        <v>10</v>
      </c>
      <c r="AP17" s="366" t="e">
        <f t="shared" si="9"/>
        <v>#N/A</v>
      </c>
      <c r="AQ17" s="367" t="e">
        <f t="shared" si="10"/>
        <v>#N/A</v>
      </c>
      <c r="AR17" s="368" t="e">
        <f t="shared" si="11"/>
        <v>#N/A</v>
      </c>
      <c r="AS17" s="369" t="e">
        <f t="shared" si="12"/>
        <v>#N/A</v>
      </c>
      <c r="AT17" s="370" t="e">
        <f>SUM($AQ$8:AQ17)/$AQ$45</f>
        <v>#N/A</v>
      </c>
      <c r="AU17" s="360" t="e">
        <f t="shared" si="13"/>
        <v>#N/A</v>
      </c>
      <c r="AV17" s="362" t="e">
        <f t="shared" si="14"/>
        <v>#N/A</v>
      </c>
    </row>
    <row r="18" spans="2:48" ht="19.5" customHeight="1">
      <c r="B18" s="371" t="s">
        <v>46</v>
      </c>
      <c r="C18" s="372" t="s">
        <v>18</v>
      </c>
      <c r="D18" s="452"/>
      <c r="E18" s="453"/>
      <c r="F18" s="453"/>
      <c r="G18" s="453"/>
      <c r="H18" s="454">
        <f>建設部門投入係数シート!D68</f>
        <v>0</v>
      </c>
      <c r="I18" s="455">
        <f>H18*関係係数シート!D14</f>
        <v>0</v>
      </c>
      <c r="J18" s="425">
        <v>0</v>
      </c>
      <c r="K18" s="425">
        <f>J18*関係係数シート!E14</f>
        <v>0</v>
      </c>
      <c r="L18" s="456">
        <f>J18*関係係数シート!F14</f>
        <v>0</v>
      </c>
      <c r="M18" s="425">
        <f t="shared" si="3"/>
        <v>0</v>
      </c>
      <c r="N18" s="425">
        <f t="shared" si="3"/>
        <v>0</v>
      </c>
      <c r="O18" s="456">
        <f t="shared" si="3"/>
        <v>0</v>
      </c>
      <c r="P18" s="84"/>
      <c r="Q18" s="482"/>
      <c r="R18" s="483"/>
      <c r="S18" s="425">
        <f>$R$45*関係係数シート!G14</f>
        <v>0</v>
      </c>
      <c r="T18" s="425">
        <f>S18*関係係数シート!D14</f>
        <v>0</v>
      </c>
      <c r="U18" s="425">
        <v>0</v>
      </c>
      <c r="V18" s="425">
        <f>U18*関係係数シート!E14</f>
        <v>0</v>
      </c>
      <c r="W18" s="456">
        <f>U18*関係係数シート!F14</f>
        <v>0</v>
      </c>
      <c r="Y18" s="457"/>
      <c r="Z18" s="458">
        <f>ROUND(J18*関係係数シート!H14,0)</f>
        <v>0</v>
      </c>
      <c r="AA18" s="459">
        <f t="shared" si="4"/>
        <v>0</v>
      </c>
      <c r="AB18" s="460">
        <f>ROUND(U18*関係係数シート!H14,0)</f>
        <v>0</v>
      </c>
      <c r="AC18" s="461"/>
      <c r="AD18" s="425">
        <f>ROUND(J18*関係係数シート!I14,0)</f>
        <v>0</v>
      </c>
      <c r="AE18" s="454">
        <f t="shared" si="5"/>
        <v>0</v>
      </c>
      <c r="AF18" s="456">
        <f>ROUND(U18*関係係数シート!I14,0)</f>
        <v>0</v>
      </c>
      <c r="AH18" s="373">
        <f t="shared" si="6"/>
        <v>0</v>
      </c>
      <c r="AI18" s="374">
        <f t="shared" si="0"/>
        <v>0</v>
      </c>
      <c r="AJ18" s="375">
        <f t="shared" si="1"/>
        <v>0</v>
      </c>
      <c r="AK18" s="373">
        <f t="shared" si="7"/>
        <v>0</v>
      </c>
      <c r="AL18" s="375">
        <f t="shared" si="8"/>
        <v>0</v>
      </c>
      <c r="AM18" s="376">
        <f t="shared" si="2"/>
        <v>1</v>
      </c>
      <c r="AO18" s="378">
        <v>11</v>
      </c>
      <c r="AP18" s="379" t="e">
        <f t="shared" si="9"/>
        <v>#N/A</v>
      </c>
      <c r="AQ18" s="380" t="e">
        <f t="shared" si="10"/>
        <v>#N/A</v>
      </c>
      <c r="AR18" s="381" t="e">
        <f t="shared" si="11"/>
        <v>#N/A</v>
      </c>
      <c r="AS18" s="382" t="e">
        <f t="shared" si="12"/>
        <v>#N/A</v>
      </c>
      <c r="AT18" s="383" t="e">
        <f>SUM($AQ$8:AQ18)/$AQ$45</f>
        <v>#N/A</v>
      </c>
      <c r="AU18" s="373" t="e">
        <f t="shared" si="13"/>
        <v>#N/A</v>
      </c>
      <c r="AV18" s="375" t="e">
        <f t="shared" si="14"/>
        <v>#N/A</v>
      </c>
    </row>
    <row r="19" spans="2:48" ht="19.5" customHeight="1">
      <c r="B19" s="345" t="s">
        <v>47</v>
      </c>
      <c r="C19" s="346" t="s">
        <v>20</v>
      </c>
      <c r="D19" s="430"/>
      <c r="E19" s="431"/>
      <c r="F19" s="431"/>
      <c r="G19" s="431"/>
      <c r="H19" s="432">
        <f>建設部門投入係数シート!D69</f>
        <v>0</v>
      </c>
      <c r="I19" s="433">
        <f>H19*関係係数シート!D15</f>
        <v>0</v>
      </c>
      <c r="J19" s="434">
        <v>0</v>
      </c>
      <c r="K19" s="434">
        <f>J19*関係係数シート!E15</f>
        <v>0</v>
      </c>
      <c r="L19" s="435">
        <f>J19*関係係数シート!F15</f>
        <v>0</v>
      </c>
      <c r="M19" s="434">
        <f t="shared" si="3"/>
        <v>0</v>
      </c>
      <c r="N19" s="434">
        <f t="shared" si="3"/>
        <v>0</v>
      </c>
      <c r="O19" s="435">
        <f t="shared" si="3"/>
        <v>0</v>
      </c>
      <c r="P19" s="84"/>
      <c r="Q19" s="478"/>
      <c r="R19" s="479"/>
      <c r="S19" s="434">
        <f>$R$45*関係係数シート!G15</f>
        <v>0</v>
      </c>
      <c r="T19" s="434">
        <f>S19*関係係数シート!D15</f>
        <v>0</v>
      </c>
      <c r="U19" s="434">
        <v>0</v>
      </c>
      <c r="V19" s="434">
        <f>U19*関係係数シート!E15</f>
        <v>0</v>
      </c>
      <c r="W19" s="435">
        <f>U19*関係係数シート!F15</f>
        <v>0</v>
      </c>
      <c r="Y19" s="436"/>
      <c r="Z19" s="437">
        <f>ROUND(J19*関係係数シート!H15,0)</f>
        <v>0</v>
      </c>
      <c r="AA19" s="438">
        <f t="shared" si="4"/>
        <v>0</v>
      </c>
      <c r="AB19" s="439">
        <f>ROUND(U19*関係係数シート!H15,0)</f>
        <v>0</v>
      </c>
      <c r="AC19" s="440"/>
      <c r="AD19" s="434">
        <f>ROUND(J19*関係係数シート!I15,0)</f>
        <v>0</v>
      </c>
      <c r="AE19" s="432">
        <f t="shared" si="5"/>
        <v>0</v>
      </c>
      <c r="AF19" s="435">
        <f>ROUND(U19*関係係数シート!I15,0)</f>
        <v>0</v>
      </c>
      <c r="AH19" s="347">
        <f t="shared" si="6"/>
        <v>0</v>
      </c>
      <c r="AI19" s="348">
        <f t="shared" si="0"/>
        <v>0</v>
      </c>
      <c r="AJ19" s="349">
        <f t="shared" si="1"/>
        <v>0</v>
      </c>
      <c r="AK19" s="347">
        <f t="shared" si="7"/>
        <v>0</v>
      </c>
      <c r="AL19" s="349">
        <f t="shared" si="8"/>
        <v>0</v>
      </c>
      <c r="AM19" s="350">
        <f t="shared" si="2"/>
        <v>1</v>
      </c>
      <c r="AO19" s="352">
        <v>12</v>
      </c>
      <c r="AP19" s="353" t="e">
        <f t="shared" si="9"/>
        <v>#N/A</v>
      </c>
      <c r="AQ19" s="354" t="e">
        <f t="shared" si="10"/>
        <v>#N/A</v>
      </c>
      <c r="AR19" s="355" t="e">
        <f t="shared" si="11"/>
        <v>#N/A</v>
      </c>
      <c r="AS19" s="356" t="e">
        <f t="shared" si="12"/>
        <v>#N/A</v>
      </c>
      <c r="AT19" s="357" t="e">
        <f>SUM($AQ$8:AQ19)/$AQ$45</f>
        <v>#N/A</v>
      </c>
      <c r="AU19" s="347" t="e">
        <f t="shared" si="13"/>
        <v>#N/A</v>
      </c>
      <c r="AV19" s="349" t="e">
        <f t="shared" si="14"/>
        <v>#N/A</v>
      </c>
    </row>
    <row r="20" spans="2:48" ht="19.5" customHeight="1">
      <c r="B20" s="345" t="s">
        <v>48</v>
      </c>
      <c r="C20" s="346" t="s">
        <v>260</v>
      </c>
      <c r="D20" s="430"/>
      <c r="E20" s="431"/>
      <c r="F20" s="431"/>
      <c r="G20" s="431"/>
      <c r="H20" s="432">
        <f>建設部門投入係数シート!D70</f>
        <v>0</v>
      </c>
      <c r="I20" s="433">
        <f>H20*関係係数シート!D16</f>
        <v>0</v>
      </c>
      <c r="J20" s="434">
        <v>0</v>
      </c>
      <c r="K20" s="434">
        <f>J20*関係係数シート!E16</f>
        <v>0</v>
      </c>
      <c r="L20" s="435">
        <f>J20*関係係数シート!F16</f>
        <v>0</v>
      </c>
      <c r="M20" s="434">
        <f t="shared" si="3"/>
        <v>0</v>
      </c>
      <c r="N20" s="434">
        <f t="shared" si="3"/>
        <v>0</v>
      </c>
      <c r="O20" s="435">
        <f t="shared" si="3"/>
        <v>0</v>
      </c>
      <c r="P20" s="84"/>
      <c r="Q20" s="478"/>
      <c r="R20" s="479"/>
      <c r="S20" s="434">
        <f>$R$45*関係係数シート!G16</f>
        <v>0</v>
      </c>
      <c r="T20" s="434">
        <f>S20*関係係数シート!D16</f>
        <v>0</v>
      </c>
      <c r="U20" s="434">
        <v>0</v>
      </c>
      <c r="V20" s="434">
        <f>U20*関係係数シート!E16</f>
        <v>0</v>
      </c>
      <c r="W20" s="435">
        <f>U20*関係係数シート!F16</f>
        <v>0</v>
      </c>
      <c r="Y20" s="436"/>
      <c r="Z20" s="437">
        <f>ROUND(J20*関係係数シート!H16,0)</f>
        <v>0</v>
      </c>
      <c r="AA20" s="438">
        <f t="shared" si="4"/>
        <v>0</v>
      </c>
      <c r="AB20" s="439">
        <f>ROUND(U20*関係係数シート!H16,0)</f>
        <v>0</v>
      </c>
      <c r="AC20" s="440"/>
      <c r="AD20" s="434">
        <f>ROUND(J20*関係係数シート!I16,0)</f>
        <v>0</v>
      </c>
      <c r="AE20" s="432">
        <f t="shared" si="5"/>
        <v>0</v>
      </c>
      <c r="AF20" s="435">
        <f>ROUND(U20*関係係数シート!I16,0)</f>
        <v>0</v>
      </c>
      <c r="AH20" s="347">
        <f t="shared" si="6"/>
        <v>0</v>
      </c>
      <c r="AI20" s="348">
        <f t="shared" si="0"/>
        <v>0</v>
      </c>
      <c r="AJ20" s="349">
        <f t="shared" si="1"/>
        <v>0</v>
      </c>
      <c r="AK20" s="347">
        <f t="shared" si="7"/>
        <v>0</v>
      </c>
      <c r="AL20" s="349">
        <f t="shared" si="8"/>
        <v>0</v>
      </c>
      <c r="AM20" s="350">
        <f t="shared" si="2"/>
        <v>1</v>
      </c>
      <c r="AO20" s="352">
        <v>13</v>
      </c>
      <c r="AP20" s="353" t="e">
        <f t="shared" si="9"/>
        <v>#N/A</v>
      </c>
      <c r="AQ20" s="354" t="e">
        <f t="shared" si="10"/>
        <v>#N/A</v>
      </c>
      <c r="AR20" s="355" t="e">
        <f t="shared" si="11"/>
        <v>#N/A</v>
      </c>
      <c r="AS20" s="356" t="e">
        <f t="shared" si="12"/>
        <v>#N/A</v>
      </c>
      <c r="AT20" s="357" t="e">
        <f>SUM($AQ$8:AQ20)/$AQ$45</f>
        <v>#N/A</v>
      </c>
      <c r="AU20" s="347" t="e">
        <f t="shared" si="13"/>
        <v>#N/A</v>
      </c>
      <c r="AV20" s="349" t="e">
        <f t="shared" si="14"/>
        <v>#N/A</v>
      </c>
    </row>
    <row r="21" spans="2:48" ht="19.5" customHeight="1">
      <c r="B21" s="345" t="s">
        <v>50</v>
      </c>
      <c r="C21" s="346" t="s">
        <v>261</v>
      </c>
      <c r="D21" s="430"/>
      <c r="E21" s="431"/>
      <c r="F21" s="431"/>
      <c r="G21" s="431"/>
      <c r="H21" s="432">
        <f>建設部門投入係数シート!D71</f>
        <v>0</v>
      </c>
      <c r="I21" s="433">
        <f>H21*関係係数シート!D17</f>
        <v>0</v>
      </c>
      <c r="J21" s="434">
        <v>0</v>
      </c>
      <c r="K21" s="434">
        <f>J21*関係係数シート!E17</f>
        <v>0</v>
      </c>
      <c r="L21" s="435">
        <f>J21*関係係数シート!F17</f>
        <v>0</v>
      </c>
      <c r="M21" s="434">
        <f t="shared" si="3"/>
        <v>0</v>
      </c>
      <c r="N21" s="434">
        <f t="shared" si="3"/>
        <v>0</v>
      </c>
      <c r="O21" s="435">
        <f t="shared" si="3"/>
        <v>0</v>
      </c>
      <c r="P21" s="84"/>
      <c r="Q21" s="478"/>
      <c r="R21" s="479"/>
      <c r="S21" s="434">
        <f>$R$45*関係係数シート!G17</f>
        <v>0</v>
      </c>
      <c r="T21" s="434">
        <f>S21*関係係数シート!D17</f>
        <v>0</v>
      </c>
      <c r="U21" s="434">
        <v>0</v>
      </c>
      <c r="V21" s="434">
        <f>U21*関係係数シート!E17</f>
        <v>0</v>
      </c>
      <c r="W21" s="435">
        <f>U21*関係係数シート!F17</f>
        <v>0</v>
      </c>
      <c r="Y21" s="436"/>
      <c r="Z21" s="437">
        <f>ROUND(J21*関係係数シート!H17,0)</f>
        <v>0</v>
      </c>
      <c r="AA21" s="438">
        <f t="shared" si="4"/>
        <v>0</v>
      </c>
      <c r="AB21" s="439">
        <f>ROUND(U21*関係係数シート!H17,0)</f>
        <v>0</v>
      </c>
      <c r="AC21" s="440"/>
      <c r="AD21" s="434">
        <f>ROUND(J21*関係係数シート!I17,0)</f>
        <v>0</v>
      </c>
      <c r="AE21" s="432">
        <f t="shared" si="5"/>
        <v>0</v>
      </c>
      <c r="AF21" s="435">
        <f>ROUND(U21*関係係数シート!I17,0)</f>
        <v>0</v>
      </c>
      <c r="AH21" s="347">
        <f t="shared" si="6"/>
        <v>0</v>
      </c>
      <c r="AI21" s="348">
        <f t="shared" si="0"/>
        <v>0</v>
      </c>
      <c r="AJ21" s="349">
        <f t="shared" si="1"/>
        <v>0</v>
      </c>
      <c r="AK21" s="347">
        <f t="shared" si="7"/>
        <v>0</v>
      </c>
      <c r="AL21" s="349">
        <f t="shared" si="8"/>
        <v>0</v>
      </c>
      <c r="AM21" s="350">
        <f t="shared" si="2"/>
        <v>1</v>
      </c>
      <c r="AO21" s="352">
        <v>14</v>
      </c>
      <c r="AP21" s="353" t="e">
        <f t="shared" si="9"/>
        <v>#N/A</v>
      </c>
      <c r="AQ21" s="354" t="e">
        <f t="shared" si="10"/>
        <v>#N/A</v>
      </c>
      <c r="AR21" s="355" t="e">
        <f t="shared" si="11"/>
        <v>#N/A</v>
      </c>
      <c r="AS21" s="356" t="e">
        <f t="shared" si="12"/>
        <v>#N/A</v>
      </c>
      <c r="AT21" s="357" t="e">
        <f>SUM($AQ$8:AQ21)/$AQ$45</f>
        <v>#N/A</v>
      </c>
      <c r="AU21" s="347" t="e">
        <f t="shared" si="13"/>
        <v>#N/A</v>
      </c>
      <c r="AV21" s="349" t="e">
        <f t="shared" si="14"/>
        <v>#N/A</v>
      </c>
    </row>
    <row r="22" spans="2:48" ht="19.5" customHeight="1">
      <c r="B22" s="358" t="s">
        <v>52</v>
      </c>
      <c r="C22" s="359" t="s">
        <v>262</v>
      </c>
      <c r="D22" s="441"/>
      <c r="E22" s="442"/>
      <c r="F22" s="442"/>
      <c r="G22" s="442"/>
      <c r="H22" s="443">
        <f>建設部門投入係数シート!D72</f>
        <v>0</v>
      </c>
      <c r="I22" s="444">
        <f>H22*関係係数シート!D18</f>
        <v>0</v>
      </c>
      <c r="J22" s="445">
        <v>0</v>
      </c>
      <c r="K22" s="445">
        <f>J22*関係係数シート!E18</f>
        <v>0</v>
      </c>
      <c r="L22" s="446">
        <f>J22*関係係数シート!F18</f>
        <v>0</v>
      </c>
      <c r="M22" s="445">
        <f t="shared" si="3"/>
        <v>0</v>
      </c>
      <c r="N22" s="445">
        <f t="shared" si="3"/>
        <v>0</v>
      </c>
      <c r="O22" s="446">
        <f t="shared" si="3"/>
        <v>0</v>
      </c>
      <c r="P22" s="84"/>
      <c r="Q22" s="480"/>
      <c r="R22" s="481"/>
      <c r="S22" s="445">
        <f>$R$45*関係係数シート!G18</f>
        <v>0</v>
      </c>
      <c r="T22" s="445">
        <f>S22*関係係数シート!D18</f>
        <v>0</v>
      </c>
      <c r="U22" s="445">
        <v>0</v>
      </c>
      <c r="V22" s="445">
        <f>U22*関係係数シート!E18</f>
        <v>0</v>
      </c>
      <c r="W22" s="446">
        <f>U22*関係係数シート!F18</f>
        <v>0</v>
      </c>
      <c r="Y22" s="447"/>
      <c r="Z22" s="448">
        <f>ROUND(J22*関係係数シート!H18,0)</f>
        <v>0</v>
      </c>
      <c r="AA22" s="449">
        <f t="shared" si="4"/>
        <v>0</v>
      </c>
      <c r="AB22" s="450">
        <f>ROUND(U22*関係係数シート!H18,0)</f>
        <v>0</v>
      </c>
      <c r="AC22" s="451"/>
      <c r="AD22" s="445">
        <f>ROUND(J22*関係係数シート!I18,0)</f>
        <v>0</v>
      </c>
      <c r="AE22" s="443">
        <f t="shared" si="5"/>
        <v>0</v>
      </c>
      <c r="AF22" s="446">
        <f>ROUND(U22*関係係数シート!I18,0)</f>
        <v>0</v>
      </c>
      <c r="AH22" s="360">
        <f t="shared" si="6"/>
        <v>0</v>
      </c>
      <c r="AI22" s="361">
        <f t="shared" si="0"/>
        <v>0</v>
      </c>
      <c r="AJ22" s="362">
        <f t="shared" si="1"/>
        <v>0</v>
      </c>
      <c r="AK22" s="360">
        <f t="shared" si="7"/>
        <v>0</v>
      </c>
      <c r="AL22" s="362">
        <f t="shared" si="8"/>
        <v>0</v>
      </c>
      <c r="AM22" s="363">
        <f t="shared" si="2"/>
        <v>1</v>
      </c>
      <c r="AO22" s="365">
        <v>15</v>
      </c>
      <c r="AP22" s="366" t="e">
        <f t="shared" si="9"/>
        <v>#N/A</v>
      </c>
      <c r="AQ22" s="367" t="e">
        <f t="shared" si="10"/>
        <v>#N/A</v>
      </c>
      <c r="AR22" s="368" t="e">
        <f t="shared" si="11"/>
        <v>#N/A</v>
      </c>
      <c r="AS22" s="369" t="e">
        <f t="shared" si="12"/>
        <v>#N/A</v>
      </c>
      <c r="AT22" s="370" t="e">
        <f>SUM($AQ$8:AQ22)/$AQ$45</f>
        <v>#N/A</v>
      </c>
      <c r="AU22" s="360" t="e">
        <f t="shared" si="13"/>
        <v>#N/A</v>
      </c>
      <c r="AV22" s="362" t="e">
        <f t="shared" si="14"/>
        <v>#N/A</v>
      </c>
    </row>
    <row r="23" spans="2:48" ht="19.5" customHeight="1">
      <c r="B23" s="371" t="s">
        <v>54</v>
      </c>
      <c r="C23" s="372" t="s">
        <v>146</v>
      </c>
      <c r="D23" s="452"/>
      <c r="E23" s="453"/>
      <c r="F23" s="453"/>
      <c r="G23" s="453"/>
      <c r="H23" s="454">
        <f>建設部門投入係数シート!D73</f>
        <v>0</v>
      </c>
      <c r="I23" s="455">
        <f>H23*関係係数シート!D19</f>
        <v>0</v>
      </c>
      <c r="J23" s="425">
        <v>0</v>
      </c>
      <c r="K23" s="425">
        <f>J23*関係係数シート!E19</f>
        <v>0</v>
      </c>
      <c r="L23" s="456">
        <f>J23*関係係数シート!F19</f>
        <v>0</v>
      </c>
      <c r="M23" s="425">
        <f t="shared" si="3"/>
        <v>0</v>
      </c>
      <c r="N23" s="425">
        <f t="shared" si="3"/>
        <v>0</v>
      </c>
      <c r="O23" s="456">
        <f t="shared" si="3"/>
        <v>0</v>
      </c>
      <c r="P23" s="84"/>
      <c r="Q23" s="482"/>
      <c r="R23" s="483"/>
      <c r="S23" s="425">
        <f>$R$45*関係係数シート!G19</f>
        <v>0</v>
      </c>
      <c r="T23" s="425">
        <f>S23*関係係数シート!D19</f>
        <v>0</v>
      </c>
      <c r="U23" s="425">
        <v>0</v>
      </c>
      <c r="V23" s="425">
        <f>U23*関係係数シート!E19</f>
        <v>0</v>
      </c>
      <c r="W23" s="456">
        <f>U23*関係係数シート!F19</f>
        <v>0</v>
      </c>
      <c r="Y23" s="457"/>
      <c r="Z23" s="458">
        <f>ROUND(J23*関係係数シート!H19,0)</f>
        <v>0</v>
      </c>
      <c r="AA23" s="459">
        <f t="shared" si="4"/>
        <v>0</v>
      </c>
      <c r="AB23" s="460">
        <f>ROUND(U23*関係係数シート!H19,0)</f>
        <v>0</v>
      </c>
      <c r="AC23" s="461"/>
      <c r="AD23" s="425">
        <f>ROUND(J23*関係係数シート!I19,0)</f>
        <v>0</v>
      </c>
      <c r="AE23" s="454">
        <f t="shared" si="5"/>
        <v>0</v>
      </c>
      <c r="AF23" s="456">
        <f>ROUND(U23*関係係数シート!I19,0)</f>
        <v>0</v>
      </c>
      <c r="AH23" s="373">
        <f t="shared" si="6"/>
        <v>0</v>
      </c>
      <c r="AI23" s="374">
        <f t="shared" si="0"/>
        <v>0</v>
      </c>
      <c r="AJ23" s="375">
        <f t="shared" si="1"/>
        <v>0</v>
      </c>
      <c r="AK23" s="373">
        <f t="shared" si="7"/>
        <v>0</v>
      </c>
      <c r="AL23" s="375">
        <f t="shared" si="8"/>
        <v>0</v>
      </c>
      <c r="AM23" s="376">
        <f t="shared" si="2"/>
        <v>1</v>
      </c>
      <c r="AO23" s="378">
        <v>16</v>
      </c>
      <c r="AP23" s="379" t="e">
        <f t="shared" si="9"/>
        <v>#N/A</v>
      </c>
      <c r="AQ23" s="380" t="e">
        <f t="shared" si="10"/>
        <v>#N/A</v>
      </c>
      <c r="AR23" s="381" t="e">
        <f t="shared" si="11"/>
        <v>#N/A</v>
      </c>
      <c r="AS23" s="382" t="e">
        <f t="shared" si="12"/>
        <v>#N/A</v>
      </c>
      <c r="AT23" s="383" t="e">
        <f>SUM($AQ$8:AQ23)/$AQ$45</f>
        <v>#N/A</v>
      </c>
      <c r="AU23" s="373" t="e">
        <f t="shared" si="13"/>
        <v>#N/A</v>
      </c>
      <c r="AV23" s="375" t="e">
        <f t="shared" si="14"/>
        <v>#N/A</v>
      </c>
    </row>
    <row r="24" spans="2:48" ht="19.5" customHeight="1">
      <c r="B24" s="345" t="s">
        <v>80</v>
      </c>
      <c r="C24" s="346" t="s">
        <v>263</v>
      </c>
      <c r="D24" s="430"/>
      <c r="E24" s="431"/>
      <c r="F24" s="431"/>
      <c r="G24" s="431"/>
      <c r="H24" s="432">
        <f>建設部門投入係数シート!D74</f>
        <v>0</v>
      </c>
      <c r="I24" s="433">
        <f>H24*関係係数シート!D20</f>
        <v>0</v>
      </c>
      <c r="J24" s="434">
        <v>0</v>
      </c>
      <c r="K24" s="434">
        <f>J24*関係係数シート!E20</f>
        <v>0</v>
      </c>
      <c r="L24" s="435">
        <f>J24*関係係数シート!F20</f>
        <v>0</v>
      </c>
      <c r="M24" s="434">
        <f t="shared" si="3"/>
        <v>0</v>
      </c>
      <c r="N24" s="434">
        <f t="shared" si="3"/>
        <v>0</v>
      </c>
      <c r="O24" s="435">
        <f t="shared" si="3"/>
        <v>0</v>
      </c>
      <c r="P24" s="84"/>
      <c r="Q24" s="478"/>
      <c r="R24" s="479"/>
      <c r="S24" s="434">
        <f>$R$45*関係係数シート!G20</f>
        <v>0</v>
      </c>
      <c r="T24" s="434">
        <f>S24*関係係数シート!D20</f>
        <v>0</v>
      </c>
      <c r="U24" s="434">
        <v>0</v>
      </c>
      <c r="V24" s="434">
        <f>U24*関係係数シート!E20</f>
        <v>0</v>
      </c>
      <c r="W24" s="435">
        <f>U24*関係係数シート!F20</f>
        <v>0</v>
      </c>
      <c r="Y24" s="436"/>
      <c r="Z24" s="437">
        <f>ROUND(J24*関係係数シート!H20,0)</f>
        <v>0</v>
      </c>
      <c r="AA24" s="438">
        <f t="shared" si="4"/>
        <v>0</v>
      </c>
      <c r="AB24" s="439">
        <f>ROUND(U24*関係係数シート!H20,0)</f>
        <v>0</v>
      </c>
      <c r="AC24" s="440"/>
      <c r="AD24" s="434">
        <f>ROUND(J24*関係係数シート!I20,0)</f>
        <v>0</v>
      </c>
      <c r="AE24" s="432">
        <f t="shared" si="5"/>
        <v>0</v>
      </c>
      <c r="AF24" s="435">
        <f>ROUND(U24*関係係数シート!I20,0)</f>
        <v>0</v>
      </c>
      <c r="AH24" s="347">
        <f t="shared" si="6"/>
        <v>0</v>
      </c>
      <c r="AI24" s="348">
        <f t="shared" si="0"/>
        <v>0</v>
      </c>
      <c r="AJ24" s="349">
        <f t="shared" si="1"/>
        <v>0</v>
      </c>
      <c r="AK24" s="347">
        <f t="shared" si="7"/>
        <v>0</v>
      </c>
      <c r="AL24" s="349">
        <f t="shared" si="8"/>
        <v>0</v>
      </c>
      <c r="AM24" s="350">
        <f t="shared" si="2"/>
        <v>1</v>
      </c>
      <c r="AO24" s="352">
        <v>17</v>
      </c>
      <c r="AP24" s="353" t="e">
        <f t="shared" si="9"/>
        <v>#N/A</v>
      </c>
      <c r="AQ24" s="354" t="e">
        <f t="shared" si="10"/>
        <v>#N/A</v>
      </c>
      <c r="AR24" s="355" t="e">
        <f t="shared" si="11"/>
        <v>#N/A</v>
      </c>
      <c r="AS24" s="356" t="e">
        <f t="shared" si="12"/>
        <v>#N/A</v>
      </c>
      <c r="AT24" s="357" t="e">
        <f>SUM($AQ$8:AQ24)/$AQ$45</f>
        <v>#N/A</v>
      </c>
      <c r="AU24" s="347" t="e">
        <f t="shared" si="13"/>
        <v>#N/A</v>
      </c>
      <c r="AV24" s="349" t="e">
        <f t="shared" si="14"/>
        <v>#N/A</v>
      </c>
    </row>
    <row r="25" spans="2:48" ht="19.5" customHeight="1">
      <c r="B25" s="345" t="s">
        <v>86</v>
      </c>
      <c r="C25" s="346" t="s">
        <v>243</v>
      </c>
      <c r="D25" s="430"/>
      <c r="E25" s="431"/>
      <c r="F25" s="431"/>
      <c r="G25" s="431"/>
      <c r="H25" s="432">
        <f>建設部門投入係数シート!D75</f>
        <v>0</v>
      </c>
      <c r="I25" s="433">
        <f>H25*関係係数シート!D21</f>
        <v>0</v>
      </c>
      <c r="J25" s="434">
        <v>0</v>
      </c>
      <c r="K25" s="434">
        <f>J25*関係係数シート!E21</f>
        <v>0</v>
      </c>
      <c r="L25" s="435">
        <f>J25*関係係数シート!F21</f>
        <v>0</v>
      </c>
      <c r="M25" s="434">
        <f t="shared" si="3"/>
        <v>0</v>
      </c>
      <c r="N25" s="434">
        <f t="shared" si="3"/>
        <v>0</v>
      </c>
      <c r="O25" s="435">
        <f t="shared" si="3"/>
        <v>0</v>
      </c>
      <c r="P25" s="84"/>
      <c r="Q25" s="478"/>
      <c r="R25" s="479"/>
      <c r="S25" s="434">
        <f>$R$45*関係係数シート!G21</f>
        <v>0</v>
      </c>
      <c r="T25" s="434">
        <f>S25*関係係数シート!D21</f>
        <v>0</v>
      </c>
      <c r="U25" s="434">
        <v>0</v>
      </c>
      <c r="V25" s="434">
        <f>U25*関係係数シート!E21</f>
        <v>0</v>
      </c>
      <c r="W25" s="435">
        <f>U25*関係係数シート!F21</f>
        <v>0</v>
      </c>
      <c r="Y25" s="436"/>
      <c r="Z25" s="437">
        <f>ROUND(J25*関係係数シート!H21,0)</f>
        <v>0</v>
      </c>
      <c r="AA25" s="438">
        <f t="shared" si="4"/>
        <v>0</v>
      </c>
      <c r="AB25" s="439">
        <f>ROUND(U25*関係係数シート!H21,0)</f>
        <v>0</v>
      </c>
      <c r="AC25" s="440"/>
      <c r="AD25" s="434">
        <f>ROUND(J25*関係係数シート!I21,0)</f>
        <v>0</v>
      </c>
      <c r="AE25" s="432">
        <f t="shared" si="5"/>
        <v>0</v>
      </c>
      <c r="AF25" s="435">
        <f>ROUND(U25*関係係数シート!I21,0)</f>
        <v>0</v>
      </c>
      <c r="AH25" s="347">
        <f t="shared" si="6"/>
        <v>0</v>
      </c>
      <c r="AI25" s="348">
        <f t="shared" si="0"/>
        <v>0</v>
      </c>
      <c r="AJ25" s="349">
        <f t="shared" si="1"/>
        <v>0</v>
      </c>
      <c r="AK25" s="347">
        <f t="shared" si="7"/>
        <v>0</v>
      </c>
      <c r="AL25" s="349">
        <f t="shared" si="8"/>
        <v>0</v>
      </c>
      <c r="AM25" s="350">
        <f t="shared" si="2"/>
        <v>1</v>
      </c>
      <c r="AO25" s="352">
        <v>18</v>
      </c>
      <c r="AP25" s="353" t="e">
        <f t="shared" si="9"/>
        <v>#N/A</v>
      </c>
      <c r="AQ25" s="354" t="e">
        <f t="shared" si="10"/>
        <v>#N/A</v>
      </c>
      <c r="AR25" s="355" t="e">
        <f t="shared" si="11"/>
        <v>#N/A</v>
      </c>
      <c r="AS25" s="356" t="e">
        <f t="shared" si="12"/>
        <v>#N/A</v>
      </c>
      <c r="AT25" s="357" t="e">
        <f>SUM($AQ$8:AQ25)/$AQ$45</f>
        <v>#N/A</v>
      </c>
      <c r="AU25" s="347" t="e">
        <f t="shared" si="13"/>
        <v>#N/A</v>
      </c>
      <c r="AV25" s="349" t="e">
        <f t="shared" si="14"/>
        <v>#N/A</v>
      </c>
    </row>
    <row r="26" spans="2:48" ht="19.5" customHeight="1">
      <c r="B26" s="345" t="s">
        <v>87</v>
      </c>
      <c r="C26" s="346" t="s">
        <v>25</v>
      </c>
      <c r="D26" s="430"/>
      <c r="E26" s="431"/>
      <c r="F26" s="431"/>
      <c r="G26" s="431"/>
      <c r="H26" s="432">
        <f>建設部門投入係数シート!D76</f>
        <v>0</v>
      </c>
      <c r="I26" s="433">
        <f>H26*関係係数シート!D22</f>
        <v>0</v>
      </c>
      <c r="J26" s="434">
        <v>0</v>
      </c>
      <c r="K26" s="434">
        <f>J26*関係係数シート!E22</f>
        <v>0</v>
      </c>
      <c r="L26" s="435">
        <f>J26*関係係数シート!F22</f>
        <v>0</v>
      </c>
      <c r="M26" s="434">
        <f t="shared" si="3"/>
        <v>0</v>
      </c>
      <c r="N26" s="434">
        <f t="shared" si="3"/>
        <v>0</v>
      </c>
      <c r="O26" s="435">
        <f t="shared" si="3"/>
        <v>0</v>
      </c>
      <c r="P26" s="84"/>
      <c r="Q26" s="478"/>
      <c r="R26" s="479"/>
      <c r="S26" s="434">
        <f>$R$45*関係係数シート!G22</f>
        <v>0</v>
      </c>
      <c r="T26" s="434">
        <f>S26*関係係数シート!D22</f>
        <v>0</v>
      </c>
      <c r="U26" s="434">
        <v>0</v>
      </c>
      <c r="V26" s="434">
        <f>U26*関係係数シート!E22</f>
        <v>0</v>
      </c>
      <c r="W26" s="435">
        <f>U26*関係係数シート!F22</f>
        <v>0</v>
      </c>
      <c r="Y26" s="436"/>
      <c r="Z26" s="437">
        <f>ROUND(J26*関係係数シート!H22,0)</f>
        <v>0</v>
      </c>
      <c r="AA26" s="438">
        <f t="shared" si="4"/>
        <v>0</v>
      </c>
      <c r="AB26" s="439">
        <f>ROUND(U26*関係係数シート!H22,0)</f>
        <v>0</v>
      </c>
      <c r="AC26" s="440"/>
      <c r="AD26" s="434">
        <f>ROUND(J26*関係係数シート!I22,0)</f>
        <v>0</v>
      </c>
      <c r="AE26" s="432">
        <f t="shared" si="5"/>
        <v>0</v>
      </c>
      <c r="AF26" s="435">
        <f>ROUND(U26*関係係数シート!I22,0)</f>
        <v>0</v>
      </c>
      <c r="AH26" s="347">
        <f t="shared" si="6"/>
        <v>0</v>
      </c>
      <c r="AI26" s="348">
        <f t="shared" si="0"/>
        <v>0</v>
      </c>
      <c r="AJ26" s="349">
        <f t="shared" si="1"/>
        <v>0</v>
      </c>
      <c r="AK26" s="347">
        <f t="shared" si="7"/>
        <v>0</v>
      </c>
      <c r="AL26" s="349">
        <f t="shared" si="8"/>
        <v>0</v>
      </c>
      <c r="AM26" s="350">
        <f t="shared" si="2"/>
        <v>1</v>
      </c>
      <c r="AO26" s="352">
        <v>19</v>
      </c>
      <c r="AP26" s="353" t="e">
        <f t="shared" si="9"/>
        <v>#N/A</v>
      </c>
      <c r="AQ26" s="354" t="e">
        <f t="shared" si="10"/>
        <v>#N/A</v>
      </c>
      <c r="AR26" s="355" t="e">
        <f t="shared" si="11"/>
        <v>#N/A</v>
      </c>
      <c r="AS26" s="356" t="e">
        <f t="shared" si="12"/>
        <v>#N/A</v>
      </c>
      <c r="AT26" s="357" t="e">
        <f>SUM($AQ$8:AQ26)/$AQ$45</f>
        <v>#N/A</v>
      </c>
      <c r="AU26" s="347" t="e">
        <f t="shared" si="13"/>
        <v>#N/A</v>
      </c>
      <c r="AV26" s="349" t="e">
        <f t="shared" si="14"/>
        <v>#N/A</v>
      </c>
    </row>
    <row r="27" spans="2:48" ht="19.5" customHeight="1">
      <c r="B27" s="358" t="s">
        <v>90</v>
      </c>
      <c r="C27" s="359" t="s">
        <v>28</v>
      </c>
      <c r="D27" s="441"/>
      <c r="E27" s="442"/>
      <c r="F27" s="442"/>
      <c r="G27" s="442"/>
      <c r="H27" s="443">
        <f>建設部門投入係数シート!D77</f>
        <v>0</v>
      </c>
      <c r="I27" s="444">
        <f>H27*関係係数シート!D23</f>
        <v>0</v>
      </c>
      <c r="J27" s="445">
        <v>0</v>
      </c>
      <c r="K27" s="445">
        <f>J27*関係係数シート!E23</f>
        <v>0</v>
      </c>
      <c r="L27" s="446">
        <f>J27*関係係数シート!F23</f>
        <v>0</v>
      </c>
      <c r="M27" s="445">
        <f t="shared" si="3"/>
        <v>0</v>
      </c>
      <c r="N27" s="445">
        <f t="shared" si="3"/>
        <v>0</v>
      </c>
      <c r="O27" s="446">
        <f t="shared" si="3"/>
        <v>0</v>
      </c>
      <c r="P27" s="84"/>
      <c r="Q27" s="480"/>
      <c r="R27" s="481"/>
      <c r="S27" s="445">
        <f>$R$45*関係係数シート!G23</f>
        <v>0</v>
      </c>
      <c r="T27" s="445">
        <f>S27*関係係数シート!D23</f>
        <v>0</v>
      </c>
      <c r="U27" s="445">
        <v>0</v>
      </c>
      <c r="V27" s="445">
        <f>U27*関係係数シート!E23</f>
        <v>0</v>
      </c>
      <c r="W27" s="446">
        <f>U27*関係係数シート!F23</f>
        <v>0</v>
      </c>
      <c r="Y27" s="447"/>
      <c r="Z27" s="448">
        <f>ROUND(J27*関係係数シート!H23,0)</f>
        <v>0</v>
      </c>
      <c r="AA27" s="449">
        <f t="shared" si="4"/>
        <v>0</v>
      </c>
      <c r="AB27" s="450">
        <f>ROUND(U27*関係係数シート!H23,0)</f>
        <v>0</v>
      </c>
      <c r="AC27" s="451"/>
      <c r="AD27" s="445">
        <f>ROUND(J27*関係係数シート!I23,0)</f>
        <v>0</v>
      </c>
      <c r="AE27" s="443">
        <f t="shared" si="5"/>
        <v>0</v>
      </c>
      <c r="AF27" s="446">
        <f>ROUND(U27*関係係数シート!I23,0)</f>
        <v>0</v>
      </c>
      <c r="AH27" s="360">
        <f t="shared" si="6"/>
        <v>0</v>
      </c>
      <c r="AI27" s="361">
        <f t="shared" si="0"/>
        <v>0</v>
      </c>
      <c r="AJ27" s="362">
        <f t="shared" si="1"/>
        <v>0</v>
      </c>
      <c r="AK27" s="360">
        <f t="shared" si="7"/>
        <v>0</v>
      </c>
      <c r="AL27" s="362">
        <f t="shared" si="8"/>
        <v>0</v>
      </c>
      <c r="AM27" s="363">
        <f t="shared" si="2"/>
        <v>1</v>
      </c>
      <c r="AO27" s="365">
        <v>20</v>
      </c>
      <c r="AP27" s="366" t="e">
        <f t="shared" si="9"/>
        <v>#N/A</v>
      </c>
      <c r="AQ27" s="367" t="e">
        <f t="shared" si="10"/>
        <v>#N/A</v>
      </c>
      <c r="AR27" s="368" t="e">
        <f t="shared" si="11"/>
        <v>#N/A</v>
      </c>
      <c r="AS27" s="369" t="e">
        <f t="shared" si="12"/>
        <v>#N/A</v>
      </c>
      <c r="AT27" s="370" t="e">
        <f>SUM($AQ$8:AQ27)/$AQ$45</f>
        <v>#N/A</v>
      </c>
      <c r="AU27" s="360" t="e">
        <f t="shared" si="13"/>
        <v>#N/A</v>
      </c>
      <c r="AV27" s="362" t="e">
        <f t="shared" si="14"/>
        <v>#N/A</v>
      </c>
    </row>
    <row r="28" spans="2:48" ht="19.5" customHeight="1">
      <c r="B28" s="371" t="s">
        <v>91</v>
      </c>
      <c r="C28" s="372" t="s">
        <v>30</v>
      </c>
      <c r="D28" s="462">
        <f>'入力シート '!C6</f>
        <v>0</v>
      </c>
      <c r="E28" s="463">
        <f>D28*関係係数シート!$D24</f>
        <v>0</v>
      </c>
      <c r="F28" s="463">
        <f>H52</f>
        <v>0</v>
      </c>
      <c r="G28" s="463">
        <f>H47</f>
        <v>0</v>
      </c>
      <c r="H28" s="454">
        <f>建設部門投入係数シート!D78</f>
        <v>0</v>
      </c>
      <c r="I28" s="455">
        <f>H28*関係係数シート!D24</f>
        <v>0</v>
      </c>
      <c r="J28" s="425">
        <v>0</v>
      </c>
      <c r="K28" s="425">
        <f>J28*関係係数シート!E24</f>
        <v>0</v>
      </c>
      <c r="L28" s="456">
        <f>J28*関係係数シート!F24</f>
        <v>0</v>
      </c>
      <c r="M28" s="425">
        <f t="shared" si="3"/>
        <v>0</v>
      </c>
      <c r="N28" s="425">
        <f t="shared" si="3"/>
        <v>0</v>
      </c>
      <c r="O28" s="456">
        <f t="shared" si="3"/>
        <v>0</v>
      </c>
      <c r="P28" s="84"/>
      <c r="Q28" s="482"/>
      <c r="R28" s="483"/>
      <c r="S28" s="425">
        <f>$R$45*関係係数シート!G24</f>
        <v>0</v>
      </c>
      <c r="T28" s="425">
        <f>S28*関係係数シート!D24</f>
        <v>0</v>
      </c>
      <c r="U28" s="425">
        <v>0</v>
      </c>
      <c r="V28" s="425">
        <f>U28*関係係数シート!E24</f>
        <v>0</v>
      </c>
      <c r="W28" s="456">
        <f>U28*関係係数シート!F24</f>
        <v>0</v>
      </c>
      <c r="Y28" s="464">
        <f>ROUND(E28*関係係数シート!H24,0)</f>
        <v>0</v>
      </c>
      <c r="Z28" s="458">
        <f>ROUND(J28*関係係数シート!H24,0)</f>
        <v>0</v>
      </c>
      <c r="AA28" s="459">
        <f t="shared" si="4"/>
        <v>0</v>
      </c>
      <c r="AB28" s="460">
        <f>ROUND(U28*関係係数シート!H24,0)</f>
        <v>0</v>
      </c>
      <c r="AC28" s="460">
        <f>ROUND(E28*関係係数シート!I24,0)</f>
        <v>0</v>
      </c>
      <c r="AD28" s="425">
        <f>ROUND(J28*関係係数シート!I24,0)</f>
        <v>0</v>
      </c>
      <c r="AE28" s="454">
        <f t="shared" si="5"/>
        <v>0</v>
      </c>
      <c r="AF28" s="456">
        <f>ROUND(U28*関係係数シート!I24,0)</f>
        <v>0</v>
      </c>
      <c r="AH28" s="373">
        <f t="shared" si="6"/>
        <v>0</v>
      </c>
      <c r="AI28" s="374">
        <f t="shared" si="0"/>
        <v>0</v>
      </c>
      <c r="AJ28" s="375">
        <f t="shared" si="1"/>
        <v>0</v>
      </c>
      <c r="AK28" s="373">
        <f t="shared" si="7"/>
        <v>0</v>
      </c>
      <c r="AL28" s="375">
        <f t="shared" si="8"/>
        <v>0</v>
      </c>
      <c r="AM28" s="376">
        <f t="shared" si="2"/>
        <v>1</v>
      </c>
      <c r="AO28" s="378">
        <v>21</v>
      </c>
      <c r="AP28" s="379" t="e">
        <f t="shared" si="9"/>
        <v>#N/A</v>
      </c>
      <c r="AQ28" s="380" t="e">
        <f t="shared" si="10"/>
        <v>#N/A</v>
      </c>
      <c r="AR28" s="381" t="e">
        <f t="shared" si="11"/>
        <v>#N/A</v>
      </c>
      <c r="AS28" s="382" t="e">
        <f t="shared" si="12"/>
        <v>#N/A</v>
      </c>
      <c r="AT28" s="383" t="e">
        <f>SUM($AQ$8:AQ28)/$AQ$45</f>
        <v>#N/A</v>
      </c>
      <c r="AU28" s="373" t="e">
        <f t="shared" si="13"/>
        <v>#N/A</v>
      </c>
      <c r="AV28" s="375" t="e">
        <f t="shared" si="14"/>
        <v>#N/A</v>
      </c>
    </row>
    <row r="29" spans="2:48" ht="19.5" customHeight="1">
      <c r="B29" s="345" t="s">
        <v>92</v>
      </c>
      <c r="C29" s="346" t="s">
        <v>32</v>
      </c>
      <c r="D29" s="430"/>
      <c r="E29" s="431"/>
      <c r="F29" s="431"/>
      <c r="G29" s="431"/>
      <c r="H29" s="432">
        <f>建設部門投入係数シート!D79</f>
        <v>0</v>
      </c>
      <c r="I29" s="433">
        <f>H29*関係係数シート!D25</f>
        <v>0</v>
      </c>
      <c r="J29" s="434">
        <v>0</v>
      </c>
      <c r="K29" s="434">
        <f>J29*関係係数シート!E25</f>
        <v>0</v>
      </c>
      <c r="L29" s="435">
        <f>J29*関係係数シート!F25</f>
        <v>0</v>
      </c>
      <c r="M29" s="434">
        <f t="shared" si="3"/>
        <v>0</v>
      </c>
      <c r="N29" s="434">
        <f t="shared" si="3"/>
        <v>0</v>
      </c>
      <c r="O29" s="435">
        <f t="shared" si="3"/>
        <v>0</v>
      </c>
      <c r="P29" s="84"/>
      <c r="Q29" s="478"/>
      <c r="R29" s="479"/>
      <c r="S29" s="434">
        <f>$R$45*関係係数シート!G25</f>
        <v>0</v>
      </c>
      <c r="T29" s="434">
        <f>S29*関係係数シート!D25</f>
        <v>0</v>
      </c>
      <c r="U29" s="434">
        <v>0</v>
      </c>
      <c r="V29" s="434">
        <f>U29*関係係数シート!E25</f>
        <v>0</v>
      </c>
      <c r="W29" s="435">
        <f>U29*関係係数シート!F25</f>
        <v>0</v>
      </c>
      <c r="Y29" s="436"/>
      <c r="Z29" s="437">
        <f>ROUND(J29*関係係数シート!H25,0)</f>
        <v>0</v>
      </c>
      <c r="AA29" s="438">
        <f t="shared" si="4"/>
        <v>0</v>
      </c>
      <c r="AB29" s="439">
        <f>ROUND(U29*関係係数シート!H25,0)</f>
        <v>0</v>
      </c>
      <c r="AC29" s="440"/>
      <c r="AD29" s="434">
        <f>ROUND(J29*関係係数シート!I25,0)</f>
        <v>0</v>
      </c>
      <c r="AE29" s="432">
        <f t="shared" si="5"/>
        <v>0</v>
      </c>
      <c r="AF29" s="435">
        <f>ROUND(U29*関係係数シート!I25,0)</f>
        <v>0</v>
      </c>
      <c r="AH29" s="347">
        <f t="shared" si="6"/>
        <v>0</v>
      </c>
      <c r="AI29" s="348">
        <f t="shared" si="0"/>
        <v>0</v>
      </c>
      <c r="AJ29" s="349">
        <f t="shared" si="1"/>
        <v>0</v>
      </c>
      <c r="AK29" s="347">
        <f t="shared" si="7"/>
        <v>0</v>
      </c>
      <c r="AL29" s="349">
        <f t="shared" si="8"/>
        <v>0</v>
      </c>
      <c r="AM29" s="350">
        <f t="shared" si="2"/>
        <v>1</v>
      </c>
      <c r="AO29" s="352">
        <v>22</v>
      </c>
      <c r="AP29" s="353" t="e">
        <f t="shared" si="9"/>
        <v>#N/A</v>
      </c>
      <c r="AQ29" s="354" t="e">
        <f t="shared" si="10"/>
        <v>#N/A</v>
      </c>
      <c r="AR29" s="355" t="e">
        <f t="shared" si="11"/>
        <v>#N/A</v>
      </c>
      <c r="AS29" s="356" t="e">
        <f t="shared" si="12"/>
        <v>#N/A</v>
      </c>
      <c r="AT29" s="357" t="e">
        <f>SUM($AQ$8:AQ29)/$AQ$45</f>
        <v>#N/A</v>
      </c>
      <c r="AU29" s="347" t="e">
        <f t="shared" si="13"/>
        <v>#N/A</v>
      </c>
      <c r="AV29" s="349" t="e">
        <f t="shared" si="14"/>
        <v>#N/A</v>
      </c>
    </row>
    <row r="30" spans="2:48" ht="19.5" customHeight="1">
      <c r="B30" s="345" t="s">
        <v>93</v>
      </c>
      <c r="C30" s="346" t="s">
        <v>264</v>
      </c>
      <c r="D30" s="430"/>
      <c r="E30" s="431"/>
      <c r="F30" s="431"/>
      <c r="G30" s="431"/>
      <c r="H30" s="432">
        <f>建設部門投入係数シート!D80</f>
        <v>0</v>
      </c>
      <c r="I30" s="433">
        <f>H30*関係係数シート!D26</f>
        <v>0</v>
      </c>
      <c r="J30" s="434">
        <v>0</v>
      </c>
      <c r="K30" s="434">
        <f>J30*関係係数シート!E26</f>
        <v>0</v>
      </c>
      <c r="L30" s="435">
        <f>J30*関係係数シート!F26</f>
        <v>0</v>
      </c>
      <c r="M30" s="434">
        <f t="shared" si="3"/>
        <v>0</v>
      </c>
      <c r="N30" s="434">
        <f t="shared" si="3"/>
        <v>0</v>
      </c>
      <c r="O30" s="435">
        <f t="shared" si="3"/>
        <v>0</v>
      </c>
      <c r="P30" s="84"/>
      <c r="Q30" s="478"/>
      <c r="R30" s="479"/>
      <c r="S30" s="434">
        <f>$R$45*関係係数シート!G26</f>
        <v>0</v>
      </c>
      <c r="T30" s="434">
        <f>S30*関係係数シート!D26</f>
        <v>0</v>
      </c>
      <c r="U30" s="434">
        <v>0</v>
      </c>
      <c r="V30" s="434">
        <f>U30*関係係数シート!E26</f>
        <v>0</v>
      </c>
      <c r="W30" s="435">
        <f>U30*関係係数シート!F26</f>
        <v>0</v>
      </c>
      <c r="Y30" s="436"/>
      <c r="Z30" s="437">
        <f>ROUND(J30*関係係数シート!H26,0)</f>
        <v>0</v>
      </c>
      <c r="AA30" s="438">
        <f t="shared" si="4"/>
        <v>0</v>
      </c>
      <c r="AB30" s="439">
        <f>ROUND(U30*関係係数シート!H26,0)</f>
        <v>0</v>
      </c>
      <c r="AC30" s="440"/>
      <c r="AD30" s="434">
        <f>ROUND(J30*関係係数シート!I26,0)</f>
        <v>0</v>
      </c>
      <c r="AE30" s="432">
        <f t="shared" si="5"/>
        <v>0</v>
      </c>
      <c r="AF30" s="435">
        <f>ROUND(U30*関係係数シート!I26,0)</f>
        <v>0</v>
      </c>
      <c r="AH30" s="347">
        <f t="shared" si="6"/>
        <v>0</v>
      </c>
      <c r="AI30" s="348">
        <f t="shared" si="0"/>
        <v>0</v>
      </c>
      <c r="AJ30" s="349">
        <f t="shared" si="1"/>
        <v>0</v>
      </c>
      <c r="AK30" s="347">
        <f t="shared" si="7"/>
        <v>0</v>
      </c>
      <c r="AL30" s="349">
        <f t="shared" si="8"/>
        <v>0</v>
      </c>
      <c r="AM30" s="350">
        <f t="shared" si="2"/>
        <v>1</v>
      </c>
      <c r="AO30" s="352">
        <v>23</v>
      </c>
      <c r="AP30" s="353" t="e">
        <f t="shared" si="9"/>
        <v>#N/A</v>
      </c>
      <c r="AQ30" s="354" t="e">
        <f t="shared" si="10"/>
        <v>#N/A</v>
      </c>
      <c r="AR30" s="355" t="e">
        <f t="shared" si="11"/>
        <v>#N/A</v>
      </c>
      <c r="AS30" s="356" t="e">
        <f t="shared" si="12"/>
        <v>#N/A</v>
      </c>
      <c r="AT30" s="357" t="e">
        <f>SUM($AQ$8:AQ30)/$AQ$45</f>
        <v>#N/A</v>
      </c>
      <c r="AU30" s="347" t="e">
        <f t="shared" si="13"/>
        <v>#N/A</v>
      </c>
      <c r="AV30" s="349" t="e">
        <f t="shared" si="14"/>
        <v>#N/A</v>
      </c>
    </row>
    <row r="31" spans="2:48" ht="19.5" customHeight="1">
      <c r="B31" s="345" t="s">
        <v>94</v>
      </c>
      <c r="C31" s="346" t="s">
        <v>150</v>
      </c>
      <c r="D31" s="430"/>
      <c r="E31" s="431"/>
      <c r="F31" s="431"/>
      <c r="G31" s="431"/>
      <c r="H31" s="432">
        <f>建設部門投入係数シート!D81</f>
        <v>0</v>
      </c>
      <c r="I31" s="433">
        <f>H31*関係係数シート!D27</f>
        <v>0</v>
      </c>
      <c r="J31" s="434">
        <v>0</v>
      </c>
      <c r="K31" s="434">
        <f>J31*関係係数シート!E27</f>
        <v>0</v>
      </c>
      <c r="L31" s="435">
        <f>J31*関係係数シート!F27</f>
        <v>0</v>
      </c>
      <c r="M31" s="434">
        <f t="shared" si="3"/>
        <v>0</v>
      </c>
      <c r="N31" s="434">
        <f t="shared" si="3"/>
        <v>0</v>
      </c>
      <c r="O31" s="435">
        <f t="shared" si="3"/>
        <v>0</v>
      </c>
      <c r="P31" s="84"/>
      <c r="Q31" s="478"/>
      <c r="R31" s="479"/>
      <c r="S31" s="434">
        <f>$R$45*関係係数シート!G27</f>
        <v>0</v>
      </c>
      <c r="T31" s="434">
        <f>S31*関係係数シート!D27</f>
        <v>0</v>
      </c>
      <c r="U31" s="434">
        <v>0</v>
      </c>
      <c r="V31" s="434">
        <f>U31*関係係数シート!E27</f>
        <v>0</v>
      </c>
      <c r="W31" s="435">
        <f>U31*関係係数シート!F27</f>
        <v>0</v>
      </c>
      <c r="Y31" s="436"/>
      <c r="Z31" s="437">
        <f>ROUND(J31*関係係数シート!H27,0)</f>
        <v>0</v>
      </c>
      <c r="AA31" s="438">
        <f t="shared" si="4"/>
        <v>0</v>
      </c>
      <c r="AB31" s="439">
        <f>ROUND(U31*関係係数シート!H27,0)</f>
        <v>0</v>
      </c>
      <c r="AC31" s="440"/>
      <c r="AD31" s="434">
        <f>ROUND(J31*関係係数シート!I27,0)</f>
        <v>0</v>
      </c>
      <c r="AE31" s="432">
        <f t="shared" si="5"/>
        <v>0</v>
      </c>
      <c r="AF31" s="435">
        <f>ROUND(U31*関係係数シート!I27,0)</f>
        <v>0</v>
      </c>
      <c r="AH31" s="347">
        <f t="shared" si="6"/>
        <v>0</v>
      </c>
      <c r="AI31" s="348">
        <f t="shared" si="0"/>
        <v>0</v>
      </c>
      <c r="AJ31" s="349">
        <f t="shared" si="1"/>
        <v>0</v>
      </c>
      <c r="AK31" s="347">
        <f t="shared" si="7"/>
        <v>0</v>
      </c>
      <c r="AL31" s="349">
        <f t="shared" si="8"/>
        <v>0</v>
      </c>
      <c r="AM31" s="350">
        <f t="shared" si="2"/>
        <v>1</v>
      </c>
      <c r="AO31" s="352">
        <v>24</v>
      </c>
      <c r="AP31" s="353" t="e">
        <f t="shared" si="9"/>
        <v>#N/A</v>
      </c>
      <c r="AQ31" s="354" t="e">
        <f t="shared" si="10"/>
        <v>#N/A</v>
      </c>
      <c r="AR31" s="355" t="e">
        <f t="shared" si="11"/>
        <v>#N/A</v>
      </c>
      <c r="AS31" s="356" t="e">
        <f t="shared" si="12"/>
        <v>#N/A</v>
      </c>
      <c r="AT31" s="357" t="e">
        <f>SUM($AQ$8:AQ31)/$AQ$45</f>
        <v>#N/A</v>
      </c>
      <c r="AU31" s="347" t="e">
        <f t="shared" si="13"/>
        <v>#N/A</v>
      </c>
      <c r="AV31" s="349" t="e">
        <f t="shared" si="14"/>
        <v>#N/A</v>
      </c>
    </row>
    <row r="32" spans="2:48" ht="19.5" customHeight="1">
      <c r="B32" s="358" t="s">
        <v>95</v>
      </c>
      <c r="C32" s="359" t="s">
        <v>35</v>
      </c>
      <c r="D32" s="441"/>
      <c r="E32" s="442"/>
      <c r="F32" s="442"/>
      <c r="G32" s="442"/>
      <c r="H32" s="443">
        <f>建設部門投入係数シート!D82</f>
        <v>0</v>
      </c>
      <c r="I32" s="444">
        <f>H32*関係係数シート!D28</f>
        <v>0</v>
      </c>
      <c r="J32" s="445">
        <v>0</v>
      </c>
      <c r="K32" s="445">
        <f>J32*関係係数シート!E28</f>
        <v>0</v>
      </c>
      <c r="L32" s="446">
        <f>J32*関係係数シート!F28</f>
        <v>0</v>
      </c>
      <c r="M32" s="445">
        <f t="shared" si="3"/>
        <v>0</v>
      </c>
      <c r="N32" s="445">
        <f t="shared" si="3"/>
        <v>0</v>
      </c>
      <c r="O32" s="446">
        <f t="shared" si="3"/>
        <v>0</v>
      </c>
      <c r="P32" s="84"/>
      <c r="Q32" s="480"/>
      <c r="R32" s="481"/>
      <c r="S32" s="445">
        <f>$R$45*関係係数シート!G28</f>
        <v>0</v>
      </c>
      <c r="T32" s="445">
        <f>S32*関係係数シート!D28</f>
        <v>0</v>
      </c>
      <c r="U32" s="445">
        <v>0</v>
      </c>
      <c r="V32" s="445">
        <f>U32*関係係数シート!E28</f>
        <v>0</v>
      </c>
      <c r="W32" s="446">
        <f>U32*関係係数シート!F28</f>
        <v>0</v>
      </c>
      <c r="Y32" s="447"/>
      <c r="Z32" s="448">
        <f>ROUND(J32*関係係数シート!H28,0)</f>
        <v>0</v>
      </c>
      <c r="AA32" s="449">
        <f t="shared" si="4"/>
        <v>0</v>
      </c>
      <c r="AB32" s="450">
        <f>ROUND(U32*関係係数シート!H28,0)</f>
        <v>0</v>
      </c>
      <c r="AC32" s="451"/>
      <c r="AD32" s="445">
        <f>ROUND(J32*関係係数シート!I28,0)</f>
        <v>0</v>
      </c>
      <c r="AE32" s="443">
        <f t="shared" si="5"/>
        <v>0</v>
      </c>
      <c r="AF32" s="446">
        <f>ROUND(U32*関係係数シート!I28,0)</f>
        <v>0</v>
      </c>
      <c r="AH32" s="360">
        <f t="shared" si="6"/>
        <v>0</v>
      </c>
      <c r="AI32" s="361">
        <f t="shared" si="0"/>
        <v>0</v>
      </c>
      <c r="AJ32" s="362">
        <f t="shared" si="1"/>
        <v>0</v>
      </c>
      <c r="AK32" s="360">
        <f t="shared" si="7"/>
        <v>0</v>
      </c>
      <c r="AL32" s="362">
        <f t="shared" si="8"/>
        <v>0</v>
      </c>
      <c r="AM32" s="363">
        <f t="shared" si="2"/>
        <v>1</v>
      </c>
      <c r="AO32" s="365">
        <v>25</v>
      </c>
      <c r="AP32" s="366" t="e">
        <f t="shared" si="9"/>
        <v>#N/A</v>
      </c>
      <c r="AQ32" s="367" t="e">
        <f t="shared" si="10"/>
        <v>#N/A</v>
      </c>
      <c r="AR32" s="368" t="e">
        <f t="shared" si="11"/>
        <v>#N/A</v>
      </c>
      <c r="AS32" s="369" t="e">
        <f t="shared" si="12"/>
        <v>#N/A</v>
      </c>
      <c r="AT32" s="370" t="e">
        <f>SUM($AQ$8:AQ32)/$AQ$45</f>
        <v>#N/A</v>
      </c>
      <c r="AU32" s="360" t="e">
        <f t="shared" si="13"/>
        <v>#N/A</v>
      </c>
      <c r="AV32" s="362" t="e">
        <f t="shared" si="14"/>
        <v>#N/A</v>
      </c>
    </row>
    <row r="33" spans="2:48" ht="19.5" customHeight="1">
      <c r="B33" s="371" t="s">
        <v>96</v>
      </c>
      <c r="C33" s="372" t="s">
        <v>37</v>
      </c>
      <c r="D33" s="452"/>
      <c r="E33" s="453"/>
      <c r="F33" s="453"/>
      <c r="G33" s="453"/>
      <c r="H33" s="454">
        <f>建設部門投入係数シート!D83</f>
        <v>0</v>
      </c>
      <c r="I33" s="455">
        <f>H33*関係係数シート!D29</f>
        <v>0</v>
      </c>
      <c r="J33" s="425">
        <v>0</v>
      </c>
      <c r="K33" s="425">
        <f>J33*関係係数シート!E29</f>
        <v>0</v>
      </c>
      <c r="L33" s="456">
        <f>J33*関係係数シート!F29</f>
        <v>0</v>
      </c>
      <c r="M33" s="425">
        <f t="shared" si="3"/>
        <v>0</v>
      </c>
      <c r="N33" s="425">
        <f t="shared" si="3"/>
        <v>0</v>
      </c>
      <c r="O33" s="456">
        <f t="shared" si="3"/>
        <v>0</v>
      </c>
      <c r="P33" s="84"/>
      <c r="Q33" s="482"/>
      <c r="R33" s="483"/>
      <c r="S33" s="425">
        <f>$R$45*関係係数シート!G29</f>
        <v>0</v>
      </c>
      <c r="T33" s="425">
        <f>S33*関係係数シート!D29</f>
        <v>0</v>
      </c>
      <c r="U33" s="425">
        <v>0</v>
      </c>
      <c r="V33" s="425">
        <f>U33*関係係数シート!E29</f>
        <v>0</v>
      </c>
      <c r="W33" s="456">
        <f>U33*関係係数シート!F29</f>
        <v>0</v>
      </c>
      <c r="Y33" s="457"/>
      <c r="Z33" s="458">
        <f>ROUND(J33*関係係数シート!H29,0)</f>
        <v>0</v>
      </c>
      <c r="AA33" s="459">
        <f t="shared" si="4"/>
        <v>0</v>
      </c>
      <c r="AB33" s="460">
        <f>ROUND(U33*関係係数シート!H29,0)</f>
        <v>0</v>
      </c>
      <c r="AC33" s="461"/>
      <c r="AD33" s="425">
        <f>ROUND(J33*関係係数シート!I29,0)</f>
        <v>0</v>
      </c>
      <c r="AE33" s="454">
        <f t="shared" si="5"/>
        <v>0</v>
      </c>
      <c r="AF33" s="456">
        <f>ROUND(U33*関係係数シート!I29,0)</f>
        <v>0</v>
      </c>
      <c r="AH33" s="373">
        <f t="shared" si="6"/>
        <v>0</v>
      </c>
      <c r="AI33" s="374">
        <f t="shared" si="0"/>
        <v>0</v>
      </c>
      <c r="AJ33" s="375">
        <f t="shared" si="1"/>
        <v>0</v>
      </c>
      <c r="AK33" s="373">
        <f t="shared" si="7"/>
        <v>0</v>
      </c>
      <c r="AL33" s="375">
        <f t="shared" si="8"/>
        <v>0</v>
      </c>
      <c r="AM33" s="376">
        <f t="shared" si="2"/>
        <v>1</v>
      </c>
      <c r="AO33" s="378">
        <v>26</v>
      </c>
      <c r="AP33" s="379" t="e">
        <f t="shared" si="9"/>
        <v>#N/A</v>
      </c>
      <c r="AQ33" s="380" t="e">
        <f t="shared" si="10"/>
        <v>#N/A</v>
      </c>
      <c r="AR33" s="381" t="e">
        <f t="shared" si="11"/>
        <v>#N/A</v>
      </c>
      <c r="AS33" s="382" t="e">
        <f t="shared" si="12"/>
        <v>#N/A</v>
      </c>
      <c r="AT33" s="383" t="e">
        <f>SUM($AQ$8:AQ33)/$AQ$45</f>
        <v>#N/A</v>
      </c>
      <c r="AU33" s="373" t="e">
        <f t="shared" si="13"/>
        <v>#N/A</v>
      </c>
      <c r="AV33" s="375" t="e">
        <f t="shared" si="14"/>
        <v>#N/A</v>
      </c>
    </row>
    <row r="34" spans="2:48" ht="19.5" customHeight="1">
      <c r="B34" s="345" t="s">
        <v>97</v>
      </c>
      <c r="C34" s="346" t="s">
        <v>39</v>
      </c>
      <c r="D34" s="430"/>
      <c r="E34" s="431"/>
      <c r="F34" s="431"/>
      <c r="G34" s="431"/>
      <c r="H34" s="432">
        <f>建設部門投入係数シート!D84</f>
        <v>0</v>
      </c>
      <c r="I34" s="433">
        <f>H34*関係係数シート!D30</f>
        <v>0</v>
      </c>
      <c r="J34" s="434">
        <v>0</v>
      </c>
      <c r="K34" s="434">
        <f>J34*関係係数シート!E30</f>
        <v>0</v>
      </c>
      <c r="L34" s="435">
        <f>J34*関係係数シート!F30</f>
        <v>0</v>
      </c>
      <c r="M34" s="434">
        <f t="shared" si="3"/>
        <v>0</v>
      </c>
      <c r="N34" s="434">
        <f t="shared" si="3"/>
        <v>0</v>
      </c>
      <c r="O34" s="435">
        <f t="shared" si="3"/>
        <v>0</v>
      </c>
      <c r="P34" s="84"/>
      <c r="Q34" s="478"/>
      <c r="R34" s="479"/>
      <c r="S34" s="434">
        <f>$R$45*関係係数シート!G30</f>
        <v>0</v>
      </c>
      <c r="T34" s="434">
        <f>S34*関係係数シート!D30</f>
        <v>0</v>
      </c>
      <c r="U34" s="434">
        <v>0</v>
      </c>
      <c r="V34" s="434">
        <f>U34*関係係数シート!E30</f>
        <v>0</v>
      </c>
      <c r="W34" s="435">
        <f>U34*関係係数シート!F30</f>
        <v>0</v>
      </c>
      <c r="Y34" s="436"/>
      <c r="Z34" s="437">
        <f>ROUND(J34*関係係数シート!H30,0)</f>
        <v>0</v>
      </c>
      <c r="AA34" s="438">
        <f t="shared" si="4"/>
        <v>0</v>
      </c>
      <c r="AB34" s="439">
        <f>ROUND(U34*関係係数シート!H30,0)</f>
        <v>0</v>
      </c>
      <c r="AC34" s="440"/>
      <c r="AD34" s="434">
        <f>ROUND(J34*関係係数シート!I30,0)</f>
        <v>0</v>
      </c>
      <c r="AE34" s="432">
        <f t="shared" si="5"/>
        <v>0</v>
      </c>
      <c r="AF34" s="435">
        <f>ROUND(U34*関係係数シート!I30,0)</f>
        <v>0</v>
      </c>
      <c r="AH34" s="347">
        <f t="shared" si="6"/>
        <v>0</v>
      </c>
      <c r="AI34" s="348">
        <f t="shared" si="0"/>
        <v>0</v>
      </c>
      <c r="AJ34" s="349">
        <f t="shared" si="1"/>
        <v>0</v>
      </c>
      <c r="AK34" s="347">
        <f t="shared" si="7"/>
        <v>0</v>
      </c>
      <c r="AL34" s="349">
        <f t="shared" si="8"/>
        <v>0</v>
      </c>
      <c r="AM34" s="350">
        <f t="shared" si="2"/>
        <v>1</v>
      </c>
      <c r="AO34" s="352">
        <v>27</v>
      </c>
      <c r="AP34" s="353" t="e">
        <f t="shared" si="9"/>
        <v>#N/A</v>
      </c>
      <c r="AQ34" s="354" t="e">
        <f t="shared" si="10"/>
        <v>#N/A</v>
      </c>
      <c r="AR34" s="355" t="e">
        <f t="shared" si="11"/>
        <v>#N/A</v>
      </c>
      <c r="AS34" s="356" t="e">
        <f t="shared" si="12"/>
        <v>#N/A</v>
      </c>
      <c r="AT34" s="357" t="e">
        <f>SUM($AQ$8:AQ34)/$AQ$45</f>
        <v>#N/A</v>
      </c>
      <c r="AU34" s="347" t="e">
        <f t="shared" si="13"/>
        <v>#N/A</v>
      </c>
      <c r="AV34" s="349" t="e">
        <f t="shared" si="14"/>
        <v>#N/A</v>
      </c>
    </row>
    <row r="35" spans="2:48" ht="19.5" customHeight="1">
      <c r="B35" s="345" t="s">
        <v>98</v>
      </c>
      <c r="C35" s="346" t="s">
        <v>265</v>
      </c>
      <c r="D35" s="430"/>
      <c r="E35" s="431"/>
      <c r="F35" s="431"/>
      <c r="G35" s="431"/>
      <c r="H35" s="432">
        <f>建設部門投入係数シート!D85</f>
        <v>0</v>
      </c>
      <c r="I35" s="433">
        <f>H35*関係係数シート!D31</f>
        <v>0</v>
      </c>
      <c r="J35" s="434">
        <v>0</v>
      </c>
      <c r="K35" s="434">
        <f>J35*関係係数シート!E31</f>
        <v>0</v>
      </c>
      <c r="L35" s="435">
        <f>J35*関係係数シート!F31</f>
        <v>0</v>
      </c>
      <c r="M35" s="434">
        <f t="shared" si="3"/>
        <v>0</v>
      </c>
      <c r="N35" s="434">
        <f t="shared" si="3"/>
        <v>0</v>
      </c>
      <c r="O35" s="435">
        <f t="shared" si="3"/>
        <v>0</v>
      </c>
      <c r="P35" s="84"/>
      <c r="Q35" s="478"/>
      <c r="R35" s="479"/>
      <c r="S35" s="434">
        <f>$R$45*関係係数シート!G31</f>
        <v>0</v>
      </c>
      <c r="T35" s="434">
        <f>S35*関係係数シート!D31</f>
        <v>0</v>
      </c>
      <c r="U35" s="434">
        <v>0</v>
      </c>
      <c r="V35" s="434">
        <f>U35*関係係数シート!E31</f>
        <v>0</v>
      </c>
      <c r="W35" s="435">
        <f>U35*関係係数シート!F31</f>
        <v>0</v>
      </c>
      <c r="Y35" s="436"/>
      <c r="Z35" s="437">
        <f>ROUND(J35*関係係数シート!H31,0)</f>
        <v>0</v>
      </c>
      <c r="AA35" s="438">
        <f t="shared" si="4"/>
        <v>0</v>
      </c>
      <c r="AB35" s="439">
        <f>ROUND(U35*関係係数シート!H31,0)</f>
        <v>0</v>
      </c>
      <c r="AC35" s="440"/>
      <c r="AD35" s="434">
        <f>ROUND(J35*関係係数シート!I31,0)</f>
        <v>0</v>
      </c>
      <c r="AE35" s="432">
        <f t="shared" si="5"/>
        <v>0</v>
      </c>
      <c r="AF35" s="435">
        <f>ROUND(U35*関係係数シート!I31,0)</f>
        <v>0</v>
      </c>
      <c r="AH35" s="347">
        <f t="shared" si="6"/>
        <v>0</v>
      </c>
      <c r="AI35" s="348">
        <f t="shared" si="0"/>
        <v>0</v>
      </c>
      <c r="AJ35" s="349">
        <f t="shared" si="1"/>
        <v>0</v>
      </c>
      <c r="AK35" s="347">
        <f t="shared" si="7"/>
        <v>0</v>
      </c>
      <c r="AL35" s="349">
        <f t="shared" si="8"/>
        <v>0</v>
      </c>
      <c r="AM35" s="350">
        <f t="shared" si="2"/>
        <v>1</v>
      </c>
      <c r="AO35" s="352">
        <v>28</v>
      </c>
      <c r="AP35" s="353" t="e">
        <f t="shared" si="9"/>
        <v>#N/A</v>
      </c>
      <c r="AQ35" s="354" t="e">
        <f t="shared" si="10"/>
        <v>#N/A</v>
      </c>
      <c r="AR35" s="355" t="e">
        <f t="shared" si="11"/>
        <v>#N/A</v>
      </c>
      <c r="AS35" s="356" t="e">
        <f t="shared" si="12"/>
        <v>#N/A</v>
      </c>
      <c r="AT35" s="357" t="e">
        <f>SUM($AQ$8:AQ35)/$AQ$45</f>
        <v>#N/A</v>
      </c>
      <c r="AU35" s="347" t="e">
        <f t="shared" si="13"/>
        <v>#N/A</v>
      </c>
      <c r="AV35" s="349" t="e">
        <f t="shared" si="14"/>
        <v>#N/A</v>
      </c>
    </row>
    <row r="36" spans="2:48" ht="19.5" customHeight="1">
      <c r="B36" s="345" t="s">
        <v>99</v>
      </c>
      <c r="C36" s="346" t="s">
        <v>152</v>
      </c>
      <c r="D36" s="430"/>
      <c r="E36" s="431"/>
      <c r="F36" s="431"/>
      <c r="G36" s="431"/>
      <c r="H36" s="432">
        <f>建設部門投入係数シート!D86</f>
        <v>0</v>
      </c>
      <c r="I36" s="433">
        <f>H36*関係係数シート!D32</f>
        <v>0</v>
      </c>
      <c r="J36" s="434">
        <v>0</v>
      </c>
      <c r="K36" s="434">
        <f>J36*関係係数シート!E32</f>
        <v>0</v>
      </c>
      <c r="L36" s="435">
        <f>J36*関係係数シート!F32</f>
        <v>0</v>
      </c>
      <c r="M36" s="434">
        <f t="shared" si="3"/>
        <v>0</v>
      </c>
      <c r="N36" s="434">
        <f t="shared" si="3"/>
        <v>0</v>
      </c>
      <c r="O36" s="435">
        <f t="shared" si="3"/>
        <v>0</v>
      </c>
      <c r="P36" s="84"/>
      <c r="Q36" s="478"/>
      <c r="R36" s="479"/>
      <c r="S36" s="434">
        <f>$R$45*関係係数シート!G32</f>
        <v>0</v>
      </c>
      <c r="T36" s="434">
        <f>S36*関係係数シート!D32</f>
        <v>0</v>
      </c>
      <c r="U36" s="434">
        <v>0</v>
      </c>
      <c r="V36" s="434">
        <f>U36*関係係数シート!E32</f>
        <v>0</v>
      </c>
      <c r="W36" s="435">
        <f>U36*関係係数シート!F32</f>
        <v>0</v>
      </c>
      <c r="Y36" s="436"/>
      <c r="Z36" s="437">
        <f>ROUND(J36*関係係数シート!H32,0)</f>
        <v>0</v>
      </c>
      <c r="AA36" s="438">
        <f t="shared" si="4"/>
        <v>0</v>
      </c>
      <c r="AB36" s="439">
        <f>ROUND(U36*関係係数シート!H32,0)</f>
        <v>0</v>
      </c>
      <c r="AC36" s="440"/>
      <c r="AD36" s="434">
        <f>ROUND(J36*関係係数シート!I32,0)</f>
        <v>0</v>
      </c>
      <c r="AE36" s="432">
        <f t="shared" si="5"/>
        <v>0</v>
      </c>
      <c r="AF36" s="435">
        <f>ROUND(U36*関係係数シート!I32,0)</f>
        <v>0</v>
      </c>
      <c r="AH36" s="347">
        <f t="shared" si="6"/>
        <v>0</v>
      </c>
      <c r="AI36" s="348">
        <f t="shared" si="0"/>
        <v>0</v>
      </c>
      <c r="AJ36" s="349">
        <f t="shared" si="1"/>
        <v>0</v>
      </c>
      <c r="AK36" s="347">
        <f t="shared" si="7"/>
        <v>0</v>
      </c>
      <c r="AL36" s="349">
        <f t="shared" si="8"/>
        <v>0</v>
      </c>
      <c r="AM36" s="350">
        <f t="shared" si="2"/>
        <v>1</v>
      </c>
      <c r="AO36" s="352">
        <v>29</v>
      </c>
      <c r="AP36" s="353" t="e">
        <f t="shared" si="9"/>
        <v>#N/A</v>
      </c>
      <c r="AQ36" s="354" t="e">
        <f t="shared" si="10"/>
        <v>#N/A</v>
      </c>
      <c r="AR36" s="355" t="e">
        <f t="shared" si="11"/>
        <v>#N/A</v>
      </c>
      <c r="AS36" s="356" t="e">
        <f t="shared" si="12"/>
        <v>#N/A</v>
      </c>
      <c r="AT36" s="357" t="e">
        <f>SUM($AQ$8:AQ36)/$AQ$45</f>
        <v>#N/A</v>
      </c>
      <c r="AU36" s="347" t="e">
        <f t="shared" si="13"/>
        <v>#N/A</v>
      </c>
      <c r="AV36" s="349" t="e">
        <f t="shared" si="14"/>
        <v>#N/A</v>
      </c>
    </row>
    <row r="37" spans="2:48" ht="19.5" customHeight="1">
      <c r="B37" s="358" t="s">
        <v>100</v>
      </c>
      <c r="C37" s="359" t="s">
        <v>43</v>
      </c>
      <c r="D37" s="441"/>
      <c r="E37" s="442"/>
      <c r="F37" s="442"/>
      <c r="G37" s="442"/>
      <c r="H37" s="443">
        <f>建設部門投入係数シート!D87</f>
        <v>0</v>
      </c>
      <c r="I37" s="444">
        <f>H37*関係係数シート!D33</f>
        <v>0</v>
      </c>
      <c r="J37" s="445">
        <v>0</v>
      </c>
      <c r="K37" s="445">
        <f>J37*関係係数シート!E33</f>
        <v>0</v>
      </c>
      <c r="L37" s="446">
        <f>J37*関係係数シート!F33</f>
        <v>0</v>
      </c>
      <c r="M37" s="445">
        <f t="shared" si="3"/>
        <v>0</v>
      </c>
      <c r="N37" s="445">
        <f t="shared" si="3"/>
        <v>0</v>
      </c>
      <c r="O37" s="446">
        <f t="shared" si="3"/>
        <v>0</v>
      </c>
      <c r="P37" s="84"/>
      <c r="Q37" s="480"/>
      <c r="R37" s="481"/>
      <c r="S37" s="445">
        <f>$R$45*関係係数シート!G33</f>
        <v>0</v>
      </c>
      <c r="T37" s="445">
        <f>S37*関係係数シート!D33</f>
        <v>0</v>
      </c>
      <c r="U37" s="445">
        <v>0</v>
      </c>
      <c r="V37" s="445">
        <f>U37*関係係数シート!E33</f>
        <v>0</v>
      </c>
      <c r="W37" s="446">
        <f>U37*関係係数シート!F33</f>
        <v>0</v>
      </c>
      <c r="Y37" s="447"/>
      <c r="Z37" s="448">
        <f>ROUND(J37*関係係数シート!H33,0)</f>
        <v>0</v>
      </c>
      <c r="AA37" s="449">
        <f t="shared" si="4"/>
        <v>0</v>
      </c>
      <c r="AB37" s="450">
        <f>ROUND(U37*関係係数シート!H33,0)</f>
        <v>0</v>
      </c>
      <c r="AC37" s="451"/>
      <c r="AD37" s="445">
        <f>ROUND(J37*関係係数シート!I33,0)</f>
        <v>0</v>
      </c>
      <c r="AE37" s="443">
        <f t="shared" si="5"/>
        <v>0</v>
      </c>
      <c r="AF37" s="446">
        <f>ROUND(U37*関係係数シート!I33,0)</f>
        <v>0</v>
      </c>
      <c r="AH37" s="360">
        <f t="shared" si="6"/>
        <v>0</v>
      </c>
      <c r="AI37" s="361">
        <f t="shared" si="0"/>
        <v>0</v>
      </c>
      <c r="AJ37" s="362">
        <f t="shared" si="1"/>
        <v>0</v>
      </c>
      <c r="AK37" s="360">
        <f t="shared" si="7"/>
        <v>0</v>
      </c>
      <c r="AL37" s="362">
        <f t="shared" si="8"/>
        <v>0</v>
      </c>
      <c r="AM37" s="363">
        <f t="shared" si="2"/>
        <v>1</v>
      </c>
      <c r="AO37" s="365">
        <v>30</v>
      </c>
      <c r="AP37" s="366" t="e">
        <f t="shared" si="9"/>
        <v>#N/A</v>
      </c>
      <c r="AQ37" s="367" t="e">
        <f t="shared" si="10"/>
        <v>#N/A</v>
      </c>
      <c r="AR37" s="368" t="e">
        <f t="shared" si="11"/>
        <v>#N/A</v>
      </c>
      <c r="AS37" s="369" t="e">
        <f t="shared" si="12"/>
        <v>#N/A</v>
      </c>
      <c r="AT37" s="370" t="e">
        <f>SUM($AQ$8:AQ37)/$AQ$45</f>
        <v>#N/A</v>
      </c>
      <c r="AU37" s="360" t="e">
        <f t="shared" si="13"/>
        <v>#N/A</v>
      </c>
      <c r="AV37" s="362" t="e">
        <f t="shared" si="14"/>
        <v>#N/A</v>
      </c>
    </row>
    <row r="38" spans="2:48" ht="19.5" customHeight="1">
      <c r="B38" s="371" t="s">
        <v>101</v>
      </c>
      <c r="C38" s="372" t="s">
        <v>45</v>
      </c>
      <c r="D38" s="452"/>
      <c r="E38" s="453"/>
      <c r="F38" s="453"/>
      <c r="G38" s="453"/>
      <c r="H38" s="454">
        <f>建設部門投入係数シート!D88</f>
        <v>0</v>
      </c>
      <c r="I38" s="455">
        <f>H38*関係係数シート!D34</f>
        <v>0</v>
      </c>
      <c r="J38" s="425">
        <v>0</v>
      </c>
      <c r="K38" s="425">
        <f>J38*関係係数シート!E34</f>
        <v>0</v>
      </c>
      <c r="L38" s="456">
        <f>J38*関係係数シート!F34</f>
        <v>0</v>
      </c>
      <c r="M38" s="425">
        <f t="shared" si="3"/>
        <v>0</v>
      </c>
      <c r="N38" s="425">
        <f t="shared" si="3"/>
        <v>0</v>
      </c>
      <c r="O38" s="456">
        <f t="shared" si="3"/>
        <v>0</v>
      </c>
      <c r="P38" s="84"/>
      <c r="Q38" s="482"/>
      <c r="R38" s="483"/>
      <c r="S38" s="425">
        <f>$R$45*関係係数シート!G34</f>
        <v>0</v>
      </c>
      <c r="T38" s="425">
        <f>S38*関係係数シート!D34</f>
        <v>0</v>
      </c>
      <c r="U38" s="425">
        <v>0</v>
      </c>
      <c r="V38" s="425">
        <f>U38*関係係数シート!E34</f>
        <v>0</v>
      </c>
      <c r="W38" s="456">
        <f>U38*関係係数シート!F34</f>
        <v>0</v>
      </c>
      <c r="Y38" s="457"/>
      <c r="Z38" s="458">
        <f>ROUND(J38*関係係数シート!H34,0)</f>
        <v>0</v>
      </c>
      <c r="AA38" s="459">
        <f t="shared" si="4"/>
        <v>0</v>
      </c>
      <c r="AB38" s="460">
        <f>ROUND(U38*関係係数シート!H34,0)</f>
        <v>0</v>
      </c>
      <c r="AC38" s="461"/>
      <c r="AD38" s="425">
        <f>ROUND(J38*関係係数シート!I34,0)</f>
        <v>0</v>
      </c>
      <c r="AE38" s="454">
        <f t="shared" si="5"/>
        <v>0</v>
      </c>
      <c r="AF38" s="456">
        <f>ROUND(U38*関係係数シート!I34,0)</f>
        <v>0</v>
      </c>
      <c r="AH38" s="373">
        <f t="shared" si="6"/>
        <v>0</v>
      </c>
      <c r="AI38" s="374">
        <f t="shared" si="0"/>
        <v>0</v>
      </c>
      <c r="AJ38" s="375">
        <f t="shared" si="1"/>
        <v>0</v>
      </c>
      <c r="AK38" s="373">
        <f t="shared" si="7"/>
        <v>0</v>
      </c>
      <c r="AL38" s="375">
        <f t="shared" si="8"/>
        <v>0</v>
      </c>
      <c r="AM38" s="376">
        <f t="shared" si="2"/>
        <v>1</v>
      </c>
      <c r="AO38" s="378">
        <v>31</v>
      </c>
      <c r="AP38" s="379" t="e">
        <f t="shared" si="9"/>
        <v>#N/A</v>
      </c>
      <c r="AQ38" s="380" t="e">
        <f t="shared" si="10"/>
        <v>#N/A</v>
      </c>
      <c r="AR38" s="381" t="e">
        <f t="shared" si="11"/>
        <v>#N/A</v>
      </c>
      <c r="AS38" s="382" t="e">
        <f t="shared" si="12"/>
        <v>#N/A</v>
      </c>
      <c r="AT38" s="383" t="e">
        <f>SUM($AQ$8:AQ38)/$AQ$45</f>
        <v>#N/A</v>
      </c>
      <c r="AU38" s="373" t="e">
        <f t="shared" si="13"/>
        <v>#N/A</v>
      </c>
      <c r="AV38" s="375" t="e">
        <f t="shared" si="14"/>
        <v>#N/A</v>
      </c>
    </row>
    <row r="39" spans="2:48" ht="19.5" customHeight="1">
      <c r="B39" s="345" t="s">
        <v>102</v>
      </c>
      <c r="C39" s="346" t="s">
        <v>266</v>
      </c>
      <c r="D39" s="430"/>
      <c r="E39" s="431"/>
      <c r="F39" s="431"/>
      <c r="G39" s="431"/>
      <c r="H39" s="432">
        <f>建設部門投入係数シート!D89</f>
        <v>0</v>
      </c>
      <c r="I39" s="433">
        <f>H39*関係係数シート!D35</f>
        <v>0</v>
      </c>
      <c r="J39" s="434">
        <v>0</v>
      </c>
      <c r="K39" s="434">
        <f>J39*関係係数シート!E35</f>
        <v>0</v>
      </c>
      <c r="L39" s="435">
        <f>J39*関係係数シート!F35</f>
        <v>0</v>
      </c>
      <c r="M39" s="434">
        <f t="shared" si="3"/>
        <v>0</v>
      </c>
      <c r="N39" s="434">
        <f t="shared" si="3"/>
        <v>0</v>
      </c>
      <c r="O39" s="435">
        <f t="shared" si="3"/>
        <v>0</v>
      </c>
      <c r="P39" s="84"/>
      <c r="Q39" s="478"/>
      <c r="R39" s="479"/>
      <c r="S39" s="434">
        <f>$R$45*関係係数シート!G35</f>
        <v>0</v>
      </c>
      <c r="T39" s="434">
        <f>S39*関係係数シート!D35</f>
        <v>0</v>
      </c>
      <c r="U39" s="434">
        <v>0</v>
      </c>
      <c r="V39" s="434">
        <f>U39*関係係数シート!E35</f>
        <v>0</v>
      </c>
      <c r="W39" s="435">
        <f>U39*関係係数シート!F35</f>
        <v>0</v>
      </c>
      <c r="Y39" s="436"/>
      <c r="Z39" s="437">
        <f>ROUND(J39*関係係数シート!H35,0)</f>
        <v>0</v>
      </c>
      <c r="AA39" s="438">
        <f t="shared" si="4"/>
        <v>0</v>
      </c>
      <c r="AB39" s="439">
        <f>ROUND(U39*関係係数シート!H35,0)</f>
        <v>0</v>
      </c>
      <c r="AC39" s="440"/>
      <c r="AD39" s="434">
        <f>ROUND(J39*関係係数シート!I35,0)</f>
        <v>0</v>
      </c>
      <c r="AE39" s="432">
        <f t="shared" si="5"/>
        <v>0</v>
      </c>
      <c r="AF39" s="435">
        <f>ROUND(U39*関係係数シート!I35,0)</f>
        <v>0</v>
      </c>
      <c r="AH39" s="347">
        <f t="shared" si="6"/>
        <v>0</v>
      </c>
      <c r="AI39" s="348">
        <f t="shared" si="0"/>
        <v>0</v>
      </c>
      <c r="AJ39" s="349">
        <f t="shared" si="1"/>
        <v>0</v>
      </c>
      <c r="AK39" s="347">
        <f t="shared" si="7"/>
        <v>0</v>
      </c>
      <c r="AL39" s="349">
        <f t="shared" si="8"/>
        <v>0</v>
      </c>
      <c r="AM39" s="350">
        <f t="shared" si="2"/>
        <v>1</v>
      </c>
      <c r="AO39" s="352">
        <v>32</v>
      </c>
      <c r="AP39" s="353" t="e">
        <f t="shared" si="9"/>
        <v>#N/A</v>
      </c>
      <c r="AQ39" s="354" t="e">
        <f t="shared" si="10"/>
        <v>#N/A</v>
      </c>
      <c r="AR39" s="355" t="e">
        <f t="shared" si="11"/>
        <v>#N/A</v>
      </c>
      <c r="AS39" s="356" t="e">
        <f t="shared" si="12"/>
        <v>#N/A</v>
      </c>
      <c r="AT39" s="357" t="e">
        <f>SUM($AQ$8:AQ39)/$AQ$45</f>
        <v>#N/A</v>
      </c>
      <c r="AU39" s="347" t="e">
        <f t="shared" si="13"/>
        <v>#N/A</v>
      </c>
      <c r="AV39" s="349" t="e">
        <f t="shared" si="14"/>
        <v>#N/A</v>
      </c>
    </row>
    <row r="40" spans="2:48" ht="19.5" customHeight="1">
      <c r="B40" s="345" t="s">
        <v>103</v>
      </c>
      <c r="C40" s="346" t="s">
        <v>244</v>
      </c>
      <c r="D40" s="430"/>
      <c r="E40" s="431"/>
      <c r="F40" s="431"/>
      <c r="G40" s="431"/>
      <c r="H40" s="432">
        <f>建設部門投入係数シート!D90</f>
        <v>0</v>
      </c>
      <c r="I40" s="433">
        <f>H40*関係係数シート!D36</f>
        <v>0</v>
      </c>
      <c r="J40" s="434">
        <v>0</v>
      </c>
      <c r="K40" s="434">
        <f>J40*関係係数シート!E36</f>
        <v>0</v>
      </c>
      <c r="L40" s="435">
        <f>J40*関係係数シート!F36</f>
        <v>0</v>
      </c>
      <c r="M40" s="434">
        <f t="shared" si="3"/>
        <v>0</v>
      </c>
      <c r="N40" s="434">
        <f t="shared" si="3"/>
        <v>0</v>
      </c>
      <c r="O40" s="435">
        <f t="shared" si="3"/>
        <v>0</v>
      </c>
      <c r="P40" s="84"/>
      <c r="Q40" s="478"/>
      <c r="R40" s="479"/>
      <c r="S40" s="434">
        <f>$R$45*関係係数シート!G36</f>
        <v>0</v>
      </c>
      <c r="T40" s="434">
        <f>S40*関係係数シート!D36</f>
        <v>0</v>
      </c>
      <c r="U40" s="434">
        <v>0</v>
      </c>
      <c r="V40" s="434">
        <f>U40*関係係数シート!E36</f>
        <v>0</v>
      </c>
      <c r="W40" s="435">
        <f>U40*関係係数シート!F36</f>
        <v>0</v>
      </c>
      <c r="Y40" s="436"/>
      <c r="Z40" s="437">
        <f>ROUND(J40*関係係数シート!H36,0)</f>
        <v>0</v>
      </c>
      <c r="AA40" s="438">
        <f t="shared" si="4"/>
        <v>0</v>
      </c>
      <c r="AB40" s="439">
        <f>ROUND(U40*関係係数シート!H36,0)</f>
        <v>0</v>
      </c>
      <c r="AC40" s="440"/>
      <c r="AD40" s="434">
        <f>ROUND(J40*関係係数シート!I36,0)</f>
        <v>0</v>
      </c>
      <c r="AE40" s="432">
        <f t="shared" si="5"/>
        <v>0</v>
      </c>
      <c r="AF40" s="435">
        <f>ROUND(U40*関係係数シート!I36,0)</f>
        <v>0</v>
      </c>
      <c r="AH40" s="347">
        <f t="shared" si="6"/>
        <v>0</v>
      </c>
      <c r="AI40" s="348">
        <f t="shared" si="0"/>
        <v>0</v>
      </c>
      <c r="AJ40" s="349">
        <f t="shared" si="1"/>
        <v>0</v>
      </c>
      <c r="AK40" s="347">
        <f t="shared" si="7"/>
        <v>0</v>
      </c>
      <c r="AL40" s="349">
        <f t="shared" si="8"/>
        <v>0</v>
      </c>
      <c r="AM40" s="350">
        <f t="shared" si="2"/>
        <v>1</v>
      </c>
      <c r="AO40" s="352">
        <v>33</v>
      </c>
      <c r="AP40" s="353" t="e">
        <f t="shared" si="9"/>
        <v>#N/A</v>
      </c>
      <c r="AQ40" s="354" t="e">
        <f t="shared" si="10"/>
        <v>#N/A</v>
      </c>
      <c r="AR40" s="355" t="e">
        <f t="shared" si="11"/>
        <v>#N/A</v>
      </c>
      <c r="AS40" s="356" t="e">
        <f t="shared" si="12"/>
        <v>#N/A</v>
      </c>
      <c r="AT40" s="357" t="e">
        <f>SUM($AQ$8:AQ40)/$AQ$45</f>
        <v>#N/A</v>
      </c>
      <c r="AU40" s="347" t="e">
        <f t="shared" si="13"/>
        <v>#N/A</v>
      </c>
      <c r="AV40" s="349" t="e">
        <f t="shared" si="14"/>
        <v>#N/A</v>
      </c>
    </row>
    <row r="41" spans="2:48" ht="19.5" customHeight="1">
      <c r="B41" s="345" t="s">
        <v>104</v>
      </c>
      <c r="C41" s="346" t="s">
        <v>49</v>
      </c>
      <c r="D41" s="430"/>
      <c r="E41" s="431"/>
      <c r="F41" s="431"/>
      <c r="G41" s="431"/>
      <c r="H41" s="432">
        <f>建設部門投入係数シート!D91</f>
        <v>0</v>
      </c>
      <c r="I41" s="433">
        <f>H41*関係係数シート!D37</f>
        <v>0</v>
      </c>
      <c r="J41" s="434">
        <v>0</v>
      </c>
      <c r="K41" s="434">
        <f>J41*関係係数シート!E37</f>
        <v>0</v>
      </c>
      <c r="L41" s="435">
        <f>J41*関係係数シート!F37</f>
        <v>0</v>
      </c>
      <c r="M41" s="434">
        <f t="shared" si="3"/>
        <v>0</v>
      </c>
      <c r="N41" s="434">
        <f t="shared" si="3"/>
        <v>0</v>
      </c>
      <c r="O41" s="435">
        <f t="shared" si="3"/>
        <v>0</v>
      </c>
      <c r="P41" s="84"/>
      <c r="Q41" s="478"/>
      <c r="R41" s="479"/>
      <c r="S41" s="434">
        <f>$R$45*関係係数シート!G37</f>
        <v>0</v>
      </c>
      <c r="T41" s="434">
        <f>S41*関係係数シート!D37</f>
        <v>0</v>
      </c>
      <c r="U41" s="434">
        <v>0</v>
      </c>
      <c r="V41" s="434">
        <f>U41*関係係数シート!E37</f>
        <v>0</v>
      </c>
      <c r="W41" s="435">
        <f>U41*関係係数シート!F37</f>
        <v>0</v>
      </c>
      <c r="Y41" s="436"/>
      <c r="Z41" s="437">
        <f>ROUND(J41*関係係数シート!H37,0)</f>
        <v>0</v>
      </c>
      <c r="AA41" s="438">
        <f t="shared" si="4"/>
        <v>0</v>
      </c>
      <c r="AB41" s="439">
        <f>ROUND(U41*関係係数シート!H37,0)</f>
        <v>0</v>
      </c>
      <c r="AC41" s="440"/>
      <c r="AD41" s="434">
        <f>ROUND(J41*関係係数シート!I37,0)</f>
        <v>0</v>
      </c>
      <c r="AE41" s="432">
        <f t="shared" si="5"/>
        <v>0</v>
      </c>
      <c r="AF41" s="435">
        <f>ROUND(U41*関係係数シート!I37,0)</f>
        <v>0</v>
      </c>
      <c r="AH41" s="347">
        <f t="shared" si="6"/>
        <v>0</v>
      </c>
      <c r="AI41" s="348">
        <f t="shared" si="0"/>
        <v>0</v>
      </c>
      <c r="AJ41" s="349">
        <f t="shared" si="1"/>
        <v>0</v>
      </c>
      <c r="AK41" s="347">
        <f t="shared" si="7"/>
        <v>0</v>
      </c>
      <c r="AL41" s="349">
        <f t="shared" si="8"/>
        <v>0</v>
      </c>
      <c r="AM41" s="350">
        <f t="shared" si="2"/>
        <v>1</v>
      </c>
      <c r="AO41" s="352">
        <v>34</v>
      </c>
      <c r="AP41" s="353" t="e">
        <f t="shared" si="9"/>
        <v>#N/A</v>
      </c>
      <c r="AQ41" s="354" t="e">
        <f t="shared" si="10"/>
        <v>#N/A</v>
      </c>
      <c r="AR41" s="355" t="e">
        <f t="shared" si="11"/>
        <v>#N/A</v>
      </c>
      <c r="AS41" s="356" t="e">
        <f t="shared" si="12"/>
        <v>#N/A</v>
      </c>
      <c r="AT41" s="357" t="e">
        <f>SUM($AQ$8:AQ41)/$AQ$45</f>
        <v>#N/A</v>
      </c>
      <c r="AU41" s="347" t="e">
        <f t="shared" si="13"/>
        <v>#N/A</v>
      </c>
      <c r="AV41" s="349" t="e">
        <f t="shared" si="14"/>
        <v>#N/A</v>
      </c>
    </row>
    <row r="42" spans="2:48" ht="19.5" customHeight="1">
      <c r="B42" s="358" t="s">
        <v>105</v>
      </c>
      <c r="C42" s="359" t="s">
        <v>51</v>
      </c>
      <c r="D42" s="441"/>
      <c r="E42" s="442"/>
      <c r="F42" s="442"/>
      <c r="G42" s="442"/>
      <c r="H42" s="443">
        <f>建設部門投入係数シート!D92</f>
        <v>0</v>
      </c>
      <c r="I42" s="444">
        <f>H42*関係係数シート!D38</f>
        <v>0</v>
      </c>
      <c r="J42" s="445">
        <v>0</v>
      </c>
      <c r="K42" s="445">
        <f>J42*関係係数シート!E38</f>
        <v>0</v>
      </c>
      <c r="L42" s="446">
        <f>J42*関係係数シート!F38</f>
        <v>0</v>
      </c>
      <c r="M42" s="445">
        <f t="shared" si="3"/>
        <v>0</v>
      </c>
      <c r="N42" s="445">
        <f t="shared" si="3"/>
        <v>0</v>
      </c>
      <c r="O42" s="446">
        <f t="shared" si="3"/>
        <v>0</v>
      </c>
      <c r="P42" s="84"/>
      <c r="Q42" s="480"/>
      <c r="R42" s="481"/>
      <c r="S42" s="445">
        <f>$R$45*関係係数シート!G38</f>
        <v>0</v>
      </c>
      <c r="T42" s="445">
        <f>S42*関係係数シート!D38</f>
        <v>0</v>
      </c>
      <c r="U42" s="445">
        <v>0</v>
      </c>
      <c r="V42" s="445">
        <f>U42*関係係数シート!E38</f>
        <v>0</v>
      </c>
      <c r="W42" s="446">
        <f>U42*関係係数シート!F38</f>
        <v>0</v>
      </c>
      <c r="Y42" s="447"/>
      <c r="Z42" s="448">
        <f>ROUND(J42*関係係数シート!H38,0)</f>
        <v>0</v>
      </c>
      <c r="AA42" s="449">
        <f t="shared" si="4"/>
        <v>0</v>
      </c>
      <c r="AB42" s="450">
        <f>ROUND(U42*関係係数シート!H38,0)</f>
        <v>0</v>
      </c>
      <c r="AC42" s="451"/>
      <c r="AD42" s="445">
        <f>ROUND(J42*関係係数シート!I38,0)</f>
        <v>0</v>
      </c>
      <c r="AE42" s="443">
        <f t="shared" si="5"/>
        <v>0</v>
      </c>
      <c r="AF42" s="446">
        <f>ROUND(U42*関係係数シート!I38,0)</f>
        <v>0</v>
      </c>
      <c r="AH42" s="360">
        <f t="shared" si="6"/>
        <v>0</v>
      </c>
      <c r="AI42" s="361">
        <f t="shared" si="0"/>
        <v>0</v>
      </c>
      <c r="AJ42" s="362">
        <f t="shared" si="1"/>
        <v>0</v>
      </c>
      <c r="AK42" s="360">
        <f t="shared" si="7"/>
        <v>0</v>
      </c>
      <c r="AL42" s="362">
        <f t="shared" si="8"/>
        <v>0</v>
      </c>
      <c r="AM42" s="363">
        <f t="shared" si="2"/>
        <v>1</v>
      </c>
      <c r="AO42" s="365">
        <v>35</v>
      </c>
      <c r="AP42" s="366" t="e">
        <f t="shared" si="9"/>
        <v>#N/A</v>
      </c>
      <c r="AQ42" s="367" t="e">
        <f t="shared" si="10"/>
        <v>#N/A</v>
      </c>
      <c r="AR42" s="368" t="e">
        <f t="shared" si="11"/>
        <v>#N/A</v>
      </c>
      <c r="AS42" s="369" t="e">
        <f t="shared" si="12"/>
        <v>#N/A</v>
      </c>
      <c r="AT42" s="370" t="e">
        <f>SUM($AQ$8:AQ42)/$AQ$45</f>
        <v>#N/A</v>
      </c>
      <c r="AU42" s="360" t="e">
        <f t="shared" si="13"/>
        <v>#N/A</v>
      </c>
      <c r="AV42" s="362" t="e">
        <f t="shared" si="14"/>
        <v>#N/A</v>
      </c>
    </row>
    <row r="43" spans="2:48" ht="19.5" customHeight="1">
      <c r="B43" s="371" t="s">
        <v>106</v>
      </c>
      <c r="C43" s="372" t="s">
        <v>53</v>
      </c>
      <c r="D43" s="452"/>
      <c r="E43" s="453"/>
      <c r="F43" s="453"/>
      <c r="G43" s="453"/>
      <c r="H43" s="454">
        <f>建設部門投入係数シート!D93</f>
        <v>0</v>
      </c>
      <c r="I43" s="455">
        <f>H43*関係係数シート!D39</f>
        <v>0</v>
      </c>
      <c r="J43" s="425">
        <v>0</v>
      </c>
      <c r="K43" s="425">
        <f>J43*関係係数シート!E39</f>
        <v>0</v>
      </c>
      <c r="L43" s="456">
        <f>J43*関係係数シート!F39</f>
        <v>0</v>
      </c>
      <c r="M43" s="425">
        <f t="shared" si="3"/>
        <v>0</v>
      </c>
      <c r="N43" s="425">
        <f t="shared" si="3"/>
        <v>0</v>
      </c>
      <c r="O43" s="456">
        <f t="shared" si="3"/>
        <v>0</v>
      </c>
      <c r="P43" s="67"/>
      <c r="Q43" s="482"/>
      <c r="R43" s="483"/>
      <c r="S43" s="425">
        <f>$R$45*関係係数シート!G39</f>
        <v>0</v>
      </c>
      <c r="T43" s="425">
        <f>S43*関係係数シート!D39</f>
        <v>0</v>
      </c>
      <c r="U43" s="425">
        <v>0</v>
      </c>
      <c r="V43" s="425">
        <f>U43*関係係数シート!E39</f>
        <v>0</v>
      </c>
      <c r="W43" s="456">
        <f>U43*関係係数シート!F39</f>
        <v>0</v>
      </c>
      <c r="Y43" s="457"/>
      <c r="Z43" s="458">
        <f>ROUND(J43*関係係数シート!H39,0)</f>
        <v>0</v>
      </c>
      <c r="AA43" s="459">
        <f t="shared" si="4"/>
        <v>0</v>
      </c>
      <c r="AB43" s="460">
        <f>ROUND(U43*関係係数シート!H39,0)</f>
        <v>0</v>
      </c>
      <c r="AC43" s="461"/>
      <c r="AD43" s="425">
        <f>ROUND(J43*関係係数シート!I39,0)</f>
        <v>0</v>
      </c>
      <c r="AE43" s="454">
        <f t="shared" si="5"/>
        <v>0</v>
      </c>
      <c r="AF43" s="456">
        <f>ROUND(U43*関係係数シート!I39,0)</f>
        <v>0</v>
      </c>
      <c r="AH43" s="373">
        <f t="shared" si="6"/>
        <v>0</v>
      </c>
      <c r="AI43" s="374">
        <f t="shared" si="0"/>
        <v>0</v>
      </c>
      <c r="AJ43" s="375">
        <f t="shared" si="1"/>
        <v>0</v>
      </c>
      <c r="AK43" s="373">
        <f t="shared" si="7"/>
        <v>0</v>
      </c>
      <c r="AL43" s="375">
        <f t="shared" si="8"/>
        <v>0</v>
      </c>
      <c r="AM43" s="376">
        <f t="shared" si="2"/>
        <v>1</v>
      </c>
      <c r="AO43" s="378">
        <v>36</v>
      </c>
      <c r="AP43" s="379" t="e">
        <f t="shared" si="9"/>
        <v>#N/A</v>
      </c>
      <c r="AQ43" s="380" t="e">
        <f t="shared" si="10"/>
        <v>#N/A</v>
      </c>
      <c r="AR43" s="381" t="e">
        <f t="shared" si="11"/>
        <v>#N/A</v>
      </c>
      <c r="AS43" s="382" t="e">
        <f t="shared" si="12"/>
        <v>#N/A</v>
      </c>
      <c r="AT43" s="383" t="e">
        <f>SUM($AQ$8:AQ43)/$AQ$45</f>
        <v>#N/A</v>
      </c>
      <c r="AU43" s="373" t="e">
        <f t="shared" si="13"/>
        <v>#N/A</v>
      </c>
      <c r="AV43" s="375" t="e">
        <f t="shared" si="14"/>
        <v>#N/A</v>
      </c>
    </row>
    <row r="44" spans="2:48" ht="19.5" customHeight="1" thickBot="1">
      <c r="B44" s="384" t="s">
        <v>107</v>
      </c>
      <c r="C44" s="385" t="s">
        <v>55</v>
      </c>
      <c r="D44" s="465"/>
      <c r="E44" s="466"/>
      <c r="F44" s="466"/>
      <c r="G44" s="466"/>
      <c r="H44" s="467">
        <f>建設部門投入係数シート!D94</f>
        <v>0</v>
      </c>
      <c r="I44" s="468">
        <f>H44*関係係数シート!D40</f>
        <v>0</v>
      </c>
      <c r="J44" s="469">
        <v>0</v>
      </c>
      <c r="K44" s="469">
        <f>J44*関係係数シート!E40</f>
        <v>0</v>
      </c>
      <c r="L44" s="470">
        <f>J44*関係係数シート!F40</f>
        <v>0</v>
      </c>
      <c r="M44" s="469">
        <f t="shared" si="3"/>
        <v>0</v>
      </c>
      <c r="N44" s="469">
        <f t="shared" si="3"/>
        <v>0</v>
      </c>
      <c r="O44" s="470">
        <f t="shared" si="3"/>
        <v>0</v>
      </c>
      <c r="P44" s="65"/>
      <c r="Q44" s="484"/>
      <c r="R44" s="485"/>
      <c r="S44" s="469">
        <f>$R$45*関係係数シート!G40</f>
        <v>0</v>
      </c>
      <c r="T44" s="469">
        <f>S44*関係係数シート!D40</f>
        <v>0</v>
      </c>
      <c r="U44" s="469">
        <v>0</v>
      </c>
      <c r="V44" s="469">
        <f>U44*関係係数シート!E40</f>
        <v>0</v>
      </c>
      <c r="W44" s="470">
        <f>U44*関係係数シート!F40</f>
        <v>0</v>
      </c>
      <c r="Y44" s="471"/>
      <c r="Z44" s="472">
        <f>ROUND(J44*関係係数シート!H40,0)</f>
        <v>0</v>
      </c>
      <c r="AA44" s="473">
        <f t="shared" si="4"/>
        <v>0</v>
      </c>
      <c r="AB44" s="474">
        <f>ROUND(U44*関係係数シート!H40,0)</f>
        <v>0</v>
      </c>
      <c r="AC44" s="475"/>
      <c r="AD44" s="469">
        <f>ROUND(J44*関係係数シート!I40,0)</f>
        <v>0</v>
      </c>
      <c r="AE44" s="467">
        <f t="shared" si="5"/>
        <v>0</v>
      </c>
      <c r="AF44" s="470">
        <f>ROUND(U44*関係係数シート!I40,0)</f>
        <v>0</v>
      </c>
      <c r="AH44" s="386">
        <f t="shared" si="6"/>
        <v>0</v>
      </c>
      <c r="AI44" s="387">
        <f t="shared" si="0"/>
        <v>0</v>
      </c>
      <c r="AJ44" s="388">
        <f t="shared" si="1"/>
        <v>0</v>
      </c>
      <c r="AK44" s="386">
        <f t="shared" si="7"/>
        <v>0</v>
      </c>
      <c r="AL44" s="388">
        <f t="shared" si="8"/>
        <v>0</v>
      </c>
      <c r="AM44" s="389">
        <f t="shared" si="2"/>
        <v>1</v>
      </c>
      <c r="AO44" s="391">
        <v>37</v>
      </c>
      <c r="AP44" s="392" t="e">
        <f t="shared" si="9"/>
        <v>#N/A</v>
      </c>
      <c r="AQ44" s="393" t="e">
        <f t="shared" si="10"/>
        <v>#N/A</v>
      </c>
      <c r="AR44" s="394" t="e">
        <f t="shared" si="11"/>
        <v>#N/A</v>
      </c>
      <c r="AS44" s="395" t="e">
        <f t="shared" si="12"/>
        <v>#N/A</v>
      </c>
      <c r="AT44" s="396" t="e">
        <f>SUM($AQ$8:AQ44)/$AQ$45</f>
        <v>#N/A</v>
      </c>
      <c r="AU44" s="397" t="e">
        <f t="shared" si="13"/>
        <v>#N/A</v>
      </c>
      <c r="AV44" s="398" t="e">
        <f t="shared" si="14"/>
        <v>#N/A</v>
      </c>
    </row>
    <row r="45" spans="2:48" ht="19.5" customHeight="1" thickTop="1" thickBot="1">
      <c r="B45" s="52" t="s">
        <v>108</v>
      </c>
      <c r="C45" s="53" t="s">
        <v>321</v>
      </c>
      <c r="D45" s="81">
        <f>SUM(D8:D44)</f>
        <v>0</v>
      </c>
      <c r="E45" s="81">
        <f>SUM(E8:E44)</f>
        <v>0</v>
      </c>
      <c r="F45" s="138">
        <f>H52</f>
        <v>0</v>
      </c>
      <c r="G45" s="137">
        <f>H47</f>
        <v>0</v>
      </c>
      <c r="H45" s="148">
        <f>建設部門投入係数シート!D95</f>
        <v>0</v>
      </c>
      <c r="I45" s="196">
        <f>SUM(I8:I44)</f>
        <v>0</v>
      </c>
      <c r="J45" s="79">
        <f t="shared" ref="J45:L45" si="15">SUM(J8:J44)</f>
        <v>0</v>
      </c>
      <c r="K45" s="79">
        <f t="shared" si="15"/>
        <v>0</v>
      </c>
      <c r="L45" s="80">
        <f t="shared" si="15"/>
        <v>0</v>
      </c>
      <c r="M45" s="293">
        <f>SUM(M8:M44)</f>
        <v>0</v>
      </c>
      <c r="N45" s="293">
        <f>SUM(N8:N44)</f>
        <v>0</v>
      </c>
      <c r="O45" s="296">
        <f t="shared" ref="O45" si="16">SUM(O8:O44)</f>
        <v>0</v>
      </c>
      <c r="Q45" s="85">
        <f>関係係数シート!M3</f>
        <v>0.5960677179768451</v>
      </c>
      <c r="R45" s="79">
        <f>O45*Q45</f>
        <v>0</v>
      </c>
      <c r="S45" s="86">
        <f>SUM(S8:S44)</f>
        <v>0</v>
      </c>
      <c r="T45" s="86">
        <f t="shared" ref="T45:W45" si="17">SUM(T8:T44)</f>
        <v>0</v>
      </c>
      <c r="U45" s="86">
        <f t="shared" si="17"/>
        <v>0</v>
      </c>
      <c r="V45" s="86">
        <f t="shared" si="17"/>
        <v>0</v>
      </c>
      <c r="W45" s="87">
        <f t="shared" si="17"/>
        <v>0</v>
      </c>
      <c r="Y45" s="196">
        <f>SUM(Y8:Y44)</f>
        <v>0</v>
      </c>
      <c r="Z45" s="79">
        <f t="shared" ref="Z45:AF45" si="18">SUM(Z8:Z44)</f>
        <v>0</v>
      </c>
      <c r="AA45" s="79">
        <f t="shared" si="18"/>
        <v>0</v>
      </c>
      <c r="AB45" s="86">
        <f t="shared" si="18"/>
        <v>0</v>
      </c>
      <c r="AC45" s="86">
        <f t="shared" si="18"/>
        <v>0</v>
      </c>
      <c r="AD45" s="86">
        <f t="shared" si="18"/>
        <v>0</v>
      </c>
      <c r="AE45" s="195">
        <f t="shared" si="18"/>
        <v>0</v>
      </c>
      <c r="AF45" s="87">
        <f t="shared" si="18"/>
        <v>0</v>
      </c>
      <c r="AH45" s="133">
        <f>SUM(AH8:AH44)</f>
        <v>0</v>
      </c>
      <c r="AI45" s="135">
        <f t="shared" ref="AI45:AL45" si="19">SUM(AI8:AI44)</f>
        <v>0</v>
      </c>
      <c r="AJ45" s="205">
        <f t="shared" si="19"/>
        <v>0</v>
      </c>
      <c r="AK45" s="135">
        <f t="shared" si="19"/>
        <v>0</v>
      </c>
      <c r="AL45" s="206">
        <f t="shared" si="19"/>
        <v>0</v>
      </c>
      <c r="AM45" s="134"/>
      <c r="AO45" s="140"/>
      <c r="AP45" s="141"/>
      <c r="AQ45" s="149" t="e">
        <f t="shared" ref="AQ45:AS45" si="20">SUM(AQ8:AQ44)</f>
        <v>#N/A</v>
      </c>
      <c r="AR45" s="150" t="e">
        <f t="shared" si="20"/>
        <v>#N/A</v>
      </c>
      <c r="AS45" s="151" t="e">
        <f t="shared" si="20"/>
        <v>#N/A</v>
      </c>
      <c r="AT45" s="139"/>
      <c r="AU45" s="144" t="e">
        <f t="shared" ref="AU45:AV45" si="21">SUM(AU8:AU44)</f>
        <v>#N/A</v>
      </c>
      <c r="AV45" s="145" t="e">
        <f t="shared" si="21"/>
        <v>#N/A</v>
      </c>
    </row>
    <row r="46" spans="2:48" ht="19.5" customHeight="1" thickBot="1">
      <c r="B46" s="47" t="s">
        <v>245</v>
      </c>
      <c r="C46" s="49" t="s">
        <v>246</v>
      </c>
      <c r="H46" s="61">
        <f>建設部門投入係数シート!D96</f>
        <v>0</v>
      </c>
    </row>
    <row r="47" spans="2:48" ht="19.5" customHeight="1" thickTop="1" thickBot="1">
      <c r="B47" s="47" t="s">
        <v>247</v>
      </c>
      <c r="C47" s="49" t="s">
        <v>248</v>
      </c>
      <c r="D47" s="2"/>
      <c r="H47" s="63">
        <f>建設部門投入係数シート!D97</f>
        <v>0</v>
      </c>
    </row>
    <row r="48" spans="2:48" ht="19.5" customHeight="1" thickTop="1">
      <c r="B48" s="47" t="s">
        <v>249</v>
      </c>
      <c r="C48" s="49" t="s">
        <v>250</v>
      </c>
      <c r="H48" s="61">
        <f>建設部門投入係数シート!D98</f>
        <v>0</v>
      </c>
    </row>
    <row r="49" spans="2:8" ht="19.5" customHeight="1">
      <c r="B49" s="47" t="s">
        <v>251</v>
      </c>
      <c r="C49" s="49" t="s">
        <v>252</v>
      </c>
      <c r="H49" s="61">
        <f>建設部門投入係数シート!D99</f>
        <v>0</v>
      </c>
    </row>
    <row r="50" spans="2:8" ht="19.5" customHeight="1">
      <c r="B50" s="47" t="s">
        <v>253</v>
      </c>
      <c r="C50" s="49" t="s">
        <v>155</v>
      </c>
      <c r="H50" s="61">
        <f>建設部門投入係数シート!D100</f>
        <v>0</v>
      </c>
    </row>
    <row r="51" spans="2:8" ht="19.5" customHeight="1" thickBot="1">
      <c r="B51" s="47" t="s">
        <v>254</v>
      </c>
      <c r="C51" s="49" t="s">
        <v>255</v>
      </c>
      <c r="H51" s="61">
        <f>建設部門投入係数シート!D101</f>
        <v>0</v>
      </c>
    </row>
    <row r="52" spans="2:8" ht="19.5" customHeight="1" thickTop="1" thickBot="1">
      <c r="B52" s="52" t="s">
        <v>256</v>
      </c>
      <c r="C52" s="50" t="s">
        <v>257</v>
      </c>
      <c r="H52" s="63">
        <f>建設部門投入係数シート!D102</f>
        <v>0</v>
      </c>
    </row>
    <row r="53" spans="2:8" ht="19.5" customHeight="1" thickTop="1" thickBot="1">
      <c r="B53" s="48" t="s">
        <v>258</v>
      </c>
      <c r="C53" s="51" t="s">
        <v>259</v>
      </c>
      <c r="H53" s="62">
        <f>建設部門投入係数シート!D103</f>
        <v>0</v>
      </c>
    </row>
    <row r="54" spans="2:8" ht="19.5" customHeight="1"/>
    <row r="55" spans="2:8" ht="19.5" customHeight="1">
      <c r="C55" s="2"/>
    </row>
    <row r="56" spans="2:8" ht="19.5" customHeight="1"/>
    <row r="57" spans="2:8" ht="19.5" customHeight="1">
      <c r="C57" s="64" t="s">
        <v>162</v>
      </c>
    </row>
  </sheetData>
  <customSheetViews>
    <customSheetView guid="{2653BBE6-F91C-4430-938D-D5344182049A}" fitToPage="1"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47">
    <mergeCell ref="AR5:AR7"/>
    <mergeCell ref="AV5:AV7"/>
    <mergeCell ref="J5:J7"/>
    <mergeCell ref="V5:V7"/>
    <mergeCell ref="Y5:Y7"/>
    <mergeCell ref="Z5:Z7"/>
    <mergeCell ref="AA5:AA7"/>
    <mergeCell ref="AC5:AC7"/>
    <mergeCell ref="K6:K7"/>
    <mergeCell ref="AM4:AM7"/>
    <mergeCell ref="AO4:AO7"/>
    <mergeCell ref="AP4:AP7"/>
    <mergeCell ref="AQ4:AQ7"/>
    <mergeCell ref="AT4:AT7"/>
    <mergeCell ref="AU4:AU7"/>
    <mergeCell ref="AD5:AD7"/>
    <mergeCell ref="B4:C7"/>
    <mergeCell ref="D5:D7"/>
    <mergeCell ref="E5:E7"/>
    <mergeCell ref="F6:F7"/>
    <mergeCell ref="AO3:AV3"/>
    <mergeCell ref="J4:L4"/>
    <mergeCell ref="Q4:Q7"/>
    <mergeCell ref="R4:R7"/>
    <mergeCell ref="S4:S7"/>
    <mergeCell ref="T4:T7"/>
    <mergeCell ref="U4:U7"/>
    <mergeCell ref="Y4:AA4"/>
    <mergeCell ref="AB4:AB7"/>
    <mergeCell ref="Q3:W3"/>
    <mergeCell ref="Y3:AB3"/>
    <mergeCell ref="AC3:AF3"/>
    <mergeCell ref="M4:O4"/>
    <mergeCell ref="M5:M7"/>
    <mergeCell ref="N6:N7"/>
    <mergeCell ref="D3:O3"/>
    <mergeCell ref="AK4:AK7"/>
    <mergeCell ref="AH3:AM3"/>
    <mergeCell ref="AC4:AE4"/>
    <mergeCell ref="AF4:AF7"/>
    <mergeCell ref="AH4:AH7"/>
    <mergeCell ref="AL5:AL7"/>
    <mergeCell ref="H4:H7"/>
    <mergeCell ref="D4:G4"/>
    <mergeCell ref="AE5:AE7"/>
    <mergeCell ref="AI5:AI7"/>
    <mergeCell ref="I4:I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V57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4" max="7" width="11.875" customWidth="1"/>
    <col min="8" max="8" width="15.375" customWidth="1"/>
    <col min="9" max="9" width="12.75" customWidth="1"/>
    <col min="13" max="15" width="15.625" customWidth="1"/>
    <col min="16" max="16" width="7.5" customWidth="1"/>
    <col min="24" max="24" width="7" customWidth="1"/>
    <col min="33" max="33" width="5.25" customWidth="1"/>
  </cols>
  <sheetData>
    <row r="1" spans="2:48" ht="22.5" customHeight="1"/>
    <row r="2" spans="2:48" ht="19.5" customHeight="1">
      <c r="H2" s="3" t="s">
        <v>128</v>
      </c>
      <c r="L2" s="3"/>
      <c r="O2" s="3" t="s">
        <v>200</v>
      </c>
      <c r="W2" s="132" t="s">
        <v>200</v>
      </c>
      <c r="AF2" s="132" t="s">
        <v>199</v>
      </c>
      <c r="AJ2" s="132" t="s">
        <v>128</v>
      </c>
      <c r="AL2" s="132" t="s">
        <v>199</v>
      </c>
      <c r="AM2" s="132"/>
      <c r="AS2" s="132" t="s">
        <v>128</v>
      </c>
      <c r="AT2" s="3" t="s">
        <v>193</v>
      </c>
      <c r="AV2" s="3" t="s">
        <v>199</v>
      </c>
    </row>
    <row r="3" spans="2:48" ht="19.5" customHeight="1" thickBot="1">
      <c r="D3" s="924" t="s">
        <v>186</v>
      </c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6"/>
      <c r="P3" s="66"/>
      <c r="Q3" s="962" t="s">
        <v>110</v>
      </c>
      <c r="R3" s="963"/>
      <c r="S3" s="963"/>
      <c r="T3" s="963"/>
      <c r="U3" s="963"/>
      <c r="V3" s="963"/>
      <c r="W3" s="964"/>
      <c r="X3" s="23"/>
      <c r="Y3" s="865" t="s">
        <v>72</v>
      </c>
      <c r="Z3" s="965"/>
      <c r="AA3" s="965"/>
      <c r="AB3" s="866"/>
      <c r="AC3" s="865" t="s">
        <v>73</v>
      </c>
      <c r="AD3" s="965"/>
      <c r="AE3" s="965"/>
      <c r="AF3" s="866"/>
      <c r="AG3" s="23"/>
      <c r="AH3" s="900" t="s">
        <v>62</v>
      </c>
      <c r="AI3" s="901"/>
      <c r="AJ3" s="901"/>
      <c r="AK3" s="901"/>
      <c r="AL3" s="901"/>
      <c r="AM3" s="902"/>
      <c r="AO3" s="900" t="s">
        <v>198</v>
      </c>
      <c r="AP3" s="901"/>
      <c r="AQ3" s="901"/>
      <c r="AR3" s="901"/>
      <c r="AS3" s="901"/>
      <c r="AT3" s="901"/>
      <c r="AU3" s="901"/>
      <c r="AV3" s="902"/>
    </row>
    <row r="4" spans="2:48" ht="19.5" customHeight="1">
      <c r="B4" s="777" t="s">
        <v>156</v>
      </c>
      <c r="C4" s="778"/>
      <c r="D4" s="934" t="s">
        <v>187</v>
      </c>
      <c r="E4" s="935"/>
      <c r="F4" s="935"/>
      <c r="G4" s="936"/>
      <c r="H4" s="931" t="s">
        <v>159</v>
      </c>
      <c r="I4" s="939" t="s">
        <v>188</v>
      </c>
      <c r="J4" s="918" t="s">
        <v>185</v>
      </c>
      <c r="K4" s="919"/>
      <c r="L4" s="920"/>
      <c r="M4" s="918" t="s">
        <v>342</v>
      </c>
      <c r="N4" s="919"/>
      <c r="O4" s="920"/>
      <c r="P4" s="83"/>
      <c r="Q4" s="949" t="s">
        <v>163</v>
      </c>
      <c r="R4" s="952" t="s">
        <v>61</v>
      </c>
      <c r="S4" s="955" t="s">
        <v>174</v>
      </c>
      <c r="T4" s="955" t="s">
        <v>76</v>
      </c>
      <c r="U4" s="958" t="s">
        <v>77</v>
      </c>
      <c r="V4" s="190"/>
      <c r="W4" s="191"/>
      <c r="X4" s="23"/>
      <c r="Y4" s="961" t="s">
        <v>222</v>
      </c>
      <c r="Z4" s="927"/>
      <c r="AA4" s="927"/>
      <c r="AB4" s="955" t="s">
        <v>78</v>
      </c>
      <c r="AC4" s="927" t="s">
        <v>223</v>
      </c>
      <c r="AD4" s="927"/>
      <c r="AE4" s="927"/>
      <c r="AF4" s="928" t="s">
        <v>79</v>
      </c>
      <c r="AG4" s="23"/>
      <c r="AH4" s="777" t="s">
        <v>189</v>
      </c>
      <c r="AI4" s="156"/>
      <c r="AJ4" s="157"/>
      <c r="AK4" s="777" t="s">
        <v>210</v>
      </c>
      <c r="AL4" s="197"/>
      <c r="AM4" s="825" t="s">
        <v>224</v>
      </c>
      <c r="AN4" s="23"/>
      <c r="AO4" s="909" t="s">
        <v>191</v>
      </c>
      <c r="AP4" s="912" t="s">
        <v>192</v>
      </c>
      <c r="AQ4" s="777" t="s">
        <v>189</v>
      </c>
      <c r="AR4" s="156"/>
      <c r="AS4" s="157"/>
      <c r="AT4" s="915" t="s">
        <v>225</v>
      </c>
      <c r="AU4" s="777" t="s">
        <v>210</v>
      </c>
      <c r="AV4" s="197"/>
    </row>
    <row r="5" spans="2:48" ht="19.5" customHeight="1">
      <c r="B5" s="779"/>
      <c r="C5" s="780"/>
      <c r="D5" s="942" t="s">
        <v>109</v>
      </c>
      <c r="E5" s="945" t="s">
        <v>158</v>
      </c>
      <c r="F5" s="272"/>
      <c r="G5" s="273"/>
      <c r="H5" s="932"/>
      <c r="I5" s="940"/>
      <c r="J5" s="921" t="s">
        <v>189</v>
      </c>
      <c r="K5" s="188"/>
      <c r="L5" s="189"/>
      <c r="M5" s="921" t="s">
        <v>347</v>
      </c>
      <c r="N5" s="228"/>
      <c r="O5" s="285"/>
      <c r="P5" s="83"/>
      <c r="Q5" s="950"/>
      <c r="R5" s="953"/>
      <c r="S5" s="956"/>
      <c r="T5" s="956"/>
      <c r="U5" s="959"/>
      <c r="V5" s="966" t="s">
        <v>175</v>
      </c>
      <c r="W5" s="192"/>
      <c r="X5" s="23"/>
      <c r="Y5" s="967" t="s">
        <v>190</v>
      </c>
      <c r="Z5" s="937" t="s">
        <v>185</v>
      </c>
      <c r="AA5" s="937" t="s">
        <v>160</v>
      </c>
      <c r="AB5" s="956"/>
      <c r="AC5" s="937" t="s">
        <v>190</v>
      </c>
      <c r="AD5" s="937" t="s">
        <v>185</v>
      </c>
      <c r="AE5" s="937" t="s">
        <v>160</v>
      </c>
      <c r="AF5" s="929"/>
      <c r="AG5" s="23"/>
      <c r="AH5" s="779"/>
      <c r="AI5" s="880" t="s">
        <v>194</v>
      </c>
      <c r="AJ5" s="198"/>
      <c r="AK5" s="779"/>
      <c r="AL5" s="906" t="s">
        <v>69</v>
      </c>
      <c r="AM5" s="903"/>
      <c r="AO5" s="910"/>
      <c r="AP5" s="913"/>
      <c r="AQ5" s="779"/>
      <c r="AR5" s="880" t="s">
        <v>194</v>
      </c>
      <c r="AS5" s="106"/>
      <c r="AT5" s="916"/>
      <c r="AU5" s="779"/>
      <c r="AV5" s="906" t="s">
        <v>69</v>
      </c>
    </row>
    <row r="6" spans="2:48" ht="19.5" customHeight="1">
      <c r="B6" s="779"/>
      <c r="C6" s="780"/>
      <c r="D6" s="943"/>
      <c r="E6" s="946"/>
      <c r="F6" s="948" t="s">
        <v>194</v>
      </c>
      <c r="G6" s="136"/>
      <c r="H6" s="932"/>
      <c r="I6" s="940"/>
      <c r="J6" s="922"/>
      <c r="K6" s="921" t="s">
        <v>177</v>
      </c>
      <c r="L6" s="187"/>
      <c r="M6" s="922"/>
      <c r="N6" s="921" t="s">
        <v>177</v>
      </c>
      <c r="O6" s="189"/>
      <c r="P6" s="83"/>
      <c r="Q6" s="950"/>
      <c r="R6" s="953"/>
      <c r="S6" s="956"/>
      <c r="T6" s="956"/>
      <c r="U6" s="959"/>
      <c r="V6" s="959"/>
      <c r="W6" s="193"/>
      <c r="X6" s="23"/>
      <c r="Y6" s="967"/>
      <c r="Z6" s="937"/>
      <c r="AA6" s="937"/>
      <c r="AB6" s="956"/>
      <c r="AC6" s="937"/>
      <c r="AD6" s="937"/>
      <c r="AE6" s="937"/>
      <c r="AF6" s="929"/>
      <c r="AG6" s="23"/>
      <c r="AH6" s="779"/>
      <c r="AI6" s="882"/>
      <c r="AJ6" s="199"/>
      <c r="AK6" s="779"/>
      <c r="AL6" s="907"/>
      <c r="AM6" s="903"/>
      <c r="AO6" s="910"/>
      <c r="AP6" s="913"/>
      <c r="AQ6" s="779"/>
      <c r="AR6" s="882"/>
      <c r="AS6" s="199"/>
      <c r="AT6" s="916"/>
      <c r="AU6" s="779"/>
      <c r="AV6" s="907"/>
    </row>
    <row r="7" spans="2:48" s="1" customFormat="1" ht="48.75" customHeight="1" thickBot="1">
      <c r="B7" s="781"/>
      <c r="C7" s="782"/>
      <c r="D7" s="944"/>
      <c r="E7" s="947"/>
      <c r="F7" s="947"/>
      <c r="G7" s="226" t="s">
        <v>195</v>
      </c>
      <c r="H7" s="933"/>
      <c r="I7" s="941"/>
      <c r="J7" s="923"/>
      <c r="K7" s="923"/>
      <c r="L7" s="131" t="s">
        <v>220</v>
      </c>
      <c r="M7" s="923"/>
      <c r="N7" s="923"/>
      <c r="O7" s="131" t="s">
        <v>351</v>
      </c>
      <c r="P7" s="83"/>
      <c r="Q7" s="951"/>
      <c r="R7" s="954"/>
      <c r="S7" s="957"/>
      <c r="T7" s="957"/>
      <c r="U7" s="960"/>
      <c r="V7" s="960"/>
      <c r="W7" s="194" t="s">
        <v>221</v>
      </c>
      <c r="X7" s="279"/>
      <c r="Y7" s="968"/>
      <c r="Z7" s="938"/>
      <c r="AA7" s="938"/>
      <c r="AB7" s="957"/>
      <c r="AC7" s="938"/>
      <c r="AD7" s="938"/>
      <c r="AE7" s="938"/>
      <c r="AF7" s="930"/>
      <c r="AG7" s="279"/>
      <c r="AH7" s="781"/>
      <c r="AI7" s="905"/>
      <c r="AJ7" s="200" t="s">
        <v>213</v>
      </c>
      <c r="AK7" s="781"/>
      <c r="AL7" s="908"/>
      <c r="AM7" s="904"/>
      <c r="AO7" s="911"/>
      <c r="AP7" s="914"/>
      <c r="AQ7" s="781"/>
      <c r="AR7" s="905"/>
      <c r="AS7" s="201" t="s">
        <v>213</v>
      </c>
      <c r="AT7" s="917"/>
      <c r="AU7" s="781"/>
      <c r="AV7" s="908"/>
    </row>
    <row r="8" spans="2:48" ht="19.5" customHeight="1">
      <c r="B8" s="332" t="s">
        <v>0</v>
      </c>
      <c r="C8" s="333" t="s">
        <v>241</v>
      </c>
      <c r="D8" s="419"/>
      <c r="E8" s="420"/>
      <c r="F8" s="420"/>
      <c r="G8" s="420"/>
      <c r="H8" s="421">
        <f>建設部門投入係数シート!R58</f>
        <v>0</v>
      </c>
      <c r="I8" s="422">
        <f>H8*関係係数シート!D4</f>
        <v>0</v>
      </c>
      <c r="J8" s="423">
        <f t="array" ref="J8:J44">MMULT(関係係数シート!Q4:BA40,'計算シート(建設投資)'!I8:I44)</f>
        <v>0</v>
      </c>
      <c r="K8" s="423">
        <f>J8*関係係数シート!E4</f>
        <v>0</v>
      </c>
      <c r="L8" s="424">
        <f>J8*関係係数シート!F4</f>
        <v>0</v>
      </c>
      <c r="M8" s="423">
        <f>E8+J8</f>
        <v>0</v>
      </c>
      <c r="N8" s="423">
        <f t="shared" ref="N8:N44" si="0">F8+K8</f>
        <v>0</v>
      </c>
      <c r="O8" s="424">
        <f t="shared" ref="O8:O44" si="1">G8+L8</f>
        <v>0</v>
      </c>
      <c r="P8" s="84"/>
      <c r="Q8" s="476"/>
      <c r="R8" s="477"/>
      <c r="S8" s="425">
        <f>$R$45*関係係数シート!G4</f>
        <v>0</v>
      </c>
      <c r="T8" s="425">
        <f>S8*関係係数シート!D4</f>
        <v>0</v>
      </c>
      <c r="U8" s="423">
        <f t="array" ref="U8:U44">MMULT(関係係数シート!Q4:BA40,'計算シート(建設投資)'!T8:T44)</f>
        <v>0</v>
      </c>
      <c r="V8" s="423">
        <f>U8*関係係数シート!E4</f>
        <v>0</v>
      </c>
      <c r="W8" s="424">
        <f>U8*関係係数シート!F4</f>
        <v>0</v>
      </c>
      <c r="Y8" s="426"/>
      <c r="Z8" s="427">
        <f>ROUND(J8*関係係数シート!H4,0)</f>
        <v>0</v>
      </c>
      <c r="AA8" s="427">
        <f>Y8+Z8</f>
        <v>0</v>
      </c>
      <c r="AB8" s="428">
        <f>ROUND(U8*関係係数シート!H4,0)</f>
        <v>0</v>
      </c>
      <c r="AC8" s="429"/>
      <c r="AD8" s="423">
        <f>ROUND(J8*関係係数シート!I4,0)</f>
        <v>0</v>
      </c>
      <c r="AE8" s="421">
        <f>AC8+AD8</f>
        <v>0</v>
      </c>
      <c r="AF8" s="424">
        <f>ROUND(U8*関係係数シート!I4,0)</f>
        <v>0</v>
      </c>
      <c r="AH8" s="334">
        <f>M8+U8</f>
        <v>0</v>
      </c>
      <c r="AI8" s="335">
        <f t="shared" ref="AI8:AI44" si="2">N8+V8</f>
        <v>0</v>
      </c>
      <c r="AJ8" s="336">
        <f t="shared" ref="AJ8:AJ44" si="3">O8+W8</f>
        <v>0</v>
      </c>
      <c r="AK8" s="334">
        <f>AA8+AB8</f>
        <v>0</v>
      </c>
      <c r="AL8" s="336">
        <f>AE8+AF8</f>
        <v>0</v>
      </c>
      <c r="AM8" s="337">
        <f>RANK(AH8,$AH$8:$AH$44)</f>
        <v>1</v>
      </c>
      <c r="AO8" s="339">
        <v>1</v>
      </c>
      <c r="AP8" s="340" t="str">
        <f>INDEX($C$8:$C$44,MATCH(AO8,$AM$8:$AM$44,0),1)</f>
        <v>農林漁業</v>
      </c>
      <c r="AQ8" s="399">
        <f>INDEX($AH$8:$AH$44,MATCH(AO8,$AM$8:$AM$44,0),1)</f>
        <v>0</v>
      </c>
      <c r="AR8" s="400">
        <f>INDEX($AI$8:$AI$44,MATCH(AO8,$AM$8:$AM$44,0),1)</f>
        <v>0</v>
      </c>
      <c r="AS8" s="401">
        <f>INDEX($AJ$8:$AJ$44,MATCH(AO8,$AM$8:$AM$44,0),1)</f>
        <v>0</v>
      </c>
      <c r="AT8" s="344" t="e">
        <f>SUM($AQ$8:AQ8)/$AQ$45</f>
        <v>#N/A</v>
      </c>
      <c r="AU8" s="399">
        <f>INDEX($AK$8:$AK$44,MATCH(AO8,$AM$8:$AM$44,0),1)</f>
        <v>0</v>
      </c>
      <c r="AV8" s="401">
        <f>INDEX($AL$8:$AL$44,MATCH(AO8,$AM$8:$AM$44,0),1)</f>
        <v>0</v>
      </c>
    </row>
    <row r="9" spans="2:48" ht="19.5" customHeight="1">
      <c r="B9" s="345" t="s">
        <v>9</v>
      </c>
      <c r="C9" s="346" t="s">
        <v>3</v>
      </c>
      <c r="D9" s="430"/>
      <c r="E9" s="431"/>
      <c r="F9" s="431"/>
      <c r="G9" s="431"/>
      <c r="H9" s="432">
        <f>建設部門投入係数シート!R59</f>
        <v>0</v>
      </c>
      <c r="I9" s="433">
        <f>H9*関係係数シート!D5</f>
        <v>0</v>
      </c>
      <c r="J9" s="434">
        <v>0</v>
      </c>
      <c r="K9" s="434">
        <f>J9*関係係数シート!E5</f>
        <v>0</v>
      </c>
      <c r="L9" s="435">
        <f>J9*関係係数シート!F5</f>
        <v>0</v>
      </c>
      <c r="M9" s="434">
        <f t="shared" ref="M9:M44" si="4">E9+J9</f>
        <v>0</v>
      </c>
      <c r="N9" s="434">
        <f t="shared" si="0"/>
        <v>0</v>
      </c>
      <c r="O9" s="435">
        <f t="shared" si="1"/>
        <v>0</v>
      </c>
      <c r="P9" s="84"/>
      <c r="Q9" s="478"/>
      <c r="R9" s="479"/>
      <c r="S9" s="434">
        <f>$R$45*関係係数シート!G5</f>
        <v>0</v>
      </c>
      <c r="T9" s="434">
        <f>S9*関係係数シート!D5</f>
        <v>0</v>
      </c>
      <c r="U9" s="434">
        <v>0</v>
      </c>
      <c r="V9" s="434">
        <f>U9*関係係数シート!E5</f>
        <v>0</v>
      </c>
      <c r="W9" s="435">
        <f>U9*関係係数シート!F5</f>
        <v>0</v>
      </c>
      <c r="Y9" s="436"/>
      <c r="Z9" s="437">
        <f>ROUND(J9*関係係数シート!H5,0)</f>
        <v>0</v>
      </c>
      <c r="AA9" s="438">
        <f t="shared" ref="AA9:AA44" si="5">Y9+Z9</f>
        <v>0</v>
      </c>
      <c r="AB9" s="439">
        <f>ROUND(U9*関係係数シート!H5,0)</f>
        <v>0</v>
      </c>
      <c r="AC9" s="440"/>
      <c r="AD9" s="434">
        <f>ROUND(J9*関係係数シート!I5,0)</f>
        <v>0</v>
      </c>
      <c r="AE9" s="432">
        <f t="shared" ref="AE9:AE44" si="6">AC9+AD9</f>
        <v>0</v>
      </c>
      <c r="AF9" s="435">
        <f>ROUND(U9*関係係数シート!I5,0)</f>
        <v>0</v>
      </c>
      <c r="AH9" s="347">
        <f t="shared" ref="AH9:AH44" si="7">M9+U9</f>
        <v>0</v>
      </c>
      <c r="AI9" s="348">
        <f t="shared" si="2"/>
        <v>0</v>
      </c>
      <c r="AJ9" s="349">
        <f t="shared" si="3"/>
        <v>0</v>
      </c>
      <c r="AK9" s="347">
        <f t="shared" ref="AK9:AK44" si="8">AA9+AB9</f>
        <v>0</v>
      </c>
      <c r="AL9" s="349">
        <f t="shared" ref="AL9:AL44" si="9">AE9+AF9</f>
        <v>0</v>
      </c>
      <c r="AM9" s="350">
        <f t="shared" ref="AM9:AM44" si="10">RANK(AH9,$AH$8:$AH$44)</f>
        <v>1</v>
      </c>
      <c r="AO9" s="352">
        <v>2</v>
      </c>
      <c r="AP9" s="353" t="e">
        <f t="shared" ref="AP9:AP44" si="11">INDEX($C$8:$C$44,MATCH(AO9,$AM$8:$AM$44,0),1)</f>
        <v>#N/A</v>
      </c>
      <c r="AQ9" s="402" t="e">
        <f t="shared" ref="AQ9:AQ44" si="12">INDEX($AH$8:$AH$44,MATCH(AO9,$AM$8:$AM$44,0),1)</f>
        <v>#N/A</v>
      </c>
      <c r="AR9" s="403" t="e">
        <f t="shared" ref="AR9:AR44" si="13">INDEX($AI$8:$AI$44,MATCH(AO9,$AM$8:$AM$44,0),1)</f>
        <v>#N/A</v>
      </c>
      <c r="AS9" s="404" t="e">
        <f t="shared" ref="AS9:AS44" si="14">INDEX($AJ$8:$AJ$44,MATCH(AO9,$AM$8:$AM$44,0),1)</f>
        <v>#N/A</v>
      </c>
      <c r="AT9" s="357" t="e">
        <f>SUM($AQ$8:AQ9)/$AQ$45</f>
        <v>#N/A</v>
      </c>
      <c r="AU9" s="402" t="e">
        <f t="shared" ref="AU9:AU44" si="15">INDEX($AK$8:$AK$44,MATCH(AO9,$AM$8:$AM$44,0),1)</f>
        <v>#N/A</v>
      </c>
      <c r="AV9" s="404" t="e">
        <f t="shared" ref="AV9:AV44" si="16">INDEX($AL$8:$AL$44,MATCH(AO9,$AM$8:$AM$44,0),1)</f>
        <v>#N/A</v>
      </c>
    </row>
    <row r="10" spans="2:48" ht="19.5" customHeight="1">
      <c r="B10" s="345" t="s">
        <v>19</v>
      </c>
      <c r="C10" s="346" t="s">
        <v>141</v>
      </c>
      <c r="D10" s="430"/>
      <c r="E10" s="431"/>
      <c r="F10" s="431"/>
      <c r="G10" s="431"/>
      <c r="H10" s="432">
        <f>建設部門投入係数シート!R60</f>
        <v>0</v>
      </c>
      <c r="I10" s="433">
        <f>H10*関係係数シート!D6</f>
        <v>0</v>
      </c>
      <c r="J10" s="434">
        <v>0</v>
      </c>
      <c r="K10" s="434">
        <f>J10*関係係数シート!E6</f>
        <v>0</v>
      </c>
      <c r="L10" s="435">
        <f>J10*関係係数シート!F6</f>
        <v>0</v>
      </c>
      <c r="M10" s="434">
        <f t="shared" si="4"/>
        <v>0</v>
      </c>
      <c r="N10" s="434">
        <f t="shared" si="0"/>
        <v>0</v>
      </c>
      <c r="O10" s="435">
        <f t="shared" si="1"/>
        <v>0</v>
      </c>
      <c r="P10" s="84"/>
      <c r="Q10" s="478"/>
      <c r="R10" s="479"/>
      <c r="S10" s="434">
        <f>$R$45*関係係数シート!G6</f>
        <v>0</v>
      </c>
      <c r="T10" s="434">
        <f>S10*関係係数シート!D6</f>
        <v>0</v>
      </c>
      <c r="U10" s="434">
        <v>0</v>
      </c>
      <c r="V10" s="434">
        <f>U10*関係係数シート!E6</f>
        <v>0</v>
      </c>
      <c r="W10" s="435">
        <f>U10*関係係数シート!F6</f>
        <v>0</v>
      </c>
      <c r="Y10" s="436"/>
      <c r="Z10" s="437">
        <f>ROUND(J10*関係係数シート!H6,0)</f>
        <v>0</v>
      </c>
      <c r="AA10" s="438">
        <f t="shared" si="5"/>
        <v>0</v>
      </c>
      <c r="AB10" s="439">
        <f>ROUND(U10*関係係数シート!H6,0)</f>
        <v>0</v>
      </c>
      <c r="AC10" s="440"/>
      <c r="AD10" s="434">
        <f>ROUND(J10*関係係数シート!I6,0)</f>
        <v>0</v>
      </c>
      <c r="AE10" s="432">
        <f t="shared" si="6"/>
        <v>0</v>
      </c>
      <c r="AF10" s="435">
        <f>ROUND(U10*関係係数シート!I6,0)</f>
        <v>0</v>
      </c>
      <c r="AH10" s="347">
        <f t="shared" si="7"/>
        <v>0</v>
      </c>
      <c r="AI10" s="348">
        <f t="shared" si="2"/>
        <v>0</v>
      </c>
      <c r="AJ10" s="349">
        <f t="shared" si="3"/>
        <v>0</v>
      </c>
      <c r="AK10" s="347">
        <f t="shared" si="8"/>
        <v>0</v>
      </c>
      <c r="AL10" s="349">
        <f t="shared" si="9"/>
        <v>0</v>
      </c>
      <c r="AM10" s="350">
        <f t="shared" si="10"/>
        <v>1</v>
      </c>
      <c r="AO10" s="352">
        <v>3</v>
      </c>
      <c r="AP10" s="353" t="e">
        <f t="shared" si="11"/>
        <v>#N/A</v>
      </c>
      <c r="AQ10" s="402" t="e">
        <f t="shared" si="12"/>
        <v>#N/A</v>
      </c>
      <c r="AR10" s="403" t="e">
        <f t="shared" si="13"/>
        <v>#N/A</v>
      </c>
      <c r="AS10" s="404" t="e">
        <f t="shared" si="14"/>
        <v>#N/A</v>
      </c>
      <c r="AT10" s="357" t="e">
        <f>SUM($AQ$8:AQ10)/$AQ$45</f>
        <v>#N/A</v>
      </c>
      <c r="AU10" s="402" t="e">
        <f t="shared" si="15"/>
        <v>#N/A</v>
      </c>
      <c r="AV10" s="404" t="e">
        <f t="shared" si="16"/>
        <v>#N/A</v>
      </c>
    </row>
    <row r="11" spans="2:48" ht="19.5" customHeight="1">
      <c r="B11" s="345" t="s">
        <v>26</v>
      </c>
      <c r="C11" s="346" t="s">
        <v>6</v>
      </c>
      <c r="D11" s="430"/>
      <c r="E11" s="431"/>
      <c r="F11" s="431"/>
      <c r="G11" s="431"/>
      <c r="H11" s="432">
        <f>建設部門投入係数シート!R61</f>
        <v>0</v>
      </c>
      <c r="I11" s="433">
        <f>H11*関係係数シート!D7</f>
        <v>0</v>
      </c>
      <c r="J11" s="434">
        <v>0</v>
      </c>
      <c r="K11" s="434">
        <f>J11*関係係数シート!E7</f>
        <v>0</v>
      </c>
      <c r="L11" s="435">
        <f>J11*関係係数シート!F7</f>
        <v>0</v>
      </c>
      <c r="M11" s="434">
        <f t="shared" si="4"/>
        <v>0</v>
      </c>
      <c r="N11" s="434">
        <f t="shared" si="0"/>
        <v>0</v>
      </c>
      <c r="O11" s="435">
        <f t="shared" si="1"/>
        <v>0</v>
      </c>
      <c r="P11" s="84"/>
      <c r="Q11" s="478"/>
      <c r="R11" s="479"/>
      <c r="S11" s="434">
        <f>$R$45*関係係数シート!G7</f>
        <v>0</v>
      </c>
      <c r="T11" s="434">
        <f>S11*関係係数シート!D7</f>
        <v>0</v>
      </c>
      <c r="U11" s="434">
        <v>0</v>
      </c>
      <c r="V11" s="434">
        <f>U11*関係係数シート!E7</f>
        <v>0</v>
      </c>
      <c r="W11" s="435">
        <f>U11*関係係数シート!F7</f>
        <v>0</v>
      </c>
      <c r="Y11" s="436"/>
      <c r="Z11" s="437">
        <f>ROUND(J11*関係係数シート!H7,0)</f>
        <v>0</v>
      </c>
      <c r="AA11" s="438">
        <f t="shared" si="5"/>
        <v>0</v>
      </c>
      <c r="AB11" s="439">
        <f>ROUND(U11*関係係数シート!H7,0)</f>
        <v>0</v>
      </c>
      <c r="AC11" s="440"/>
      <c r="AD11" s="434">
        <f>ROUND(J11*関係係数シート!I7,0)</f>
        <v>0</v>
      </c>
      <c r="AE11" s="432">
        <f t="shared" si="6"/>
        <v>0</v>
      </c>
      <c r="AF11" s="435">
        <f>ROUND(U11*関係係数シート!I7,0)</f>
        <v>0</v>
      </c>
      <c r="AH11" s="347">
        <f t="shared" si="7"/>
        <v>0</v>
      </c>
      <c r="AI11" s="348">
        <f t="shared" si="2"/>
        <v>0</v>
      </c>
      <c r="AJ11" s="349">
        <f t="shared" si="3"/>
        <v>0</v>
      </c>
      <c r="AK11" s="347">
        <f t="shared" si="8"/>
        <v>0</v>
      </c>
      <c r="AL11" s="349">
        <f t="shared" si="9"/>
        <v>0</v>
      </c>
      <c r="AM11" s="350">
        <f t="shared" si="10"/>
        <v>1</v>
      </c>
      <c r="AO11" s="352">
        <v>4</v>
      </c>
      <c r="AP11" s="353" t="e">
        <f t="shared" si="11"/>
        <v>#N/A</v>
      </c>
      <c r="AQ11" s="402" t="e">
        <f t="shared" si="12"/>
        <v>#N/A</v>
      </c>
      <c r="AR11" s="403" t="e">
        <f t="shared" si="13"/>
        <v>#N/A</v>
      </c>
      <c r="AS11" s="404" t="e">
        <f t="shared" si="14"/>
        <v>#N/A</v>
      </c>
      <c r="AT11" s="357" t="e">
        <f>SUM($AQ$8:AQ11)/$AQ$45</f>
        <v>#N/A</v>
      </c>
      <c r="AU11" s="402" t="e">
        <f t="shared" si="15"/>
        <v>#N/A</v>
      </c>
      <c r="AV11" s="404" t="e">
        <f t="shared" si="16"/>
        <v>#N/A</v>
      </c>
    </row>
    <row r="12" spans="2:48" ht="19.5" customHeight="1">
      <c r="B12" s="358" t="s">
        <v>27</v>
      </c>
      <c r="C12" s="359" t="s">
        <v>8</v>
      </c>
      <c r="D12" s="441"/>
      <c r="E12" s="442"/>
      <c r="F12" s="442"/>
      <c r="G12" s="442"/>
      <c r="H12" s="443">
        <f>建設部門投入係数シート!R62</f>
        <v>0</v>
      </c>
      <c r="I12" s="444">
        <f>H12*関係係数シート!D8</f>
        <v>0</v>
      </c>
      <c r="J12" s="445">
        <v>0</v>
      </c>
      <c r="K12" s="445">
        <f>J12*関係係数シート!E8</f>
        <v>0</v>
      </c>
      <c r="L12" s="446">
        <f>J12*関係係数シート!F8</f>
        <v>0</v>
      </c>
      <c r="M12" s="445">
        <f t="shared" si="4"/>
        <v>0</v>
      </c>
      <c r="N12" s="445">
        <f t="shared" si="0"/>
        <v>0</v>
      </c>
      <c r="O12" s="446">
        <f t="shared" si="1"/>
        <v>0</v>
      </c>
      <c r="P12" s="84"/>
      <c r="Q12" s="480"/>
      <c r="R12" s="481"/>
      <c r="S12" s="445">
        <f>$R$45*関係係数シート!G8</f>
        <v>0</v>
      </c>
      <c r="T12" s="445">
        <f>S12*関係係数シート!D8</f>
        <v>0</v>
      </c>
      <c r="U12" s="445">
        <v>0</v>
      </c>
      <c r="V12" s="445">
        <f>U12*関係係数シート!E8</f>
        <v>0</v>
      </c>
      <c r="W12" s="446">
        <f>U12*関係係数シート!F8</f>
        <v>0</v>
      </c>
      <c r="Y12" s="447"/>
      <c r="Z12" s="448">
        <f>ROUND(J12*関係係数シート!H8,0)</f>
        <v>0</v>
      </c>
      <c r="AA12" s="449">
        <f t="shared" si="5"/>
        <v>0</v>
      </c>
      <c r="AB12" s="450">
        <f>ROUND(U12*関係係数シート!H8,0)</f>
        <v>0</v>
      </c>
      <c r="AC12" s="451"/>
      <c r="AD12" s="445">
        <f>ROUND(J12*関係係数シート!I8,0)</f>
        <v>0</v>
      </c>
      <c r="AE12" s="443">
        <f t="shared" si="6"/>
        <v>0</v>
      </c>
      <c r="AF12" s="446">
        <f>ROUND(U12*関係係数シート!I8,0)</f>
        <v>0</v>
      </c>
      <c r="AH12" s="360">
        <f t="shared" si="7"/>
        <v>0</v>
      </c>
      <c r="AI12" s="361">
        <f t="shared" si="2"/>
        <v>0</v>
      </c>
      <c r="AJ12" s="362">
        <f t="shared" si="3"/>
        <v>0</v>
      </c>
      <c r="AK12" s="360">
        <f t="shared" si="8"/>
        <v>0</v>
      </c>
      <c r="AL12" s="362">
        <f t="shared" si="9"/>
        <v>0</v>
      </c>
      <c r="AM12" s="363">
        <f t="shared" si="10"/>
        <v>1</v>
      </c>
      <c r="AO12" s="365">
        <v>5</v>
      </c>
      <c r="AP12" s="366" t="e">
        <f t="shared" si="11"/>
        <v>#N/A</v>
      </c>
      <c r="AQ12" s="405" t="e">
        <f t="shared" si="12"/>
        <v>#N/A</v>
      </c>
      <c r="AR12" s="406" t="e">
        <f t="shared" si="13"/>
        <v>#N/A</v>
      </c>
      <c r="AS12" s="407" t="e">
        <f t="shared" si="14"/>
        <v>#N/A</v>
      </c>
      <c r="AT12" s="370" t="e">
        <f>SUM($AQ$8:AQ12)/$AQ$45</f>
        <v>#N/A</v>
      </c>
      <c r="AU12" s="405" t="e">
        <f t="shared" si="15"/>
        <v>#N/A</v>
      </c>
      <c r="AV12" s="407" t="e">
        <f t="shared" si="16"/>
        <v>#N/A</v>
      </c>
    </row>
    <row r="13" spans="2:48" ht="19.5" customHeight="1">
      <c r="B13" s="371" t="s">
        <v>34</v>
      </c>
      <c r="C13" s="372" t="s">
        <v>10</v>
      </c>
      <c r="D13" s="452"/>
      <c r="E13" s="453"/>
      <c r="F13" s="453"/>
      <c r="G13" s="453"/>
      <c r="H13" s="454">
        <f>建設部門投入係数シート!R63</f>
        <v>0</v>
      </c>
      <c r="I13" s="455">
        <f>H13*関係係数シート!D9</f>
        <v>0</v>
      </c>
      <c r="J13" s="425">
        <v>0</v>
      </c>
      <c r="K13" s="425">
        <f>J13*関係係数シート!E9</f>
        <v>0</v>
      </c>
      <c r="L13" s="456">
        <f>J13*関係係数シート!F9</f>
        <v>0</v>
      </c>
      <c r="M13" s="425">
        <f t="shared" si="4"/>
        <v>0</v>
      </c>
      <c r="N13" s="425">
        <f t="shared" si="0"/>
        <v>0</v>
      </c>
      <c r="O13" s="456">
        <f t="shared" si="1"/>
        <v>0</v>
      </c>
      <c r="P13" s="84"/>
      <c r="Q13" s="482"/>
      <c r="R13" s="483"/>
      <c r="S13" s="425">
        <f>$R$45*関係係数シート!G9</f>
        <v>0</v>
      </c>
      <c r="T13" s="425">
        <f>S13*関係係数シート!D9</f>
        <v>0</v>
      </c>
      <c r="U13" s="425">
        <v>0</v>
      </c>
      <c r="V13" s="425">
        <f>U13*関係係数シート!E9</f>
        <v>0</v>
      </c>
      <c r="W13" s="456">
        <f>U13*関係係数シート!F9</f>
        <v>0</v>
      </c>
      <c r="Y13" s="457"/>
      <c r="Z13" s="458">
        <f>ROUND(J13*関係係数シート!H9,0)</f>
        <v>0</v>
      </c>
      <c r="AA13" s="459">
        <f t="shared" si="5"/>
        <v>0</v>
      </c>
      <c r="AB13" s="460">
        <f>ROUND(U13*関係係数シート!H9,0)</f>
        <v>0</v>
      </c>
      <c r="AC13" s="461"/>
      <c r="AD13" s="425">
        <f>ROUND(J13*関係係数シート!I9,0)</f>
        <v>0</v>
      </c>
      <c r="AE13" s="454">
        <f t="shared" si="6"/>
        <v>0</v>
      </c>
      <c r="AF13" s="456">
        <f>ROUND(U13*関係係数シート!I9,0)</f>
        <v>0</v>
      </c>
      <c r="AH13" s="373">
        <f t="shared" si="7"/>
        <v>0</v>
      </c>
      <c r="AI13" s="374">
        <f t="shared" si="2"/>
        <v>0</v>
      </c>
      <c r="AJ13" s="375">
        <f t="shared" si="3"/>
        <v>0</v>
      </c>
      <c r="AK13" s="373">
        <f t="shared" si="8"/>
        <v>0</v>
      </c>
      <c r="AL13" s="375">
        <f t="shared" si="9"/>
        <v>0</v>
      </c>
      <c r="AM13" s="376">
        <f t="shared" si="10"/>
        <v>1</v>
      </c>
      <c r="AO13" s="378">
        <v>6</v>
      </c>
      <c r="AP13" s="379" t="e">
        <f t="shared" si="11"/>
        <v>#N/A</v>
      </c>
      <c r="AQ13" s="408" t="e">
        <f t="shared" si="12"/>
        <v>#N/A</v>
      </c>
      <c r="AR13" s="409" t="e">
        <f t="shared" si="13"/>
        <v>#N/A</v>
      </c>
      <c r="AS13" s="410" t="e">
        <f t="shared" si="14"/>
        <v>#N/A</v>
      </c>
      <c r="AT13" s="383" t="e">
        <f>SUM($AQ$8:AQ13)/$AQ$45</f>
        <v>#N/A</v>
      </c>
      <c r="AU13" s="408" t="e">
        <f t="shared" si="15"/>
        <v>#N/A</v>
      </c>
      <c r="AV13" s="410" t="e">
        <f t="shared" si="16"/>
        <v>#N/A</v>
      </c>
    </row>
    <row r="14" spans="2:48" ht="19.5" customHeight="1">
      <c r="B14" s="345" t="s">
        <v>36</v>
      </c>
      <c r="C14" s="346" t="s">
        <v>12</v>
      </c>
      <c r="D14" s="430"/>
      <c r="E14" s="431"/>
      <c r="F14" s="431"/>
      <c r="G14" s="431"/>
      <c r="H14" s="432">
        <f>建設部門投入係数シート!R64</f>
        <v>0</v>
      </c>
      <c r="I14" s="433">
        <f>H14*関係係数シート!D10</f>
        <v>0</v>
      </c>
      <c r="J14" s="434">
        <v>0</v>
      </c>
      <c r="K14" s="434">
        <f>J14*関係係数シート!E10</f>
        <v>0</v>
      </c>
      <c r="L14" s="435">
        <f>J14*関係係数シート!F10</f>
        <v>0</v>
      </c>
      <c r="M14" s="434">
        <f t="shared" si="4"/>
        <v>0</v>
      </c>
      <c r="N14" s="434">
        <f t="shared" si="0"/>
        <v>0</v>
      </c>
      <c r="O14" s="435">
        <f t="shared" si="1"/>
        <v>0</v>
      </c>
      <c r="P14" s="84"/>
      <c r="Q14" s="478"/>
      <c r="R14" s="479"/>
      <c r="S14" s="434">
        <f>$R$45*関係係数シート!G10</f>
        <v>0</v>
      </c>
      <c r="T14" s="434">
        <f>S14*関係係数シート!D10</f>
        <v>0</v>
      </c>
      <c r="U14" s="434">
        <v>0</v>
      </c>
      <c r="V14" s="434">
        <f>U14*関係係数シート!E10</f>
        <v>0</v>
      </c>
      <c r="W14" s="435">
        <f>U14*関係係数シート!F10</f>
        <v>0</v>
      </c>
      <c r="Y14" s="436"/>
      <c r="Z14" s="437">
        <f>ROUND(J14*関係係数シート!H10,0)</f>
        <v>0</v>
      </c>
      <c r="AA14" s="438">
        <f t="shared" si="5"/>
        <v>0</v>
      </c>
      <c r="AB14" s="439">
        <f>ROUND(U14*関係係数シート!H10,0)</f>
        <v>0</v>
      </c>
      <c r="AC14" s="440"/>
      <c r="AD14" s="434">
        <f>ROUND(J14*関係係数シート!I10,0)</f>
        <v>0</v>
      </c>
      <c r="AE14" s="432">
        <f t="shared" si="6"/>
        <v>0</v>
      </c>
      <c r="AF14" s="435">
        <f>ROUND(U14*関係係数シート!I10,0)</f>
        <v>0</v>
      </c>
      <c r="AH14" s="347">
        <f t="shared" si="7"/>
        <v>0</v>
      </c>
      <c r="AI14" s="348">
        <f t="shared" si="2"/>
        <v>0</v>
      </c>
      <c r="AJ14" s="349">
        <f t="shared" si="3"/>
        <v>0</v>
      </c>
      <c r="AK14" s="347">
        <f t="shared" si="8"/>
        <v>0</v>
      </c>
      <c r="AL14" s="349">
        <f t="shared" si="9"/>
        <v>0</v>
      </c>
      <c r="AM14" s="350">
        <f t="shared" si="10"/>
        <v>1</v>
      </c>
      <c r="AO14" s="352">
        <v>7</v>
      </c>
      <c r="AP14" s="353" t="e">
        <f t="shared" si="11"/>
        <v>#N/A</v>
      </c>
      <c r="AQ14" s="402" t="e">
        <f t="shared" si="12"/>
        <v>#N/A</v>
      </c>
      <c r="AR14" s="403" t="e">
        <f t="shared" si="13"/>
        <v>#N/A</v>
      </c>
      <c r="AS14" s="404" t="e">
        <f t="shared" si="14"/>
        <v>#N/A</v>
      </c>
      <c r="AT14" s="357" t="e">
        <f>SUM($AQ$8:AQ14)/$AQ$45</f>
        <v>#N/A</v>
      </c>
      <c r="AU14" s="402" t="e">
        <f t="shared" si="15"/>
        <v>#N/A</v>
      </c>
      <c r="AV14" s="404" t="e">
        <f t="shared" si="16"/>
        <v>#N/A</v>
      </c>
    </row>
    <row r="15" spans="2:48" ht="19.5" customHeight="1">
      <c r="B15" s="345" t="s">
        <v>38</v>
      </c>
      <c r="C15" s="346" t="s">
        <v>242</v>
      </c>
      <c r="D15" s="430"/>
      <c r="E15" s="431"/>
      <c r="F15" s="431"/>
      <c r="G15" s="431"/>
      <c r="H15" s="432">
        <f>建設部門投入係数シート!R65</f>
        <v>0</v>
      </c>
      <c r="I15" s="433">
        <f>H15*関係係数シート!D11</f>
        <v>0</v>
      </c>
      <c r="J15" s="434">
        <v>0</v>
      </c>
      <c r="K15" s="434">
        <f>J15*関係係数シート!E11</f>
        <v>0</v>
      </c>
      <c r="L15" s="435">
        <f>J15*関係係数シート!F11</f>
        <v>0</v>
      </c>
      <c r="M15" s="434">
        <f t="shared" si="4"/>
        <v>0</v>
      </c>
      <c r="N15" s="434">
        <f t="shared" si="0"/>
        <v>0</v>
      </c>
      <c r="O15" s="435">
        <f t="shared" si="1"/>
        <v>0</v>
      </c>
      <c r="P15" s="84"/>
      <c r="Q15" s="478"/>
      <c r="R15" s="479"/>
      <c r="S15" s="434">
        <f>$R$45*関係係数シート!G11</f>
        <v>0</v>
      </c>
      <c r="T15" s="434">
        <f>S15*関係係数シート!D11</f>
        <v>0</v>
      </c>
      <c r="U15" s="434">
        <v>0</v>
      </c>
      <c r="V15" s="434">
        <f>U15*関係係数シート!E11</f>
        <v>0</v>
      </c>
      <c r="W15" s="435">
        <f>U15*関係係数シート!F11</f>
        <v>0</v>
      </c>
      <c r="Y15" s="436"/>
      <c r="Z15" s="437">
        <f>ROUND(J15*関係係数シート!H11,0)</f>
        <v>0</v>
      </c>
      <c r="AA15" s="438">
        <f t="shared" si="5"/>
        <v>0</v>
      </c>
      <c r="AB15" s="439">
        <f>ROUND(U15*関係係数シート!H11,0)</f>
        <v>0</v>
      </c>
      <c r="AC15" s="440"/>
      <c r="AD15" s="434">
        <f>ROUND(J15*関係係数シート!I11,0)</f>
        <v>0</v>
      </c>
      <c r="AE15" s="432">
        <f t="shared" si="6"/>
        <v>0</v>
      </c>
      <c r="AF15" s="435">
        <f>ROUND(U15*関係係数シート!I11,0)</f>
        <v>0</v>
      </c>
      <c r="AH15" s="347">
        <f t="shared" si="7"/>
        <v>0</v>
      </c>
      <c r="AI15" s="348">
        <f t="shared" si="2"/>
        <v>0</v>
      </c>
      <c r="AJ15" s="349">
        <f t="shared" si="3"/>
        <v>0</v>
      </c>
      <c r="AK15" s="347">
        <f t="shared" si="8"/>
        <v>0</v>
      </c>
      <c r="AL15" s="349">
        <f t="shared" si="9"/>
        <v>0</v>
      </c>
      <c r="AM15" s="350">
        <f t="shared" si="10"/>
        <v>1</v>
      </c>
      <c r="AO15" s="352">
        <v>8</v>
      </c>
      <c r="AP15" s="353" t="e">
        <f t="shared" si="11"/>
        <v>#N/A</v>
      </c>
      <c r="AQ15" s="402" t="e">
        <f t="shared" si="12"/>
        <v>#N/A</v>
      </c>
      <c r="AR15" s="403" t="e">
        <f t="shared" si="13"/>
        <v>#N/A</v>
      </c>
      <c r="AS15" s="404" t="e">
        <f t="shared" si="14"/>
        <v>#N/A</v>
      </c>
      <c r="AT15" s="357" t="e">
        <f>SUM($AQ$8:AQ15)/$AQ$45</f>
        <v>#N/A</v>
      </c>
      <c r="AU15" s="402" t="e">
        <f t="shared" si="15"/>
        <v>#N/A</v>
      </c>
      <c r="AV15" s="404" t="e">
        <f t="shared" si="16"/>
        <v>#N/A</v>
      </c>
    </row>
    <row r="16" spans="2:48" ht="19.5" customHeight="1">
      <c r="B16" s="345" t="s">
        <v>42</v>
      </c>
      <c r="C16" s="346" t="s">
        <v>14</v>
      </c>
      <c r="D16" s="430"/>
      <c r="E16" s="431"/>
      <c r="F16" s="431"/>
      <c r="G16" s="431"/>
      <c r="H16" s="432">
        <f>建設部門投入係数シート!R66</f>
        <v>0</v>
      </c>
      <c r="I16" s="433">
        <f>H16*関係係数シート!D12</f>
        <v>0</v>
      </c>
      <c r="J16" s="434">
        <v>0</v>
      </c>
      <c r="K16" s="434">
        <f>J16*関係係数シート!E12</f>
        <v>0</v>
      </c>
      <c r="L16" s="435">
        <f>J16*関係係数シート!F12</f>
        <v>0</v>
      </c>
      <c r="M16" s="434">
        <f t="shared" si="4"/>
        <v>0</v>
      </c>
      <c r="N16" s="434">
        <f t="shared" si="0"/>
        <v>0</v>
      </c>
      <c r="O16" s="435">
        <f t="shared" si="1"/>
        <v>0</v>
      </c>
      <c r="P16" s="84"/>
      <c r="Q16" s="478"/>
      <c r="R16" s="479"/>
      <c r="S16" s="434">
        <f>$R$45*関係係数シート!G12</f>
        <v>0</v>
      </c>
      <c r="T16" s="434">
        <f>S16*関係係数シート!D12</f>
        <v>0</v>
      </c>
      <c r="U16" s="434">
        <v>0</v>
      </c>
      <c r="V16" s="434">
        <f>U16*関係係数シート!E12</f>
        <v>0</v>
      </c>
      <c r="W16" s="435">
        <f>U16*関係係数シート!F12</f>
        <v>0</v>
      </c>
      <c r="Y16" s="436"/>
      <c r="Z16" s="437">
        <f>ROUND(J16*関係係数シート!H12,0)</f>
        <v>0</v>
      </c>
      <c r="AA16" s="438">
        <f t="shared" si="5"/>
        <v>0</v>
      </c>
      <c r="AB16" s="439">
        <f>ROUND(U16*関係係数シート!H12,0)</f>
        <v>0</v>
      </c>
      <c r="AC16" s="440"/>
      <c r="AD16" s="434">
        <f>ROUND(J16*関係係数シート!I12,0)</f>
        <v>0</v>
      </c>
      <c r="AE16" s="432">
        <f t="shared" si="6"/>
        <v>0</v>
      </c>
      <c r="AF16" s="435">
        <f>ROUND(U16*関係係数シート!I12,0)</f>
        <v>0</v>
      </c>
      <c r="AH16" s="347">
        <f t="shared" si="7"/>
        <v>0</v>
      </c>
      <c r="AI16" s="348">
        <f t="shared" si="2"/>
        <v>0</v>
      </c>
      <c r="AJ16" s="349">
        <f t="shared" si="3"/>
        <v>0</v>
      </c>
      <c r="AK16" s="347">
        <f t="shared" si="8"/>
        <v>0</v>
      </c>
      <c r="AL16" s="349">
        <f t="shared" si="9"/>
        <v>0</v>
      </c>
      <c r="AM16" s="350">
        <f t="shared" si="10"/>
        <v>1</v>
      </c>
      <c r="AO16" s="352">
        <v>9</v>
      </c>
      <c r="AP16" s="353" t="e">
        <f t="shared" si="11"/>
        <v>#N/A</v>
      </c>
      <c r="AQ16" s="402" t="e">
        <f t="shared" si="12"/>
        <v>#N/A</v>
      </c>
      <c r="AR16" s="403" t="e">
        <f t="shared" si="13"/>
        <v>#N/A</v>
      </c>
      <c r="AS16" s="404" t="e">
        <f t="shared" si="14"/>
        <v>#N/A</v>
      </c>
      <c r="AT16" s="357" t="e">
        <f>SUM($AQ$8:AQ16)/$AQ$45</f>
        <v>#N/A</v>
      </c>
      <c r="AU16" s="402" t="e">
        <f t="shared" si="15"/>
        <v>#N/A</v>
      </c>
      <c r="AV16" s="404" t="e">
        <f t="shared" si="16"/>
        <v>#N/A</v>
      </c>
    </row>
    <row r="17" spans="2:48" ht="19.5" customHeight="1">
      <c r="B17" s="358" t="s">
        <v>44</v>
      </c>
      <c r="C17" s="359" t="s">
        <v>16</v>
      </c>
      <c r="D17" s="441"/>
      <c r="E17" s="442"/>
      <c r="F17" s="442"/>
      <c r="G17" s="442"/>
      <c r="H17" s="443">
        <f>建設部門投入係数シート!R67</f>
        <v>0</v>
      </c>
      <c r="I17" s="444">
        <f>H17*関係係数シート!D13</f>
        <v>0</v>
      </c>
      <c r="J17" s="445">
        <v>0</v>
      </c>
      <c r="K17" s="445">
        <f>J17*関係係数シート!E13</f>
        <v>0</v>
      </c>
      <c r="L17" s="446">
        <f>J17*関係係数シート!F13</f>
        <v>0</v>
      </c>
      <c r="M17" s="445">
        <f t="shared" si="4"/>
        <v>0</v>
      </c>
      <c r="N17" s="445">
        <f t="shared" si="0"/>
        <v>0</v>
      </c>
      <c r="O17" s="446">
        <f t="shared" si="1"/>
        <v>0</v>
      </c>
      <c r="P17" s="84"/>
      <c r="Q17" s="480"/>
      <c r="R17" s="481"/>
      <c r="S17" s="445">
        <f>$R$45*関係係数シート!G13</f>
        <v>0</v>
      </c>
      <c r="T17" s="445">
        <f>S17*関係係数シート!D13</f>
        <v>0</v>
      </c>
      <c r="U17" s="445">
        <v>0</v>
      </c>
      <c r="V17" s="445">
        <f>U17*関係係数シート!E13</f>
        <v>0</v>
      </c>
      <c r="W17" s="446">
        <f>U17*関係係数シート!F13</f>
        <v>0</v>
      </c>
      <c r="Y17" s="447"/>
      <c r="Z17" s="448">
        <f>ROUND(J17*関係係数シート!H13,0)</f>
        <v>0</v>
      </c>
      <c r="AA17" s="449">
        <f t="shared" si="5"/>
        <v>0</v>
      </c>
      <c r="AB17" s="450">
        <f>ROUND(U17*関係係数シート!H13,0)</f>
        <v>0</v>
      </c>
      <c r="AC17" s="451"/>
      <c r="AD17" s="445">
        <f>ROUND(J17*関係係数シート!I13,0)</f>
        <v>0</v>
      </c>
      <c r="AE17" s="443">
        <f t="shared" si="6"/>
        <v>0</v>
      </c>
      <c r="AF17" s="446">
        <f>ROUND(U17*関係係数シート!I13,0)</f>
        <v>0</v>
      </c>
      <c r="AH17" s="360">
        <f t="shared" si="7"/>
        <v>0</v>
      </c>
      <c r="AI17" s="361">
        <f t="shared" si="2"/>
        <v>0</v>
      </c>
      <c r="AJ17" s="362">
        <f t="shared" si="3"/>
        <v>0</v>
      </c>
      <c r="AK17" s="360">
        <f t="shared" si="8"/>
        <v>0</v>
      </c>
      <c r="AL17" s="362">
        <f t="shared" si="9"/>
        <v>0</v>
      </c>
      <c r="AM17" s="363">
        <f t="shared" si="10"/>
        <v>1</v>
      </c>
      <c r="AO17" s="365">
        <v>10</v>
      </c>
      <c r="AP17" s="366" t="e">
        <f t="shared" si="11"/>
        <v>#N/A</v>
      </c>
      <c r="AQ17" s="405" t="e">
        <f t="shared" si="12"/>
        <v>#N/A</v>
      </c>
      <c r="AR17" s="406" t="e">
        <f t="shared" si="13"/>
        <v>#N/A</v>
      </c>
      <c r="AS17" s="407" t="e">
        <f t="shared" si="14"/>
        <v>#N/A</v>
      </c>
      <c r="AT17" s="370" t="e">
        <f>SUM($AQ$8:AQ17)/$AQ$45</f>
        <v>#N/A</v>
      </c>
      <c r="AU17" s="405" t="e">
        <f t="shared" si="15"/>
        <v>#N/A</v>
      </c>
      <c r="AV17" s="407" t="e">
        <f t="shared" si="16"/>
        <v>#N/A</v>
      </c>
    </row>
    <row r="18" spans="2:48" ht="19.5" customHeight="1">
      <c r="B18" s="371" t="s">
        <v>46</v>
      </c>
      <c r="C18" s="372" t="s">
        <v>18</v>
      </c>
      <c r="D18" s="452"/>
      <c r="E18" s="453"/>
      <c r="F18" s="453"/>
      <c r="G18" s="453"/>
      <c r="H18" s="454">
        <f>建設部門投入係数シート!R68</f>
        <v>0</v>
      </c>
      <c r="I18" s="455">
        <f>H18*関係係数シート!D14</f>
        <v>0</v>
      </c>
      <c r="J18" s="425">
        <v>0</v>
      </c>
      <c r="K18" s="425">
        <f>J18*関係係数シート!E14</f>
        <v>0</v>
      </c>
      <c r="L18" s="456">
        <f>J18*関係係数シート!F14</f>
        <v>0</v>
      </c>
      <c r="M18" s="425">
        <f t="shared" si="4"/>
        <v>0</v>
      </c>
      <c r="N18" s="425">
        <f t="shared" si="0"/>
        <v>0</v>
      </c>
      <c r="O18" s="456">
        <f t="shared" si="1"/>
        <v>0</v>
      </c>
      <c r="P18" s="84"/>
      <c r="Q18" s="482"/>
      <c r="R18" s="483"/>
      <c r="S18" s="425">
        <f>$R$45*関係係数シート!G14</f>
        <v>0</v>
      </c>
      <c r="T18" s="425">
        <f>S18*関係係数シート!D14</f>
        <v>0</v>
      </c>
      <c r="U18" s="425">
        <v>0</v>
      </c>
      <c r="V18" s="425">
        <f>U18*関係係数シート!E14</f>
        <v>0</v>
      </c>
      <c r="W18" s="456">
        <f>U18*関係係数シート!F14</f>
        <v>0</v>
      </c>
      <c r="Y18" s="457"/>
      <c r="Z18" s="458">
        <f>ROUND(J18*関係係数シート!H14,0)</f>
        <v>0</v>
      </c>
      <c r="AA18" s="459">
        <f t="shared" si="5"/>
        <v>0</v>
      </c>
      <c r="AB18" s="460">
        <f>ROUND(U18*関係係数シート!H14,0)</f>
        <v>0</v>
      </c>
      <c r="AC18" s="461"/>
      <c r="AD18" s="425">
        <f>ROUND(J18*関係係数シート!I14,0)</f>
        <v>0</v>
      </c>
      <c r="AE18" s="454">
        <f t="shared" si="6"/>
        <v>0</v>
      </c>
      <c r="AF18" s="456">
        <f>ROUND(U18*関係係数シート!I14,0)</f>
        <v>0</v>
      </c>
      <c r="AH18" s="373">
        <f t="shared" si="7"/>
        <v>0</v>
      </c>
      <c r="AI18" s="374">
        <f t="shared" si="2"/>
        <v>0</v>
      </c>
      <c r="AJ18" s="375">
        <f t="shared" si="3"/>
        <v>0</v>
      </c>
      <c r="AK18" s="373">
        <f t="shared" si="8"/>
        <v>0</v>
      </c>
      <c r="AL18" s="375">
        <f t="shared" si="9"/>
        <v>0</v>
      </c>
      <c r="AM18" s="376">
        <f t="shared" si="10"/>
        <v>1</v>
      </c>
      <c r="AO18" s="378">
        <v>11</v>
      </c>
      <c r="AP18" s="379" t="e">
        <f t="shared" si="11"/>
        <v>#N/A</v>
      </c>
      <c r="AQ18" s="408" t="e">
        <f t="shared" si="12"/>
        <v>#N/A</v>
      </c>
      <c r="AR18" s="409" t="e">
        <f t="shared" si="13"/>
        <v>#N/A</v>
      </c>
      <c r="AS18" s="410" t="e">
        <f t="shared" si="14"/>
        <v>#N/A</v>
      </c>
      <c r="AT18" s="383" t="e">
        <f>SUM($AQ$8:AQ18)/$AQ$45</f>
        <v>#N/A</v>
      </c>
      <c r="AU18" s="408" t="e">
        <f t="shared" si="15"/>
        <v>#N/A</v>
      </c>
      <c r="AV18" s="410" t="e">
        <f t="shared" si="16"/>
        <v>#N/A</v>
      </c>
    </row>
    <row r="19" spans="2:48" ht="19.5" customHeight="1">
      <c r="B19" s="345" t="s">
        <v>47</v>
      </c>
      <c r="C19" s="346" t="s">
        <v>20</v>
      </c>
      <c r="D19" s="430"/>
      <c r="E19" s="431"/>
      <c r="F19" s="431"/>
      <c r="G19" s="431"/>
      <c r="H19" s="432">
        <f>建設部門投入係数シート!R69</f>
        <v>0</v>
      </c>
      <c r="I19" s="433">
        <f>H19*関係係数シート!D15</f>
        <v>0</v>
      </c>
      <c r="J19" s="434">
        <v>0</v>
      </c>
      <c r="K19" s="434">
        <f>J19*関係係数シート!E15</f>
        <v>0</v>
      </c>
      <c r="L19" s="435">
        <f>J19*関係係数シート!F15</f>
        <v>0</v>
      </c>
      <c r="M19" s="434">
        <f t="shared" si="4"/>
        <v>0</v>
      </c>
      <c r="N19" s="434">
        <f t="shared" si="0"/>
        <v>0</v>
      </c>
      <c r="O19" s="435">
        <f t="shared" si="1"/>
        <v>0</v>
      </c>
      <c r="P19" s="84"/>
      <c r="Q19" s="478"/>
      <c r="R19" s="479"/>
      <c r="S19" s="434">
        <f>$R$45*関係係数シート!G15</f>
        <v>0</v>
      </c>
      <c r="T19" s="434">
        <f>S19*関係係数シート!D15</f>
        <v>0</v>
      </c>
      <c r="U19" s="434">
        <v>0</v>
      </c>
      <c r="V19" s="434">
        <f>U19*関係係数シート!E15</f>
        <v>0</v>
      </c>
      <c r="W19" s="435">
        <f>U19*関係係数シート!F15</f>
        <v>0</v>
      </c>
      <c r="Y19" s="436"/>
      <c r="Z19" s="437">
        <f>ROUND(J19*関係係数シート!H15,0)</f>
        <v>0</v>
      </c>
      <c r="AA19" s="438">
        <f t="shared" si="5"/>
        <v>0</v>
      </c>
      <c r="AB19" s="439">
        <f>ROUND(U19*関係係数シート!H15,0)</f>
        <v>0</v>
      </c>
      <c r="AC19" s="440"/>
      <c r="AD19" s="434">
        <f>ROUND(J19*関係係数シート!I15,0)</f>
        <v>0</v>
      </c>
      <c r="AE19" s="432">
        <f t="shared" si="6"/>
        <v>0</v>
      </c>
      <c r="AF19" s="435">
        <f>ROUND(U19*関係係数シート!I15,0)</f>
        <v>0</v>
      </c>
      <c r="AH19" s="347">
        <f t="shared" si="7"/>
        <v>0</v>
      </c>
      <c r="AI19" s="348">
        <f t="shared" si="2"/>
        <v>0</v>
      </c>
      <c r="AJ19" s="349">
        <f t="shared" si="3"/>
        <v>0</v>
      </c>
      <c r="AK19" s="347">
        <f t="shared" si="8"/>
        <v>0</v>
      </c>
      <c r="AL19" s="349">
        <f t="shared" si="9"/>
        <v>0</v>
      </c>
      <c r="AM19" s="350">
        <f t="shared" si="10"/>
        <v>1</v>
      </c>
      <c r="AO19" s="352">
        <v>12</v>
      </c>
      <c r="AP19" s="353" t="e">
        <f t="shared" si="11"/>
        <v>#N/A</v>
      </c>
      <c r="AQ19" s="402" t="e">
        <f t="shared" si="12"/>
        <v>#N/A</v>
      </c>
      <c r="AR19" s="403" t="e">
        <f t="shared" si="13"/>
        <v>#N/A</v>
      </c>
      <c r="AS19" s="404" t="e">
        <f t="shared" si="14"/>
        <v>#N/A</v>
      </c>
      <c r="AT19" s="357" t="e">
        <f>SUM($AQ$8:AQ19)/$AQ$45</f>
        <v>#N/A</v>
      </c>
      <c r="AU19" s="402" t="e">
        <f t="shared" si="15"/>
        <v>#N/A</v>
      </c>
      <c r="AV19" s="404" t="e">
        <f t="shared" si="16"/>
        <v>#N/A</v>
      </c>
    </row>
    <row r="20" spans="2:48" ht="19.5" customHeight="1">
      <c r="B20" s="345" t="s">
        <v>48</v>
      </c>
      <c r="C20" s="346" t="s">
        <v>260</v>
      </c>
      <c r="D20" s="430"/>
      <c r="E20" s="431"/>
      <c r="F20" s="431"/>
      <c r="G20" s="431"/>
      <c r="H20" s="432">
        <f>建設部門投入係数シート!R70</f>
        <v>0</v>
      </c>
      <c r="I20" s="433">
        <f>H20*関係係数シート!D16</f>
        <v>0</v>
      </c>
      <c r="J20" s="434">
        <v>0</v>
      </c>
      <c r="K20" s="434">
        <f>J20*関係係数シート!E16</f>
        <v>0</v>
      </c>
      <c r="L20" s="435">
        <f>J20*関係係数シート!F16</f>
        <v>0</v>
      </c>
      <c r="M20" s="434">
        <f t="shared" si="4"/>
        <v>0</v>
      </c>
      <c r="N20" s="434">
        <f t="shared" si="0"/>
        <v>0</v>
      </c>
      <c r="O20" s="435">
        <f t="shared" si="1"/>
        <v>0</v>
      </c>
      <c r="P20" s="84"/>
      <c r="Q20" s="478"/>
      <c r="R20" s="479"/>
      <c r="S20" s="434">
        <f>$R$45*関係係数シート!G16</f>
        <v>0</v>
      </c>
      <c r="T20" s="434">
        <f>S20*関係係数シート!D16</f>
        <v>0</v>
      </c>
      <c r="U20" s="434">
        <v>0</v>
      </c>
      <c r="V20" s="434">
        <f>U20*関係係数シート!E16</f>
        <v>0</v>
      </c>
      <c r="W20" s="435">
        <f>U20*関係係数シート!F16</f>
        <v>0</v>
      </c>
      <c r="Y20" s="436"/>
      <c r="Z20" s="437">
        <f>ROUND(J20*関係係数シート!H16,0)</f>
        <v>0</v>
      </c>
      <c r="AA20" s="438">
        <f t="shared" si="5"/>
        <v>0</v>
      </c>
      <c r="AB20" s="439">
        <f>ROUND(U20*関係係数シート!H16,0)</f>
        <v>0</v>
      </c>
      <c r="AC20" s="440"/>
      <c r="AD20" s="434">
        <f>ROUND(J20*関係係数シート!I16,0)</f>
        <v>0</v>
      </c>
      <c r="AE20" s="432">
        <f t="shared" si="6"/>
        <v>0</v>
      </c>
      <c r="AF20" s="435">
        <f>ROUND(U20*関係係数シート!I16,0)</f>
        <v>0</v>
      </c>
      <c r="AH20" s="347">
        <f t="shared" si="7"/>
        <v>0</v>
      </c>
      <c r="AI20" s="348">
        <f t="shared" si="2"/>
        <v>0</v>
      </c>
      <c r="AJ20" s="349">
        <f t="shared" si="3"/>
        <v>0</v>
      </c>
      <c r="AK20" s="347">
        <f t="shared" si="8"/>
        <v>0</v>
      </c>
      <c r="AL20" s="349">
        <f t="shared" si="9"/>
        <v>0</v>
      </c>
      <c r="AM20" s="350">
        <f t="shared" si="10"/>
        <v>1</v>
      </c>
      <c r="AO20" s="352">
        <v>13</v>
      </c>
      <c r="AP20" s="353" t="e">
        <f t="shared" si="11"/>
        <v>#N/A</v>
      </c>
      <c r="AQ20" s="402" t="e">
        <f t="shared" si="12"/>
        <v>#N/A</v>
      </c>
      <c r="AR20" s="403" t="e">
        <f t="shared" si="13"/>
        <v>#N/A</v>
      </c>
      <c r="AS20" s="404" t="e">
        <f t="shared" si="14"/>
        <v>#N/A</v>
      </c>
      <c r="AT20" s="357" t="e">
        <f>SUM($AQ$8:AQ20)/$AQ$45</f>
        <v>#N/A</v>
      </c>
      <c r="AU20" s="402" t="e">
        <f t="shared" si="15"/>
        <v>#N/A</v>
      </c>
      <c r="AV20" s="404" t="e">
        <f t="shared" si="16"/>
        <v>#N/A</v>
      </c>
    </row>
    <row r="21" spans="2:48" ht="19.5" customHeight="1">
      <c r="B21" s="345" t="s">
        <v>50</v>
      </c>
      <c r="C21" s="346" t="s">
        <v>261</v>
      </c>
      <c r="D21" s="430"/>
      <c r="E21" s="431"/>
      <c r="F21" s="431"/>
      <c r="G21" s="431"/>
      <c r="H21" s="432">
        <f>建設部門投入係数シート!R71</f>
        <v>0</v>
      </c>
      <c r="I21" s="433">
        <f>H21*関係係数シート!D17</f>
        <v>0</v>
      </c>
      <c r="J21" s="434">
        <v>0</v>
      </c>
      <c r="K21" s="434">
        <f>J21*関係係数シート!E17</f>
        <v>0</v>
      </c>
      <c r="L21" s="435">
        <f>J21*関係係数シート!F17</f>
        <v>0</v>
      </c>
      <c r="M21" s="434">
        <f t="shared" si="4"/>
        <v>0</v>
      </c>
      <c r="N21" s="434">
        <f t="shared" si="0"/>
        <v>0</v>
      </c>
      <c r="O21" s="435">
        <f t="shared" si="1"/>
        <v>0</v>
      </c>
      <c r="P21" s="84"/>
      <c r="Q21" s="478"/>
      <c r="R21" s="479"/>
      <c r="S21" s="434">
        <f>$R$45*関係係数シート!G17</f>
        <v>0</v>
      </c>
      <c r="T21" s="434">
        <f>S21*関係係数シート!D17</f>
        <v>0</v>
      </c>
      <c r="U21" s="434">
        <v>0</v>
      </c>
      <c r="V21" s="434">
        <f>U21*関係係数シート!E17</f>
        <v>0</v>
      </c>
      <c r="W21" s="435">
        <f>U21*関係係数シート!F17</f>
        <v>0</v>
      </c>
      <c r="Y21" s="436"/>
      <c r="Z21" s="437">
        <f>ROUND(J21*関係係数シート!H17,0)</f>
        <v>0</v>
      </c>
      <c r="AA21" s="438">
        <f t="shared" si="5"/>
        <v>0</v>
      </c>
      <c r="AB21" s="439">
        <f>ROUND(U21*関係係数シート!H17,0)</f>
        <v>0</v>
      </c>
      <c r="AC21" s="440"/>
      <c r="AD21" s="434">
        <f>ROUND(J21*関係係数シート!I17,0)</f>
        <v>0</v>
      </c>
      <c r="AE21" s="432">
        <f t="shared" si="6"/>
        <v>0</v>
      </c>
      <c r="AF21" s="435">
        <f>ROUND(U21*関係係数シート!I17,0)</f>
        <v>0</v>
      </c>
      <c r="AH21" s="347">
        <f t="shared" si="7"/>
        <v>0</v>
      </c>
      <c r="AI21" s="348">
        <f t="shared" si="2"/>
        <v>0</v>
      </c>
      <c r="AJ21" s="349">
        <f t="shared" si="3"/>
        <v>0</v>
      </c>
      <c r="AK21" s="347">
        <f t="shared" si="8"/>
        <v>0</v>
      </c>
      <c r="AL21" s="349">
        <f t="shared" si="9"/>
        <v>0</v>
      </c>
      <c r="AM21" s="350">
        <f t="shared" si="10"/>
        <v>1</v>
      </c>
      <c r="AO21" s="352">
        <v>14</v>
      </c>
      <c r="AP21" s="353" t="e">
        <f t="shared" si="11"/>
        <v>#N/A</v>
      </c>
      <c r="AQ21" s="402" t="e">
        <f t="shared" si="12"/>
        <v>#N/A</v>
      </c>
      <c r="AR21" s="403" t="e">
        <f t="shared" si="13"/>
        <v>#N/A</v>
      </c>
      <c r="AS21" s="404" t="e">
        <f t="shared" si="14"/>
        <v>#N/A</v>
      </c>
      <c r="AT21" s="357" t="e">
        <f>SUM($AQ$8:AQ21)/$AQ$45</f>
        <v>#N/A</v>
      </c>
      <c r="AU21" s="402" t="e">
        <f t="shared" si="15"/>
        <v>#N/A</v>
      </c>
      <c r="AV21" s="404" t="e">
        <f t="shared" si="16"/>
        <v>#N/A</v>
      </c>
    </row>
    <row r="22" spans="2:48" ht="19.5" customHeight="1">
      <c r="B22" s="358" t="s">
        <v>52</v>
      </c>
      <c r="C22" s="359" t="s">
        <v>262</v>
      </c>
      <c r="D22" s="441"/>
      <c r="E22" s="442"/>
      <c r="F22" s="442"/>
      <c r="G22" s="442"/>
      <c r="H22" s="443">
        <f>建設部門投入係数シート!R72</f>
        <v>0</v>
      </c>
      <c r="I22" s="444">
        <f>H22*関係係数シート!D18</f>
        <v>0</v>
      </c>
      <c r="J22" s="445">
        <v>0</v>
      </c>
      <c r="K22" s="445">
        <f>J22*関係係数シート!E18</f>
        <v>0</v>
      </c>
      <c r="L22" s="446">
        <f>J22*関係係数シート!F18</f>
        <v>0</v>
      </c>
      <c r="M22" s="445">
        <f t="shared" si="4"/>
        <v>0</v>
      </c>
      <c r="N22" s="445">
        <f t="shared" si="0"/>
        <v>0</v>
      </c>
      <c r="O22" s="446">
        <f t="shared" si="1"/>
        <v>0</v>
      </c>
      <c r="P22" s="84"/>
      <c r="Q22" s="480"/>
      <c r="R22" s="481"/>
      <c r="S22" s="445">
        <f>$R$45*関係係数シート!G18</f>
        <v>0</v>
      </c>
      <c r="T22" s="445">
        <f>S22*関係係数シート!D18</f>
        <v>0</v>
      </c>
      <c r="U22" s="445">
        <v>0</v>
      </c>
      <c r="V22" s="445">
        <f>U22*関係係数シート!E18</f>
        <v>0</v>
      </c>
      <c r="W22" s="446">
        <f>U22*関係係数シート!F18</f>
        <v>0</v>
      </c>
      <c r="Y22" s="447"/>
      <c r="Z22" s="448">
        <f>ROUND(J22*関係係数シート!H18,0)</f>
        <v>0</v>
      </c>
      <c r="AA22" s="449">
        <f t="shared" si="5"/>
        <v>0</v>
      </c>
      <c r="AB22" s="450">
        <f>ROUND(U22*関係係数シート!H18,0)</f>
        <v>0</v>
      </c>
      <c r="AC22" s="451"/>
      <c r="AD22" s="445">
        <f>ROUND(J22*関係係数シート!I18,0)</f>
        <v>0</v>
      </c>
      <c r="AE22" s="443">
        <f t="shared" si="6"/>
        <v>0</v>
      </c>
      <c r="AF22" s="446">
        <f>ROUND(U22*関係係数シート!I18,0)</f>
        <v>0</v>
      </c>
      <c r="AH22" s="360">
        <f t="shared" si="7"/>
        <v>0</v>
      </c>
      <c r="AI22" s="361">
        <f t="shared" si="2"/>
        <v>0</v>
      </c>
      <c r="AJ22" s="362">
        <f t="shared" si="3"/>
        <v>0</v>
      </c>
      <c r="AK22" s="360">
        <f t="shared" si="8"/>
        <v>0</v>
      </c>
      <c r="AL22" s="362">
        <f t="shared" si="9"/>
        <v>0</v>
      </c>
      <c r="AM22" s="363">
        <f t="shared" si="10"/>
        <v>1</v>
      </c>
      <c r="AO22" s="365">
        <v>15</v>
      </c>
      <c r="AP22" s="366" t="e">
        <f t="shared" si="11"/>
        <v>#N/A</v>
      </c>
      <c r="AQ22" s="405" t="e">
        <f t="shared" si="12"/>
        <v>#N/A</v>
      </c>
      <c r="AR22" s="406" t="e">
        <f t="shared" si="13"/>
        <v>#N/A</v>
      </c>
      <c r="AS22" s="407" t="e">
        <f t="shared" si="14"/>
        <v>#N/A</v>
      </c>
      <c r="AT22" s="370" t="e">
        <f>SUM($AQ$8:AQ22)/$AQ$45</f>
        <v>#N/A</v>
      </c>
      <c r="AU22" s="405" t="e">
        <f t="shared" si="15"/>
        <v>#N/A</v>
      </c>
      <c r="AV22" s="407" t="e">
        <f t="shared" si="16"/>
        <v>#N/A</v>
      </c>
    </row>
    <row r="23" spans="2:48" ht="19.5" customHeight="1">
      <c r="B23" s="371" t="s">
        <v>54</v>
      </c>
      <c r="C23" s="372" t="s">
        <v>146</v>
      </c>
      <c r="D23" s="452"/>
      <c r="E23" s="453"/>
      <c r="F23" s="453"/>
      <c r="G23" s="453"/>
      <c r="H23" s="454">
        <f>建設部門投入係数シート!R73</f>
        <v>0</v>
      </c>
      <c r="I23" s="455">
        <f>H23*関係係数シート!D19</f>
        <v>0</v>
      </c>
      <c r="J23" s="425">
        <v>0</v>
      </c>
      <c r="K23" s="425">
        <f>J23*関係係数シート!E19</f>
        <v>0</v>
      </c>
      <c r="L23" s="456">
        <f>J23*関係係数シート!F19</f>
        <v>0</v>
      </c>
      <c r="M23" s="425">
        <f t="shared" si="4"/>
        <v>0</v>
      </c>
      <c r="N23" s="425">
        <f t="shared" si="0"/>
        <v>0</v>
      </c>
      <c r="O23" s="456">
        <f t="shared" si="1"/>
        <v>0</v>
      </c>
      <c r="P23" s="84"/>
      <c r="Q23" s="482"/>
      <c r="R23" s="483"/>
      <c r="S23" s="425">
        <f>$R$45*関係係数シート!G19</f>
        <v>0</v>
      </c>
      <c r="T23" s="425">
        <f>S23*関係係数シート!D19</f>
        <v>0</v>
      </c>
      <c r="U23" s="425">
        <v>0</v>
      </c>
      <c r="V23" s="425">
        <f>U23*関係係数シート!E19</f>
        <v>0</v>
      </c>
      <c r="W23" s="456">
        <f>U23*関係係数シート!F19</f>
        <v>0</v>
      </c>
      <c r="Y23" s="457"/>
      <c r="Z23" s="458">
        <f>ROUND(J23*関係係数シート!H19,0)</f>
        <v>0</v>
      </c>
      <c r="AA23" s="459">
        <f t="shared" si="5"/>
        <v>0</v>
      </c>
      <c r="AB23" s="460">
        <f>ROUND(U23*関係係数シート!H19,0)</f>
        <v>0</v>
      </c>
      <c r="AC23" s="461"/>
      <c r="AD23" s="425">
        <f>ROUND(J23*関係係数シート!I19,0)</f>
        <v>0</v>
      </c>
      <c r="AE23" s="454">
        <f t="shared" si="6"/>
        <v>0</v>
      </c>
      <c r="AF23" s="456">
        <f>ROUND(U23*関係係数シート!I19,0)</f>
        <v>0</v>
      </c>
      <c r="AH23" s="373">
        <f t="shared" si="7"/>
        <v>0</v>
      </c>
      <c r="AI23" s="374">
        <f t="shared" si="2"/>
        <v>0</v>
      </c>
      <c r="AJ23" s="375">
        <f t="shared" si="3"/>
        <v>0</v>
      </c>
      <c r="AK23" s="373">
        <f t="shared" si="8"/>
        <v>0</v>
      </c>
      <c r="AL23" s="375">
        <f t="shared" si="9"/>
        <v>0</v>
      </c>
      <c r="AM23" s="376">
        <f t="shared" si="10"/>
        <v>1</v>
      </c>
      <c r="AO23" s="378">
        <v>16</v>
      </c>
      <c r="AP23" s="379" t="e">
        <f t="shared" si="11"/>
        <v>#N/A</v>
      </c>
      <c r="AQ23" s="408" t="e">
        <f t="shared" si="12"/>
        <v>#N/A</v>
      </c>
      <c r="AR23" s="409" t="e">
        <f t="shared" si="13"/>
        <v>#N/A</v>
      </c>
      <c r="AS23" s="410" t="e">
        <f t="shared" si="14"/>
        <v>#N/A</v>
      </c>
      <c r="AT23" s="383" t="e">
        <f>SUM($AQ$8:AQ23)/$AQ$45</f>
        <v>#N/A</v>
      </c>
      <c r="AU23" s="408" t="e">
        <f t="shared" si="15"/>
        <v>#N/A</v>
      </c>
      <c r="AV23" s="410" t="e">
        <f t="shared" si="16"/>
        <v>#N/A</v>
      </c>
    </row>
    <row r="24" spans="2:48" ht="19.5" customHeight="1">
      <c r="B24" s="345" t="s">
        <v>80</v>
      </c>
      <c r="C24" s="346" t="s">
        <v>263</v>
      </c>
      <c r="D24" s="430"/>
      <c r="E24" s="431"/>
      <c r="F24" s="431"/>
      <c r="G24" s="431"/>
      <c r="H24" s="432">
        <f>建設部門投入係数シート!R74</f>
        <v>0</v>
      </c>
      <c r="I24" s="433">
        <f>H24*関係係数シート!D20</f>
        <v>0</v>
      </c>
      <c r="J24" s="434">
        <v>0</v>
      </c>
      <c r="K24" s="434">
        <f>J24*関係係数シート!E20</f>
        <v>0</v>
      </c>
      <c r="L24" s="435">
        <f>J24*関係係数シート!F20</f>
        <v>0</v>
      </c>
      <c r="M24" s="434">
        <f t="shared" si="4"/>
        <v>0</v>
      </c>
      <c r="N24" s="434">
        <f t="shared" si="0"/>
        <v>0</v>
      </c>
      <c r="O24" s="435">
        <f t="shared" si="1"/>
        <v>0</v>
      </c>
      <c r="P24" s="84"/>
      <c r="Q24" s="478"/>
      <c r="R24" s="479"/>
      <c r="S24" s="434">
        <f>$R$45*関係係数シート!G20</f>
        <v>0</v>
      </c>
      <c r="T24" s="434">
        <f>S24*関係係数シート!D20</f>
        <v>0</v>
      </c>
      <c r="U24" s="434">
        <v>0</v>
      </c>
      <c r="V24" s="434">
        <f>U24*関係係数シート!E20</f>
        <v>0</v>
      </c>
      <c r="W24" s="435">
        <f>U24*関係係数シート!F20</f>
        <v>0</v>
      </c>
      <c r="Y24" s="436"/>
      <c r="Z24" s="437">
        <f>ROUND(J24*関係係数シート!H20,0)</f>
        <v>0</v>
      </c>
      <c r="AA24" s="438">
        <f t="shared" si="5"/>
        <v>0</v>
      </c>
      <c r="AB24" s="439">
        <f>ROUND(U24*関係係数シート!H20,0)</f>
        <v>0</v>
      </c>
      <c r="AC24" s="440"/>
      <c r="AD24" s="434">
        <f>ROUND(J24*関係係数シート!I20,0)</f>
        <v>0</v>
      </c>
      <c r="AE24" s="432">
        <f t="shared" si="6"/>
        <v>0</v>
      </c>
      <c r="AF24" s="435">
        <f>ROUND(U24*関係係数シート!I20,0)</f>
        <v>0</v>
      </c>
      <c r="AH24" s="347">
        <f t="shared" si="7"/>
        <v>0</v>
      </c>
      <c r="AI24" s="348">
        <f t="shared" si="2"/>
        <v>0</v>
      </c>
      <c r="AJ24" s="349">
        <f t="shared" si="3"/>
        <v>0</v>
      </c>
      <c r="AK24" s="347">
        <f t="shared" si="8"/>
        <v>0</v>
      </c>
      <c r="AL24" s="349">
        <f t="shared" si="9"/>
        <v>0</v>
      </c>
      <c r="AM24" s="350">
        <f t="shared" si="10"/>
        <v>1</v>
      </c>
      <c r="AO24" s="352">
        <v>17</v>
      </c>
      <c r="AP24" s="353" t="e">
        <f t="shared" si="11"/>
        <v>#N/A</v>
      </c>
      <c r="AQ24" s="402" t="e">
        <f t="shared" si="12"/>
        <v>#N/A</v>
      </c>
      <c r="AR24" s="403" t="e">
        <f t="shared" si="13"/>
        <v>#N/A</v>
      </c>
      <c r="AS24" s="404" t="e">
        <f t="shared" si="14"/>
        <v>#N/A</v>
      </c>
      <c r="AT24" s="357" t="e">
        <f>SUM($AQ$8:AQ24)/$AQ$45</f>
        <v>#N/A</v>
      </c>
      <c r="AU24" s="402" t="e">
        <f t="shared" si="15"/>
        <v>#N/A</v>
      </c>
      <c r="AV24" s="404" t="e">
        <f t="shared" si="16"/>
        <v>#N/A</v>
      </c>
    </row>
    <row r="25" spans="2:48" ht="19.5" customHeight="1">
      <c r="B25" s="345" t="s">
        <v>86</v>
      </c>
      <c r="C25" s="346" t="s">
        <v>243</v>
      </c>
      <c r="D25" s="430"/>
      <c r="E25" s="431"/>
      <c r="F25" s="431"/>
      <c r="G25" s="431"/>
      <c r="H25" s="432">
        <f>建設部門投入係数シート!R75</f>
        <v>0</v>
      </c>
      <c r="I25" s="433">
        <f>H25*関係係数シート!D21</f>
        <v>0</v>
      </c>
      <c r="J25" s="434">
        <v>0</v>
      </c>
      <c r="K25" s="434">
        <f>J25*関係係数シート!E21</f>
        <v>0</v>
      </c>
      <c r="L25" s="435">
        <f>J25*関係係数シート!F21</f>
        <v>0</v>
      </c>
      <c r="M25" s="434">
        <f t="shared" si="4"/>
        <v>0</v>
      </c>
      <c r="N25" s="434">
        <f t="shared" si="0"/>
        <v>0</v>
      </c>
      <c r="O25" s="435">
        <f t="shared" si="1"/>
        <v>0</v>
      </c>
      <c r="P25" s="84"/>
      <c r="Q25" s="478"/>
      <c r="R25" s="479"/>
      <c r="S25" s="434">
        <f>$R$45*関係係数シート!G21</f>
        <v>0</v>
      </c>
      <c r="T25" s="434">
        <f>S25*関係係数シート!D21</f>
        <v>0</v>
      </c>
      <c r="U25" s="434">
        <v>0</v>
      </c>
      <c r="V25" s="434">
        <f>U25*関係係数シート!E21</f>
        <v>0</v>
      </c>
      <c r="W25" s="435">
        <f>U25*関係係数シート!F21</f>
        <v>0</v>
      </c>
      <c r="Y25" s="436"/>
      <c r="Z25" s="437">
        <f>ROUND(J25*関係係数シート!H21,0)</f>
        <v>0</v>
      </c>
      <c r="AA25" s="438">
        <f t="shared" si="5"/>
        <v>0</v>
      </c>
      <c r="AB25" s="439">
        <f>ROUND(U25*関係係数シート!H21,0)</f>
        <v>0</v>
      </c>
      <c r="AC25" s="440"/>
      <c r="AD25" s="434">
        <f>ROUND(J25*関係係数シート!I21,0)</f>
        <v>0</v>
      </c>
      <c r="AE25" s="432">
        <f t="shared" si="6"/>
        <v>0</v>
      </c>
      <c r="AF25" s="435">
        <f>ROUND(U25*関係係数シート!I21,0)</f>
        <v>0</v>
      </c>
      <c r="AH25" s="347">
        <f t="shared" si="7"/>
        <v>0</v>
      </c>
      <c r="AI25" s="348">
        <f t="shared" si="2"/>
        <v>0</v>
      </c>
      <c r="AJ25" s="349">
        <f t="shared" si="3"/>
        <v>0</v>
      </c>
      <c r="AK25" s="347">
        <f t="shared" si="8"/>
        <v>0</v>
      </c>
      <c r="AL25" s="349">
        <f t="shared" si="9"/>
        <v>0</v>
      </c>
      <c r="AM25" s="350">
        <f t="shared" si="10"/>
        <v>1</v>
      </c>
      <c r="AO25" s="352">
        <v>18</v>
      </c>
      <c r="AP25" s="353" t="e">
        <f t="shared" si="11"/>
        <v>#N/A</v>
      </c>
      <c r="AQ25" s="402" t="e">
        <f t="shared" si="12"/>
        <v>#N/A</v>
      </c>
      <c r="AR25" s="403" t="e">
        <f t="shared" si="13"/>
        <v>#N/A</v>
      </c>
      <c r="AS25" s="404" t="e">
        <f t="shared" si="14"/>
        <v>#N/A</v>
      </c>
      <c r="AT25" s="357" t="e">
        <f>SUM($AQ$8:AQ25)/$AQ$45</f>
        <v>#N/A</v>
      </c>
      <c r="AU25" s="402" t="e">
        <f t="shared" si="15"/>
        <v>#N/A</v>
      </c>
      <c r="AV25" s="404" t="e">
        <f t="shared" si="16"/>
        <v>#N/A</v>
      </c>
    </row>
    <row r="26" spans="2:48" ht="19.5" customHeight="1">
      <c r="B26" s="345" t="s">
        <v>87</v>
      </c>
      <c r="C26" s="346" t="s">
        <v>25</v>
      </c>
      <c r="D26" s="430"/>
      <c r="E26" s="431"/>
      <c r="F26" s="431"/>
      <c r="G26" s="431"/>
      <c r="H26" s="432">
        <f>建設部門投入係数シート!R76</f>
        <v>0</v>
      </c>
      <c r="I26" s="433">
        <f>H26*関係係数シート!D22</f>
        <v>0</v>
      </c>
      <c r="J26" s="434">
        <v>0</v>
      </c>
      <c r="K26" s="434">
        <f>J26*関係係数シート!E22</f>
        <v>0</v>
      </c>
      <c r="L26" s="435">
        <f>J26*関係係数シート!F22</f>
        <v>0</v>
      </c>
      <c r="M26" s="434">
        <f t="shared" si="4"/>
        <v>0</v>
      </c>
      <c r="N26" s="434">
        <f t="shared" si="0"/>
        <v>0</v>
      </c>
      <c r="O26" s="435">
        <f t="shared" si="1"/>
        <v>0</v>
      </c>
      <c r="P26" s="84"/>
      <c r="Q26" s="478"/>
      <c r="R26" s="479"/>
      <c r="S26" s="434">
        <f>$R$45*関係係数シート!G22</f>
        <v>0</v>
      </c>
      <c r="T26" s="434">
        <f>S26*関係係数シート!D22</f>
        <v>0</v>
      </c>
      <c r="U26" s="434">
        <v>0</v>
      </c>
      <c r="V26" s="434">
        <f>U26*関係係数シート!E22</f>
        <v>0</v>
      </c>
      <c r="W26" s="435">
        <f>U26*関係係数シート!F22</f>
        <v>0</v>
      </c>
      <c r="Y26" s="436"/>
      <c r="Z26" s="437">
        <f>ROUND(J26*関係係数シート!H22,0)</f>
        <v>0</v>
      </c>
      <c r="AA26" s="438">
        <f t="shared" si="5"/>
        <v>0</v>
      </c>
      <c r="AB26" s="439">
        <f>ROUND(U26*関係係数シート!H22,0)</f>
        <v>0</v>
      </c>
      <c r="AC26" s="440"/>
      <c r="AD26" s="434">
        <f>ROUND(J26*関係係数シート!I22,0)</f>
        <v>0</v>
      </c>
      <c r="AE26" s="432">
        <f t="shared" si="6"/>
        <v>0</v>
      </c>
      <c r="AF26" s="435">
        <f>ROUND(U26*関係係数シート!I22,0)</f>
        <v>0</v>
      </c>
      <c r="AH26" s="347">
        <f t="shared" si="7"/>
        <v>0</v>
      </c>
      <c r="AI26" s="348">
        <f t="shared" si="2"/>
        <v>0</v>
      </c>
      <c r="AJ26" s="349">
        <f t="shared" si="3"/>
        <v>0</v>
      </c>
      <c r="AK26" s="347">
        <f t="shared" si="8"/>
        <v>0</v>
      </c>
      <c r="AL26" s="349">
        <f t="shared" si="9"/>
        <v>0</v>
      </c>
      <c r="AM26" s="350">
        <f t="shared" si="10"/>
        <v>1</v>
      </c>
      <c r="AO26" s="352">
        <v>19</v>
      </c>
      <c r="AP26" s="353" t="e">
        <f t="shared" si="11"/>
        <v>#N/A</v>
      </c>
      <c r="AQ26" s="402" t="e">
        <f t="shared" si="12"/>
        <v>#N/A</v>
      </c>
      <c r="AR26" s="403" t="e">
        <f t="shared" si="13"/>
        <v>#N/A</v>
      </c>
      <c r="AS26" s="404" t="e">
        <f t="shared" si="14"/>
        <v>#N/A</v>
      </c>
      <c r="AT26" s="357" t="e">
        <f>SUM($AQ$8:AQ26)/$AQ$45</f>
        <v>#N/A</v>
      </c>
      <c r="AU26" s="402" t="e">
        <f t="shared" si="15"/>
        <v>#N/A</v>
      </c>
      <c r="AV26" s="404" t="e">
        <f t="shared" si="16"/>
        <v>#N/A</v>
      </c>
    </row>
    <row r="27" spans="2:48" ht="19.5" customHeight="1">
      <c r="B27" s="358" t="s">
        <v>90</v>
      </c>
      <c r="C27" s="359" t="s">
        <v>28</v>
      </c>
      <c r="D27" s="441"/>
      <c r="E27" s="442"/>
      <c r="F27" s="442"/>
      <c r="G27" s="442"/>
      <c r="H27" s="443">
        <f>建設部門投入係数シート!R77</f>
        <v>0</v>
      </c>
      <c r="I27" s="444">
        <f>H27*関係係数シート!D23</f>
        <v>0</v>
      </c>
      <c r="J27" s="445">
        <v>0</v>
      </c>
      <c r="K27" s="445">
        <f>J27*関係係数シート!E23</f>
        <v>0</v>
      </c>
      <c r="L27" s="446">
        <f>J27*関係係数シート!F23</f>
        <v>0</v>
      </c>
      <c r="M27" s="445">
        <f t="shared" si="4"/>
        <v>0</v>
      </c>
      <c r="N27" s="445">
        <f t="shared" si="0"/>
        <v>0</v>
      </c>
      <c r="O27" s="446">
        <f t="shared" si="1"/>
        <v>0</v>
      </c>
      <c r="P27" s="84"/>
      <c r="Q27" s="480"/>
      <c r="R27" s="481"/>
      <c r="S27" s="445">
        <f>$R$45*関係係数シート!G23</f>
        <v>0</v>
      </c>
      <c r="T27" s="445">
        <f>S27*関係係数シート!D23</f>
        <v>0</v>
      </c>
      <c r="U27" s="445">
        <v>0</v>
      </c>
      <c r="V27" s="445">
        <f>U27*関係係数シート!E23</f>
        <v>0</v>
      </c>
      <c r="W27" s="446">
        <f>U27*関係係数シート!F23</f>
        <v>0</v>
      </c>
      <c r="Y27" s="447"/>
      <c r="Z27" s="448">
        <f>ROUND(J27*関係係数シート!H23,0)</f>
        <v>0</v>
      </c>
      <c r="AA27" s="449">
        <f t="shared" si="5"/>
        <v>0</v>
      </c>
      <c r="AB27" s="450">
        <f>ROUND(U27*関係係数シート!H23,0)</f>
        <v>0</v>
      </c>
      <c r="AC27" s="451"/>
      <c r="AD27" s="445">
        <f>ROUND(J27*関係係数シート!I23,0)</f>
        <v>0</v>
      </c>
      <c r="AE27" s="443">
        <f t="shared" si="6"/>
        <v>0</v>
      </c>
      <c r="AF27" s="446">
        <f>ROUND(U27*関係係数シート!I23,0)</f>
        <v>0</v>
      </c>
      <c r="AH27" s="360">
        <f t="shared" si="7"/>
        <v>0</v>
      </c>
      <c r="AI27" s="361">
        <f t="shared" si="2"/>
        <v>0</v>
      </c>
      <c r="AJ27" s="362">
        <f t="shared" si="3"/>
        <v>0</v>
      </c>
      <c r="AK27" s="360">
        <f t="shared" si="8"/>
        <v>0</v>
      </c>
      <c r="AL27" s="362">
        <f t="shared" si="9"/>
        <v>0</v>
      </c>
      <c r="AM27" s="363">
        <f t="shared" si="10"/>
        <v>1</v>
      </c>
      <c r="AO27" s="365">
        <v>20</v>
      </c>
      <c r="AP27" s="366" t="e">
        <f t="shared" si="11"/>
        <v>#N/A</v>
      </c>
      <c r="AQ27" s="405" t="e">
        <f t="shared" si="12"/>
        <v>#N/A</v>
      </c>
      <c r="AR27" s="406" t="e">
        <f t="shared" si="13"/>
        <v>#N/A</v>
      </c>
      <c r="AS27" s="407" t="e">
        <f t="shared" si="14"/>
        <v>#N/A</v>
      </c>
      <c r="AT27" s="370" t="e">
        <f>SUM($AQ$8:AQ27)/$AQ$45</f>
        <v>#N/A</v>
      </c>
      <c r="AU27" s="405" t="e">
        <f t="shared" si="15"/>
        <v>#N/A</v>
      </c>
      <c r="AV27" s="407" t="e">
        <f t="shared" si="16"/>
        <v>#N/A</v>
      </c>
    </row>
    <row r="28" spans="2:48" ht="19.5" customHeight="1">
      <c r="B28" s="371" t="s">
        <v>91</v>
      </c>
      <c r="C28" s="372" t="s">
        <v>30</v>
      </c>
      <c r="D28" s="462">
        <f>'入力シート '!I19</f>
        <v>0</v>
      </c>
      <c r="E28" s="463">
        <f>D28*関係係数シート!$D24</f>
        <v>0</v>
      </c>
      <c r="F28" s="463">
        <f>H52</f>
        <v>0</v>
      </c>
      <c r="G28" s="463">
        <f>H47</f>
        <v>0</v>
      </c>
      <c r="H28" s="454">
        <f>建設部門投入係数シート!R78</f>
        <v>0</v>
      </c>
      <c r="I28" s="455">
        <f>H28*関係係数シート!D24</f>
        <v>0</v>
      </c>
      <c r="J28" s="425">
        <v>0</v>
      </c>
      <c r="K28" s="425">
        <f>J28*関係係数シート!E24</f>
        <v>0</v>
      </c>
      <c r="L28" s="456">
        <f>J28*関係係数シート!F24</f>
        <v>0</v>
      </c>
      <c r="M28" s="425">
        <f t="shared" si="4"/>
        <v>0</v>
      </c>
      <c r="N28" s="425">
        <f t="shared" si="0"/>
        <v>0</v>
      </c>
      <c r="O28" s="456">
        <f t="shared" si="1"/>
        <v>0</v>
      </c>
      <c r="P28" s="84"/>
      <c r="Q28" s="482"/>
      <c r="R28" s="483"/>
      <c r="S28" s="425">
        <f>$R$45*関係係数シート!G24</f>
        <v>0</v>
      </c>
      <c r="T28" s="425">
        <f>S28*関係係数シート!D24</f>
        <v>0</v>
      </c>
      <c r="U28" s="425">
        <v>0</v>
      </c>
      <c r="V28" s="425">
        <f>U28*関係係数シート!E24</f>
        <v>0</v>
      </c>
      <c r="W28" s="456">
        <f>U28*関係係数シート!F24</f>
        <v>0</v>
      </c>
      <c r="Y28" s="464">
        <f>ROUND(E28*関係係数シート!H24,0)</f>
        <v>0</v>
      </c>
      <c r="Z28" s="458">
        <f>ROUND(J28*関係係数シート!H24,0)</f>
        <v>0</v>
      </c>
      <c r="AA28" s="459">
        <f t="shared" si="5"/>
        <v>0</v>
      </c>
      <c r="AB28" s="460">
        <f>ROUND(U28*関係係数シート!H24,0)</f>
        <v>0</v>
      </c>
      <c r="AC28" s="460">
        <f>ROUND(E28*関係係数シート!I24,0)</f>
        <v>0</v>
      </c>
      <c r="AD28" s="425">
        <f>ROUND(J28*関係係数シート!I24,0)</f>
        <v>0</v>
      </c>
      <c r="AE28" s="454">
        <f t="shared" si="6"/>
        <v>0</v>
      </c>
      <c r="AF28" s="456">
        <f>ROUND(U28*関係係数シート!I24,0)</f>
        <v>0</v>
      </c>
      <c r="AH28" s="373">
        <f t="shared" si="7"/>
        <v>0</v>
      </c>
      <c r="AI28" s="374">
        <f t="shared" si="2"/>
        <v>0</v>
      </c>
      <c r="AJ28" s="375">
        <f t="shared" si="3"/>
        <v>0</v>
      </c>
      <c r="AK28" s="373">
        <f t="shared" si="8"/>
        <v>0</v>
      </c>
      <c r="AL28" s="375">
        <f t="shared" si="9"/>
        <v>0</v>
      </c>
      <c r="AM28" s="376">
        <f t="shared" si="10"/>
        <v>1</v>
      </c>
      <c r="AO28" s="378">
        <v>21</v>
      </c>
      <c r="AP28" s="379" t="e">
        <f t="shared" si="11"/>
        <v>#N/A</v>
      </c>
      <c r="AQ28" s="408" t="e">
        <f t="shared" si="12"/>
        <v>#N/A</v>
      </c>
      <c r="AR28" s="409" t="e">
        <f t="shared" si="13"/>
        <v>#N/A</v>
      </c>
      <c r="AS28" s="410" t="e">
        <f t="shared" si="14"/>
        <v>#N/A</v>
      </c>
      <c r="AT28" s="383" t="e">
        <f>SUM($AQ$8:AQ28)/$AQ$45</f>
        <v>#N/A</v>
      </c>
      <c r="AU28" s="408" t="e">
        <f t="shared" si="15"/>
        <v>#N/A</v>
      </c>
      <c r="AV28" s="410" t="e">
        <f t="shared" si="16"/>
        <v>#N/A</v>
      </c>
    </row>
    <row r="29" spans="2:48" ht="19.5" customHeight="1">
      <c r="B29" s="345" t="s">
        <v>92</v>
      </c>
      <c r="C29" s="346" t="s">
        <v>32</v>
      </c>
      <c r="D29" s="430"/>
      <c r="E29" s="431"/>
      <c r="F29" s="431"/>
      <c r="G29" s="431"/>
      <c r="H29" s="432">
        <f>建設部門投入係数シート!R79</f>
        <v>0</v>
      </c>
      <c r="I29" s="433">
        <f>H29*関係係数シート!D25</f>
        <v>0</v>
      </c>
      <c r="J29" s="434">
        <v>0</v>
      </c>
      <c r="K29" s="434">
        <f>J29*関係係数シート!E25</f>
        <v>0</v>
      </c>
      <c r="L29" s="435">
        <f>J29*関係係数シート!F25</f>
        <v>0</v>
      </c>
      <c r="M29" s="434">
        <f t="shared" si="4"/>
        <v>0</v>
      </c>
      <c r="N29" s="434">
        <f t="shared" si="0"/>
        <v>0</v>
      </c>
      <c r="O29" s="435">
        <f t="shared" si="1"/>
        <v>0</v>
      </c>
      <c r="P29" s="84"/>
      <c r="Q29" s="478"/>
      <c r="R29" s="479"/>
      <c r="S29" s="434">
        <f>$R$45*関係係数シート!G25</f>
        <v>0</v>
      </c>
      <c r="T29" s="434">
        <f>S29*関係係数シート!D25</f>
        <v>0</v>
      </c>
      <c r="U29" s="434">
        <v>0</v>
      </c>
      <c r="V29" s="434">
        <f>U29*関係係数シート!E25</f>
        <v>0</v>
      </c>
      <c r="W29" s="435">
        <f>U29*関係係数シート!F25</f>
        <v>0</v>
      </c>
      <c r="Y29" s="436"/>
      <c r="Z29" s="437">
        <f>ROUND(J29*関係係数シート!H25,0)</f>
        <v>0</v>
      </c>
      <c r="AA29" s="438">
        <f t="shared" si="5"/>
        <v>0</v>
      </c>
      <c r="AB29" s="439">
        <f>ROUND(U29*関係係数シート!H25,0)</f>
        <v>0</v>
      </c>
      <c r="AC29" s="440"/>
      <c r="AD29" s="434">
        <f>ROUND(J29*関係係数シート!I25,0)</f>
        <v>0</v>
      </c>
      <c r="AE29" s="432">
        <f t="shared" si="6"/>
        <v>0</v>
      </c>
      <c r="AF29" s="435">
        <f>ROUND(U29*関係係数シート!I25,0)</f>
        <v>0</v>
      </c>
      <c r="AH29" s="347">
        <f t="shared" si="7"/>
        <v>0</v>
      </c>
      <c r="AI29" s="348">
        <f t="shared" si="2"/>
        <v>0</v>
      </c>
      <c r="AJ29" s="349">
        <f t="shared" si="3"/>
        <v>0</v>
      </c>
      <c r="AK29" s="347">
        <f t="shared" si="8"/>
        <v>0</v>
      </c>
      <c r="AL29" s="349">
        <f t="shared" si="9"/>
        <v>0</v>
      </c>
      <c r="AM29" s="350">
        <f t="shared" si="10"/>
        <v>1</v>
      </c>
      <c r="AO29" s="352">
        <v>22</v>
      </c>
      <c r="AP29" s="353" t="e">
        <f t="shared" si="11"/>
        <v>#N/A</v>
      </c>
      <c r="AQ29" s="402" t="e">
        <f t="shared" si="12"/>
        <v>#N/A</v>
      </c>
      <c r="AR29" s="403" t="e">
        <f t="shared" si="13"/>
        <v>#N/A</v>
      </c>
      <c r="AS29" s="404" t="e">
        <f t="shared" si="14"/>
        <v>#N/A</v>
      </c>
      <c r="AT29" s="357" t="e">
        <f>SUM($AQ$8:AQ29)/$AQ$45</f>
        <v>#N/A</v>
      </c>
      <c r="AU29" s="402" t="e">
        <f t="shared" si="15"/>
        <v>#N/A</v>
      </c>
      <c r="AV29" s="404" t="e">
        <f t="shared" si="16"/>
        <v>#N/A</v>
      </c>
    </row>
    <row r="30" spans="2:48" ht="19.5" customHeight="1">
      <c r="B30" s="345" t="s">
        <v>93</v>
      </c>
      <c r="C30" s="346" t="s">
        <v>264</v>
      </c>
      <c r="D30" s="430"/>
      <c r="E30" s="431"/>
      <c r="F30" s="431"/>
      <c r="G30" s="431"/>
      <c r="H30" s="432">
        <f>建設部門投入係数シート!R80</f>
        <v>0</v>
      </c>
      <c r="I30" s="433">
        <f>H30*関係係数シート!D26</f>
        <v>0</v>
      </c>
      <c r="J30" s="434">
        <v>0</v>
      </c>
      <c r="K30" s="434">
        <f>J30*関係係数シート!E26</f>
        <v>0</v>
      </c>
      <c r="L30" s="435">
        <f>J30*関係係数シート!F26</f>
        <v>0</v>
      </c>
      <c r="M30" s="434">
        <f t="shared" si="4"/>
        <v>0</v>
      </c>
      <c r="N30" s="434">
        <f t="shared" si="0"/>
        <v>0</v>
      </c>
      <c r="O30" s="435">
        <f t="shared" si="1"/>
        <v>0</v>
      </c>
      <c r="P30" s="84"/>
      <c r="Q30" s="478"/>
      <c r="R30" s="479"/>
      <c r="S30" s="434">
        <f>$R$45*関係係数シート!G26</f>
        <v>0</v>
      </c>
      <c r="T30" s="434">
        <f>S30*関係係数シート!D26</f>
        <v>0</v>
      </c>
      <c r="U30" s="434">
        <v>0</v>
      </c>
      <c r="V30" s="434">
        <f>U30*関係係数シート!E26</f>
        <v>0</v>
      </c>
      <c r="W30" s="435">
        <f>U30*関係係数シート!F26</f>
        <v>0</v>
      </c>
      <c r="Y30" s="436"/>
      <c r="Z30" s="437">
        <f>ROUND(J30*関係係数シート!H26,0)</f>
        <v>0</v>
      </c>
      <c r="AA30" s="438">
        <f t="shared" si="5"/>
        <v>0</v>
      </c>
      <c r="AB30" s="439">
        <f>ROUND(U30*関係係数シート!H26,0)</f>
        <v>0</v>
      </c>
      <c r="AC30" s="440"/>
      <c r="AD30" s="434">
        <f>ROUND(J30*関係係数シート!I26,0)</f>
        <v>0</v>
      </c>
      <c r="AE30" s="432">
        <f t="shared" si="6"/>
        <v>0</v>
      </c>
      <c r="AF30" s="435">
        <f>ROUND(U30*関係係数シート!I26,0)</f>
        <v>0</v>
      </c>
      <c r="AH30" s="347">
        <f t="shared" si="7"/>
        <v>0</v>
      </c>
      <c r="AI30" s="348">
        <f t="shared" si="2"/>
        <v>0</v>
      </c>
      <c r="AJ30" s="349">
        <f t="shared" si="3"/>
        <v>0</v>
      </c>
      <c r="AK30" s="347">
        <f t="shared" si="8"/>
        <v>0</v>
      </c>
      <c r="AL30" s="349">
        <f t="shared" si="9"/>
        <v>0</v>
      </c>
      <c r="AM30" s="350">
        <f t="shared" si="10"/>
        <v>1</v>
      </c>
      <c r="AO30" s="352">
        <v>23</v>
      </c>
      <c r="AP30" s="353" t="e">
        <f t="shared" si="11"/>
        <v>#N/A</v>
      </c>
      <c r="AQ30" s="402" t="e">
        <f t="shared" si="12"/>
        <v>#N/A</v>
      </c>
      <c r="AR30" s="403" t="e">
        <f t="shared" si="13"/>
        <v>#N/A</v>
      </c>
      <c r="AS30" s="404" t="e">
        <f t="shared" si="14"/>
        <v>#N/A</v>
      </c>
      <c r="AT30" s="357" t="e">
        <f>SUM($AQ$8:AQ30)/$AQ$45</f>
        <v>#N/A</v>
      </c>
      <c r="AU30" s="402" t="e">
        <f t="shared" si="15"/>
        <v>#N/A</v>
      </c>
      <c r="AV30" s="404" t="e">
        <f t="shared" si="16"/>
        <v>#N/A</v>
      </c>
    </row>
    <row r="31" spans="2:48" ht="19.5" customHeight="1">
      <c r="B31" s="345" t="s">
        <v>94</v>
      </c>
      <c r="C31" s="346" t="s">
        <v>150</v>
      </c>
      <c r="D31" s="430"/>
      <c r="E31" s="431"/>
      <c r="F31" s="431"/>
      <c r="G31" s="431"/>
      <c r="H31" s="432">
        <f>建設部門投入係数シート!R81</f>
        <v>0</v>
      </c>
      <c r="I31" s="433">
        <f>H31*関係係数シート!D27</f>
        <v>0</v>
      </c>
      <c r="J31" s="434">
        <v>0</v>
      </c>
      <c r="K31" s="434">
        <f>J31*関係係数シート!E27</f>
        <v>0</v>
      </c>
      <c r="L31" s="435">
        <f>J31*関係係数シート!F27</f>
        <v>0</v>
      </c>
      <c r="M31" s="434">
        <f t="shared" si="4"/>
        <v>0</v>
      </c>
      <c r="N31" s="434">
        <f t="shared" si="0"/>
        <v>0</v>
      </c>
      <c r="O31" s="435">
        <f t="shared" si="1"/>
        <v>0</v>
      </c>
      <c r="P31" s="84"/>
      <c r="Q31" s="478"/>
      <c r="R31" s="479"/>
      <c r="S31" s="434">
        <f>$R$45*関係係数シート!G27</f>
        <v>0</v>
      </c>
      <c r="T31" s="434">
        <f>S31*関係係数シート!D27</f>
        <v>0</v>
      </c>
      <c r="U31" s="434">
        <v>0</v>
      </c>
      <c r="V31" s="434">
        <f>U31*関係係数シート!E27</f>
        <v>0</v>
      </c>
      <c r="W31" s="435">
        <f>U31*関係係数シート!F27</f>
        <v>0</v>
      </c>
      <c r="Y31" s="436"/>
      <c r="Z31" s="437">
        <f>ROUND(J31*関係係数シート!H27,0)</f>
        <v>0</v>
      </c>
      <c r="AA31" s="438">
        <f t="shared" si="5"/>
        <v>0</v>
      </c>
      <c r="AB31" s="439">
        <f>ROUND(U31*関係係数シート!H27,0)</f>
        <v>0</v>
      </c>
      <c r="AC31" s="440"/>
      <c r="AD31" s="434">
        <f>ROUND(J31*関係係数シート!I27,0)</f>
        <v>0</v>
      </c>
      <c r="AE31" s="432">
        <f t="shared" si="6"/>
        <v>0</v>
      </c>
      <c r="AF31" s="435">
        <f>ROUND(U31*関係係数シート!I27,0)</f>
        <v>0</v>
      </c>
      <c r="AH31" s="347">
        <f t="shared" si="7"/>
        <v>0</v>
      </c>
      <c r="AI31" s="348">
        <f t="shared" si="2"/>
        <v>0</v>
      </c>
      <c r="AJ31" s="349">
        <f t="shared" si="3"/>
        <v>0</v>
      </c>
      <c r="AK31" s="347">
        <f t="shared" si="8"/>
        <v>0</v>
      </c>
      <c r="AL31" s="349">
        <f t="shared" si="9"/>
        <v>0</v>
      </c>
      <c r="AM31" s="350">
        <f t="shared" si="10"/>
        <v>1</v>
      </c>
      <c r="AO31" s="352">
        <v>24</v>
      </c>
      <c r="AP31" s="353" t="e">
        <f t="shared" si="11"/>
        <v>#N/A</v>
      </c>
      <c r="AQ31" s="402" t="e">
        <f t="shared" si="12"/>
        <v>#N/A</v>
      </c>
      <c r="AR31" s="403" t="e">
        <f t="shared" si="13"/>
        <v>#N/A</v>
      </c>
      <c r="AS31" s="404" t="e">
        <f t="shared" si="14"/>
        <v>#N/A</v>
      </c>
      <c r="AT31" s="357" t="e">
        <f>SUM($AQ$8:AQ31)/$AQ$45</f>
        <v>#N/A</v>
      </c>
      <c r="AU31" s="402" t="e">
        <f t="shared" si="15"/>
        <v>#N/A</v>
      </c>
      <c r="AV31" s="404" t="e">
        <f t="shared" si="16"/>
        <v>#N/A</v>
      </c>
    </row>
    <row r="32" spans="2:48" ht="19.5" customHeight="1">
      <c r="B32" s="358" t="s">
        <v>95</v>
      </c>
      <c r="C32" s="359" t="s">
        <v>35</v>
      </c>
      <c r="D32" s="441"/>
      <c r="E32" s="442"/>
      <c r="F32" s="442"/>
      <c r="G32" s="442"/>
      <c r="H32" s="443">
        <f>建設部門投入係数シート!R82</f>
        <v>0</v>
      </c>
      <c r="I32" s="444">
        <f>H32*関係係数シート!D28</f>
        <v>0</v>
      </c>
      <c r="J32" s="445">
        <v>0</v>
      </c>
      <c r="K32" s="445">
        <f>J32*関係係数シート!E28</f>
        <v>0</v>
      </c>
      <c r="L32" s="446">
        <f>J32*関係係数シート!F28</f>
        <v>0</v>
      </c>
      <c r="M32" s="445">
        <f t="shared" si="4"/>
        <v>0</v>
      </c>
      <c r="N32" s="445">
        <f t="shared" si="0"/>
        <v>0</v>
      </c>
      <c r="O32" s="446">
        <f t="shared" si="1"/>
        <v>0</v>
      </c>
      <c r="P32" s="84"/>
      <c r="Q32" s="480"/>
      <c r="R32" s="481"/>
      <c r="S32" s="445">
        <f>$R$45*関係係数シート!G28</f>
        <v>0</v>
      </c>
      <c r="T32" s="445">
        <f>S32*関係係数シート!D28</f>
        <v>0</v>
      </c>
      <c r="U32" s="445">
        <v>0</v>
      </c>
      <c r="V32" s="445">
        <f>U32*関係係数シート!E28</f>
        <v>0</v>
      </c>
      <c r="W32" s="446">
        <f>U32*関係係数シート!F28</f>
        <v>0</v>
      </c>
      <c r="Y32" s="447"/>
      <c r="Z32" s="448">
        <f>ROUND(J32*関係係数シート!H28,0)</f>
        <v>0</v>
      </c>
      <c r="AA32" s="449">
        <f t="shared" si="5"/>
        <v>0</v>
      </c>
      <c r="AB32" s="450">
        <f>ROUND(U32*関係係数シート!H28,0)</f>
        <v>0</v>
      </c>
      <c r="AC32" s="451"/>
      <c r="AD32" s="445">
        <f>ROUND(J32*関係係数シート!I28,0)</f>
        <v>0</v>
      </c>
      <c r="AE32" s="443">
        <f t="shared" si="6"/>
        <v>0</v>
      </c>
      <c r="AF32" s="446">
        <f>ROUND(U32*関係係数シート!I28,0)</f>
        <v>0</v>
      </c>
      <c r="AH32" s="360">
        <f t="shared" si="7"/>
        <v>0</v>
      </c>
      <c r="AI32" s="361">
        <f t="shared" si="2"/>
        <v>0</v>
      </c>
      <c r="AJ32" s="362">
        <f t="shared" si="3"/>
        <v>0</v>
      </c>
      <c r="AK32" s="360">
        <f t="shared" si="8"/>
        <v>0</v>
      </c>
      <c r="AL32" s="362">
        <f t="shared" si="9"/>
        <v>0</v>
      </c>
      <c r="AM32" s="363">
        <f t="shared" si="10"/>
        <v>1</v>
      </c>
      <c r="AO32" s="365">
        <v>25</v>
      </c>
      <c r="AP32" s="366" t="e">
        <f t="shared" si="11"/>
        <v>#N/A</v>
      </c>
      <c r="AQ32" s="405" t="e">
        <f t="shared" si="12"/>
        <v>#N/A</v>
      </c>
      <c r="AR32" s="406" t="e">
        <f t="shared" si="13"/>
        <v>#N/A</v>
      </c>
      <c r="AS32" s="407" t="e">
        <f t="shared" si="14"/>
        <v>#N/A</v>
      </c>
      <c r="AT32" s="370" t="e">
        <f>SUM($AQ$8:AQ32)/$AQ$45</f>
        <v>#N/A</v>
      </c>
      <c r="AU32" s="405" t="e">
        <f t="shared" si="15"/>
        <v>#N/A</v>
      </c>
      <c r="AV32" s="407" t="e">
        <f t="shared" si="16"/>
        <v>#N/A</v>
      </c>
    </row>
    <row r="33" spans="2:48" ht="19.5" customHeight="1">
      <c r="B33" s="371" t="s">
        <v>96</v>
      </c>
      <c r="C33" s="372" t="s">
        <v>37</v>
      </c>
      <c r="D33" s="452"/>
      <c r="E33" s="453"/>
      <c r="F33" s="453"/>
      <c r="G33" s="453"/>
      <c r="H33" s="454">
        <f>建設部門投入係数シート!R83</f>
        <v>0</v>
      </c>
      <c r="I33" s="455">
        <f>H33*関係係数シート!D29</f>
        <v>0</v>
      </c>
      <c r="J33" s="425">
        <v>0</v>
      </c>
      <c r="K33" s="425">
        <f>J33*関係係数シート!E29</f>
        <v>0</v>
      </c>
      <c r="L33" s="456">
        <f>J33*関係係数シート!F29</f>
        <v>0</v>
      </c>
      <c r="M33" s="425">
        <f t="shared" si="4"/>
        <v>0</v>
      </c>
      <c r="N33" s="425">
        <f t="shared" si="0"/>
        <v>0</v>
      </c>
      <c r="O33" s="456">
        <f t="shared" si="1"/>
        <v>0</v>
      </c>
      <c r="P33" s="84"/>
      <c r="Q33" s="482"/>
      <c r="R33" s="483"/>
      <c r="S33" s="425">
        <f>$R$45*関係係数シート!G29</f>
        <v>0</v>
      </c>
      <c r="T33" s="425">
        <f>S33*関係係数シート!D29</f>
        <v>0</v>
      </c>
      <c r="U33" s="425">
        <v>0</v>
      </c>
      <c r="V33" s="425">
        <f>U33*関係係数シート!E29</f>
        <v>0</v>
      </c>
      <c r="W33" s="456">
        <f>U33*関係係数シート!F29</f>
        <v>0</v>
      </c>
      <c r="Y33" s="457"/>
      <c r="Z33" s="458">
        <f>ROUND(J33*関係係数シート!H29,0)</f>
        <v>0</v>
      </c>
      <c r="AA33" s="459">
        <f t="shared" si="5"/>
        <v>0</v>
      </c>
      <c r="AB33" s="460">
        <f>ROUND(U33*関係係数シート!H29,0)</f>
        <v>0</v>
      </c>
      <c r="AC33" s="461"/>
      <c r="AD33" s="425">
        <f>ROUND(J33*関係係数シート!I29,0)</f>
        <v>0</v>
      </c>
      <c r="AE33" s="454">
        <f t="shared" si="6"/>
        <v>0</v>
      </c>
      <c r="AF33" s="456">
        <f>ROUND(U33*関係係数シート!I29,0)</f>
        <v>0</v>
      </c>
      <c r="AH33" s="373">
        <f t="shared" si="7"/>
        <v>0</v>
      </c>
      <c r="AI33" s="374">
        <f t="shared" si="2"/>
        <v>0</v>
      </c>
      <c r="AJ33" s="375">
        <f t="shared" si="3"/>
        <v>0</v>
      </c>
      <c r="AK33" s="373">
        <f t="shared" si="8"/>
        <v>0</v>
      </c>
      <c r="AL33" s="375">
        <f t="shared" si="9"/>
        <v>0</v>
      </c>
      <c r="AM33" s="376">
        <f t="shared" si="10"/>
        <v>1</v>
      </c>
      <c r="AO33" s="378">
        <v>26</v>
      </c>
      <c r="AP33" s="379" t="e">
        <f t="shared" si="11"/>
        <v>#N/A</v>
      </c>
      <c r="AQ33" s="408" t="e">
        <f t="shared" si="12"/>
        <v>#N/A</v>
      </c>
      <c r="AR33" s="409" t="e">
        <f t="shared" si="13"/>
        <v>#N/A</v>
      </c>
      <c r="AS33" s="410" t="e">
        <f t="shared" si="14"/>
        <v>#N/A</v>
      </c>
      <c r="AT33" s="383" t="e">
        <f>SUM($AQ$8:AQ33)/$AQ$45</f>
        <v>#N/A</v>
      </c>
      <c r="AU33" s="408" t="e">
        <f t="shared" si="15"/>
        <v>#N/A</v>
      </c>
      <c r="AV33" s="410" t="e">
        <f t="shared" si="16"/>
        <v>#N/A</v>
      </c>
    </row>
    <row r="34" spans="2:48" ht="19.5" customHeight="1">
      <c r="B34" s="345" t="s">
        <v>97</v>
      </c>
      <c r="C34" s="346" t="s">
        <v>39</v>
      </c>
      <c r="D34" s="430"/>
      <c r="E34" s="431"/>
      <c r="F34" s="431"/>
      <c r="G34" s="431"/>
      <c r="H34" s="432">
        <f>建設部門投入係数シート!R84</f>
        <v>0</v>
      </c>
      <c r="I34" s="433">
        <f>H34*関係係数シート!D30</f>
        <v>0</v>
      </c>
      <c r="J34" s="434">
        <v>0</v>
      </c>
      <c r="K34" s="434">
        <f>J34*関係係数シート!E30</f>
        <v>0</v>
      </c>
      <c r="L34" s="435">
        <f>J34*関係係数シート!F30</f>
        <v>0</v>
      </c>
      <c r="M34" s="434">
        <f t="shared" si="4"/>
        <v>0</v>
      </c>
      <c r="N34" s="434">
        <f t="shared" si="0"/>
        <v>0</v>
      </c>
      <c r="O34" s="435">
        <f t="shared" si="1"/>
        <v>0</v>
      </c>
      <c r="P34" s="84"/>
      <c r="Q34" s="478"/>
      <c r="R34" s="479"/>
      <c r="S34" s="434">
        <f>$R$45*関係係数シート!G30</f>
        <v>0</v>
      </c>
      <c r="T34" s="434">
        <f>S34*関係係数シート!D30</f>
        <v>0</v>
      </c>
      <c r="U34" s="434">
        <v>0</v>
      </c>
      <c r="V34" s="434">
        <f>U34*関係係数シート!E30</f>
        <v>0</v>
      </c>
      <c r="W34" s="435">
        <f>U34*関係係数シート!F30</f>
        <v>0</v>
      </c>
      <c r="Y34" s="436"/>
      <c r="Z34" s="437">
        <f>ROUND(J34*関係係数シート!H30,0)</f>
        <v>0</v>
      </c>
      <c r="AA34" s="438">
        <f t="shared" si="5"/>
        <v>0</v>
      </c>
      <c r="AB34" s="439">
        <f>ROUND(U34*関係係数シート!H30,0)</f>
        <v>0</v>
      </c>
      <c r="AC34" s="440"/>
      <c r="AD34" s="434">
        <f>ROUND(J34*関係係数シート!I30,0)</f>
        <v>0</v>
      </c>
      <c r="AE34" s="432">
        <f t="shared" si="6"/>
        <v>0</v>
      </c>
      <c r="AF34" s="435">
        <f>ROUND(U34*関係係数シート!I30,0)</f>
        <v>0</v>
      </c>
      <c r="AH34" s="347">
        <f t="shared" si="7"/>
        <v>0</v>
      </c>
      <c r="AI34" s="348">
        <f t="shared" si="2"/>
        <v>0</v>
      </c>
      <c r="AJ34" s="349">
        <f t="shared" si="3"/>
        <v>0</v>
      </c>
      <c r="AK34" s="347">
        <f t="shared" si="8"/>
        <v>0</v>
      </c>
      <c r="AL34" s="349">
        <f t="shared" si="9"/>
        <v>0</v>
      </c>
      <c r="AM34" s="350">
        <f t="shared" si="10"/>
        <v>1</v>
      </c>
      <c r="AO34" s="352">
        <v>27</v>
      </c>
      <c r="AP34" s="353" t="e">
        <f t="shared" si="11"/>
        <v>#N/A</v>
      </c>
      <c r="AQ34" s="402" t="e">
        <f t="shared" si="12"/>
        <v>#N/A</v>
      </c>
      <c r="AR34" s="403" t="e">
        <f t="shared" si="13"/>
        <v>#N/A</v>
      </c>
      <c r="AS34" s="404" t="e">
        <f t="shared" si="14"/>
        <v>#N/A</v>
      </c>
      <c r="AT34" s="357" t="e">
        <f>SUM($AQ$8:AQ34)/$AQ$45</f>
        <v>#N/A</v>
      </c>
      <c r="AU34" s="402" t="e">
        <f t="shared" si="15"/>
        <v>#N/A</v>
      </c>
      <c r="AV34" s="404" t="e">
        <f t="shared" si="16"/>
        <v>#N/A</v>
      </c>
    </row>
    <row r="35" spans="2:48" ht="19.5" customHeight="1">
      <c r="B35" s="345" t="s">
        <v>98</v>
      </c>
      <c r="C35" s="346" t="s">
        <v>265</v>
      </c>
      <c r="D35" s="430"/>
      <c r="E35" s="431"/>
      <c r="F35" s="431"/>
      <c r="G35" s="431"/>
      <c r="H35" s="432">
        <f>建設部門投入係数シート!R85</f>
        <v>0</v>
      </c>
      <c r="I35" s="433">
        <f>H35*関係係数シート!D31</f>
        <v>0</v>
      </c>
      <c r="J35" s="434">
        <v>0</v>
      </c>
      <c r="K35" s="434">
        <f>J35*関係係数シート!E31</f>
        <v>0</v>
      </c>
      <c r="L35" s="435">
        <f>J35*関係係数シート!F31</f>
        <v>0</v>
      </c>
      <c r="M35" s="434">
        <f t="shared" si="4"/>
        <v>0</v>
      </c>
      <c r="N35" s="434">
        <f t="shared" si="0"/>
        <v>0</v>
      </c>
      <c r="O35" s="435">
        <f t="shared" si="1"/>
        <v>0</v>
      </c>
      <c r="P35" s="84"/>
      <c r="Q35" s="478"/>
      <c r="R35" s="479"/>
      <c r="S35" s="434">
        <f>$R$45*関係係数シート!G31</f>
        <v>0</v>
      </c>
      <c r="T35" s="434">
        <f>S35*関係係数シート!D31</f>
        <v>0</v>
      </c>
      <c r="U35" s="434">
        <v>0</v>
      </c>
      <c r="V35" s="434">
        <f>U35*関係係数シート!E31</f>
        <v>0</v>
      </c>
      <c r="W35" s="435">
        <f>U35*関係係数シート!F31</f>
        <v>0</v>
      </c>
      <c r="Y35" s="436"/>
      <c r="Z35" s="437">
        <f>ROUND(J35*関係係数シート!H31,0)</f>
        <v>0</v>
      </c>
      <c r="AA35" s="438">
        <f t="shared" si="5"/>
        <v>0</v>
      </c>
      <c r="AB35" s="439">
        <f>ROUND(U35*関係係数シート!H31,0)</f>
        <v>0</v>
      </c>
      <c r="AC35" s="440"/>
      <c r="AD35" s="434">
        <f>ROUND(J35*関係係数シート!I31,0)</f>
        <v>0</v>
      </c>
      <c r="AE35" s="432">
        <f t="shared" si="6"/>
        <v>0</v>
      </c>
      <c r="AF35" s="435">
        <f>ROUND(U35*関係係数シート!I31,0)</f>
        <v>0</v>
      </c>
      <c r="AH35" s="347">
        <f t="shared" si="7"/>
        <v>0</v>
      </c>
      <c r="AI35" s="348">
        <f t="shared" si="2"/>
        <v>0</v>
      </c>
      <c r="AJ35" s="349">
        <f t="shared" si="3"/>
        <v>0</v>
      </c>
      <c r="AK35" s="347">
        <f t="shared" si="8"/>
        <v>0</v>
      </c>
      <c r="AL35" s="349">
        <f t="shared" si="9"/>
        <v>0</v>
      </c>
      <c r="AM35" s="350">
        <f t="shared" si="10"/>
        <v>1</v>
      </c>
      <c r="AO35" s="352">
        <v>28</v>
      </c>
      <c r="AP35" s="353" t="e">
        <f t="shared" si="11"/>
        <v>#N/A</v>
      </c>
      <c r="AQ35" s="402" t="e">
        <f t="shared" si="12"/>
        <v>#N/A</v>
      </c>
      <c r="AR35" s="403" t="e">
        <f t="shared" si="13"/>
        <v>#N/A</v>
      </c>
      <c r="AS35" s="404" t="e">
        <f t="shared" si="14"/>
        <v>#N/A</v>
      </c>
      <c r="AT35" s="357" t="e">
        <f>SUM($AQ$8:AQ35)/$AQ$45</f>
        <v>#N/A</v>
      </c>
      <c r="AU35" s="402" t="e">
        <f t="shared" si="15"/>
        <v>#N/A</v>
      </c>
      <c r="AV35" s="404" t="e">
        <f t="shared" si="16"/>
        <v>#N/A</v>
      </c>
    </row>
    <row r="36" spans="2:48" ht="19.5" customHeight="1">
      <c r="B36" s="345" t="s">
        <v>99</v>
      </c>
      <c r="C36" s="346" t="s">
        <v>152</v>
      </c>
      <c r="D36" s="430"/>
      <c r="E36" s="431"/>
      <c r="F36" s="431"/>
      <c r="G36" s="431"/>
      <c r="H36" s="432">
        <f>建設部門投入係数シート!R86</f>
        <v>0</v>
      </c>
      <c r="I36" s="433">
        <f>H36*関係係数シート!D32</f>
        <v>0</v>
      </c>
      <c r="J36" s="434">
        <v>0</v>
      </c>
      <c r="K36" s="434">
        <f>J36*関係係数シート!E32</f>
        <v>0</v>
      </c>
      <c r="L36" s="435">
        <f>J36*関係係数シート!F32</f>
        <v>0</v>
      </c>
      <c r="M36" s="434">
        <f t="shared" si="4"/>
        <v>0</v>
      </c>
      <c r="N36" s="434">
        <f t="shared" si="0"/>
        <v>0</v>
      </c>
      <c r="O36" s="435">
        <f t="shared" si="1"/>
        <v>0</v>
      </c>
      <c r="P36" s="84"/>
      <c r="Q36" s="478"/>
      <c r="R36" s="479"/>
      <c r="S36" s="434">
        <f>$R$45*関係係数シート!G32</f>
        <v>0</v>
      </c>
      <c r="T36" s="434">
        <f>S36*関係係数シート!D32</f>
        <v>0</v>
      </c>
      <c r="U36" s="434">
        <v>0</v>
      </c>
      <c r="V36" s="434">
        <f>U36*関係係数シート!E32</f>
        <v>0</v>
      </c>
      <c r="W36" s="435">
        <f>U36*関係係数シート!F32</f>
        <v>0</v>
      </c>
      <c r="Y36" s="436"/>
      <c r="Z36" s="437">
        <f>ROUND(J36*関係係数シート!H32,0)</f>
        <v>0</v>
      </c>
      <c r="AA36" s="438">
        <f t="shared" si="5"/>
        <v>0</v>
      </c>
      <c r="AB36" s="439">
        <f>ROUND(U36*関係係数シート!H32,0)</f>
        <v>0</v>
      </c>
      <c r="AC36" s="440"/>
      <c r="AD36" s="434">
        <f>ROUND(J36*関係係数シート!I32,0)</f>
        <v>0</v>
      </c>
      <c r="AE36" s="432">
        <f t="shared" si="6"/>
        <v>0</v>
      </c>
      <c r="AF36" s="435">
        <f>ROUND(U36*関係係数シート!I32,0)</f>
        <v>0</v>
      </c>
      <c r="AH36" s="347">
        <f t="shared" si="7"/>
        <v>0</v>
      </c>
      <c r="AI36" s="348">
        <f t="shared" si="2"/>
        <v>0</v>
      </c>
      <c r="AJ36" s="349">
        <f t="shared" si="3"/>
        <v>0</v>
      </c>
      <c r="AK36" s="347">
        <f t="shared" si="8"/>
        <v>0</v>
      </c>
      <c r="AL36" s="349">
        <f t="shared" si="9"/>
        <v>0</v>
      </c>
      <c r="AM36" s="350">
        <f t="shared" si="10"/>
        <v>1</v>
      </c>
      <c r="AO36" s="352">
        <v>29</v>
      </c>
      <c r="AP36" s="353" t="e">
        <f t="shared" si="11"/>
        <v>#N/A</v>
      </c>
      <c r="AQ36" s="402" t="e">
        <f t="shared" si="12"/>
        <v>#N/A</v>
      </c>
      <c r="AR36" s="403" t="e">
        <f t="shared" si="13"/>
        <v>#N/A</v>
      </c>
      <c r="AS36" s="404" t="e">
        <f t="shared" si="14"/>
        <v>#N/A</v>
      </c>
      <c r="AT36" s="357" t="e">
        <f>SUM($AQ$8:AQ36)/$AQ$45</f>
        <v>#N/A</v>
      </c>
      <c r="AU36" s="402" t="e">
        <f t="shared" si="15"/>
        <v>#N/A</v>
      </c>
      <c r="AV36" s="404" t="e">
        <f t="shared" si="16"/>
        <v>#N/A</v>
      </c>
    </row>
    <row r="37" spans="2:48" ht="19.5" customHeight="1">
      <c r="B37" s="358" t="s">
        <v>100</v>
      </c>
      <c r="C37" s="359" t="s">
        <v>43</v>
      </c>
      <c r="D37" s="441"/>
      <c r="E37" s="442"/>
      <c r="F37" s="442"/>
      <c r="G37" s="442"/>
      <c r="H37" s="443">
        <f>建設部門投入係数シート!R87</f>
        <v>0</v>
      </c>
      <c r="I37" s="444">
        <f>H37*関係係数シート!D33</f>
        <v>0</v>
      </c>
      <c r="J37" s="445">
        <v>0</v>
      </c>
      <c r="K37" s="445">
        <f>J37*関係係数シート!E33</f>
        <v>0</v>
      </c>
      <c r="L37" s="446">
        <f>J37*関係係数シート!F33</f>
        <v>0</v>
      </c>
      <c r="M37" s="445">
        <f t="shared" si="4"/>
        <v>0</v>
      </c>
      <c r="N37" s="445">
        <f t="shared" si="0"/>
        <v>0</v>
      </c>
      <c r="O37" s="446">
        <f t="shared" si="1"/>
        <v>0</v>
      </c>
      <c r="P37" s="84"/>
      <c r="Q37" s="480"/>
      <c r="R37" s="481"/>
      <c r="S37" s="445">
        <f>$R$45*関係係数シート!G33</f>
        <v>0</v>
      </c>
      <c r="T37" s="445">
        <f>S37*関係係数シート!D33</f>
        <v>0</v>
      </c>
      <c r="U37" s="445">
        <v>0</v>
      </c>
      <c r="V37" s="445">
        <f>U37*関係係数シート!E33</f>
        <v>0</v>
      </c>
      <c r="W37" s="446">
        <f>U37*関係係数シート!F33</f>
        <v>0</v>
      </c>
      <c r="Y37" s="447"/>
      <c r="Z37" s="448">
        <f>ROUND(J37*関係係数シート!H33,0)</f>
        <v>0</v>
      </c>
      <c r="AA37" s="449">
        <f t="shared" si="5"/>
        <v>0</v>
      </c>
      <c r="AB37" s="450">
        <f>ROUND(U37*関係係数シート!H33,0)</f>
        <v>0</v>
      </c>
      <c r="AC37" s="451"/>
      <c r="AD37" s="445">
        <f>ROUND(J37*関係係数シート!I33,0)</f>
        <v>0</v>
      </c>
      <c r="AE37" s="443">
        <f t="shared" si="6"/>
        <v>0</v>
      </c>
      <c r="AF37" s="446">
        <f>ROUND(U37*関係係数シート!I33,0)</f>
        <v>0</v>
      </c>
      <c r="AH37" s="360">
        <f t="shared" si="7"/>
        <v>0</v>
      </c>
      <c r="AI37" s="361">
        <f t="shared" si="2"/>
        <v>0</v>
      </c>
      <c r="AJ37" s="362">
        <f t="shared" si="3"/>
        <v>0</v>
      </c>
      <c r="AK37" s="360">
        <f t="shared" si="8"/>
        <v>0</v>
      </c>
      <c r="AL37" s="362">
        <f t="shared" si="9"/>
        <v>0</v>
      </c>
      <c r="AM37" s="363">
        <f t="shared" si="10"/>
        <v>1</v>
      </c>
      <c r="AO37" s="365">
        <v>30</v>
      </c>
      <c r="AP37" s="366" t="e">
        <f t="shared" si="11"/>
        <v>#N/A</v>
      </c>
      <c r="AQ37" s="405" t="e">
        <f t="shared" si="12"/>
        <v>#N/A</v>
      </c>
      <c r="AR37" s="406" t="e">
        <f t="shared" si="13"/>
        <v>#N/A</v>
      </c>
      <c r="AS37" s="407" t="e">
        <f t="shared" si="14"/>
        <v>#N/A</v>
      </c>
      <c r="AT37" s="370" t="e">
        <f>SUM($AQ$8:AQ37)/$AQ$45</f>
        <v>#N/A</v>
      </c>
      <c r="AU37" s="405" t="e">
        <f t="shared" si="15"/>
        <v>#N/A</v>
      </c>
      <c r="AV37" s="407" t="e">
        <f t="shared" si="16"/>
        <v>#N/A</v>
      </c>
    </row>
    <row r="38" spans="2:48" ht="19.5" customHeight="1">
      <c r="B38" s="371" t="s">
        <v>101</v>
      </c>
      <c r="C38" s="372" t="s">
        <v>45</v>
      </c>
      <c r="D38" s="452"/>
      <c r="E38" s="453"/>
      <c r="F38" s="453"/>
      <c r="G38" s="453"/>
      <c r="H38" s="454">
        <f>建設部門投入係数シート!R88</f>
        <v>0</v>
      </c>
      <c r="I38" s="455">
        <f>H38*関係係数シート!D34</f>
        <v>0</v>
      </c>
      <c r="J38" s="425">
        <v>0</v>
      </c>
      <c r="K38" s="425">
        <f>J38*関係係数シート!E34</f>
        <v>0</v>
      </c>
      <c r="L38" s="456">
        <f>J38*関係係数シート!F34</f>
        <v>0</v>
      </c>
      <c r="M38" s="425">
        <f t="shared" si="4"/>
        <v>0</v>
      </c>
      <c r="N38" s="425">
        <f t="shared" si="0"/>
        <v>0</v>
      </c>
      <c r="O38" s="456">
        <f t="shared" si="1"/>
        <v>0</v>
      </c>
      <c r="P38" s="84"/>
      <c r="Q38" s="482"/>
      <c r="R38" s="483"/>
      <c r="S38" s="425">
        <f>$R$45*関係係数シート!G34</f>
        <v>0</v>
      </c>
      <c r="T38" s="425">
        <f>S38*関係係数シート!D34</f>
        <v>0</v>
      </c>
      <c r="U38" s="425">
        <v>0</v>
      </c>
      <c r="V38" s="425">
        <f>U38*関係係数シート!E34</f>
        <v>0</v>
      </c>
      <c r="W38" s="456">
        <f>U38*関係係数シート!F34</f>
        <v>0</v>
      </c>
      <c r="Y38" s="457"/>
      <c r="Z38" s="458">
        <f>ROUND(J38*関係係数シート!H34,0)</f>
        <v>0</v>
      </c>
      <c r="AA38" s="459">
        <f t="shared" si="5"/>
        <v>0</v>
      </c>
      <c r="AB38" s="460">
        <f>ROUND(U38*関係係数シート!H34,0)</f>
        <v>0</v>
      </c>
      <c r="AC38" s="461"/>
      <c r="AD38" s="425">
        <f>ROUND(J38*関係係数シート!I34,0)</f>
        <v>0</v>
      </c>
      <c r="AE38" s="454">
        <f t="shared" si="6"/>
        <v>0</v>
      </c>
      <c r="AF38" s="456">
        <f>ROUND(U38*関係係数シート!I34,0)</f>
        <v>0</v>
      </c>
      <c r="AH38" s="373">
        <f t="shared" si="7"/>
        <v>0</v>
      </c>
      <c r="AI38" s="374">
        <f t="shared" si="2"/>
        <v>0</v>
      </c>
      <c r="AJ38" s="375">
        <f t="shared" si="3"/>
        <v>0</v>
      </c>
      <c r="AK38" s="373">
        <f t="shared" si="8"/>
        <v>0</v>
      </c>
      <c r="AL38" s="375">
        <f t="shared" si="9"/>
        <v>0</v>
      </c>
      <c r="AM38" s="376">
        <f t="shared" si="10"/>
        <v>1</v>
      </c>
      <c r="AO38" s="378">
        <v>31</v>
      </c>
      <c r="AP38" s="379" t="e">
        <f t="shared" si="11"/>
        <v>#N/A</v>
      </c>
      <c r="AQ38" s="408" t="e">
        <f t="shared" si="12"/>
        <v>#N/A</v>
      </c>
      <c r="AR38" s="409" t="e">
        <f t="shared" si="13"/>
        <v>#N/A</v>
      </c>
      <c r="AS38" s="410" t="e">
        <f t="shared" si="14"/>
        <v>#N/A</v>
      </c>
      <c r="AT38" s="383" t="e">
        <f>SUM($AQ$8:AQ38)/$AQ$45</f>
        <v>#N/A</v>
      </c>
      <c r="AU38" s="408" t="e">
        <f t="shared" si="15"/>
        <v>#N/A</v>
      </c>
      <c r="AV38" s="410" t="e">
        <f t="shared" si="16"/>
        <v>#N/A</v>
      </c>
    </row>
    <row r="39" spans="2:48" ht="19.5" customHeight="1">
      <c r="B39" s="345" t="s">
        <v>102</v>
      </c>
      <c r="C39" s="346" t="s">
        <v>266</v>
      </c>
      <c r="D39" s="430"/>
      <c r="E39" s="431"/>
      <c r="F39" s="431"/>
      <c r="G39" s="431"/>
      <c r="H39" s="432">
        <f>建設部門投入係数シート!R89</f>
        <v>0</v>
      </c>
      <c r="I39" s="433">
        <f>H39*関係係数シート!D35</f>
        <v>0</v>
      </c>
      <c r="J39" s="434">
        <v>0</v>
      </c>
      <c r="K39" s="434">
        <f>J39*関係係数シート!E35</f>
        <v>0</v>
      </c>
      <c r="L39" s="435">
        <f>J39*関係係数シート!F35</f>
        <v>0</v>
      </c>
      <c r="M39" s="434">
        <f t="shared" si="4"/>
        <v>0</v>
      </c>
      <c r="N39" s="434">
        <f t="shared" si="0"/>
        <v>0</v>
      </c>
      <c r="O39" s="435">
        <f t="shared" si="1"/>
        <v>0</v>
      </c>
      <c r="P39" s="84"/>
      <c r="Q39" s="478"/>
      <c r="R39" s="479"/>
      <c r="S39" s="434">
        <f>$R$45*関係係数シート!G35</f>
        <v>0</v>
      </c>
      <c r="T39" s="434">
        <f>S39*関係係数シート!D35</f>
        <v>0</v>
      </c>
      <c r="U39" s="434">
        <v>0</v>
      </c>
      <c r="V39" s="434">
        <f>U39*関係係数シート!E35</f>
        <v>0</v>
      </c>
      <c r="W39" s="435">
        <f>U39*関係係数シート!F35</f>
        <v>0</v>
      </c>
      <c r="Y39" s="436"/>
      <c r="Z39" s="437">
        <f>ROUND(J39*関係係数シート!H35,0)</f>
        <v>0</v>
      </c>
      <c r="AA39" s="438">
        <f t="shared" si="5"/>
        <v>0</v>
      </c>
      <c r="AB39" s="439">
        <f>ROUND(U39*関係係数シート!H35,0)</f>
        <v>0</v>
      </c>
      <c r="AC39" s="440"/>
      <c r="AD39" s="434">
        <f>ROUND(J39*関係係数シート!I35,0)</f>
        <v>0</v>
      </c>
      <c r="AE39" s="432">
        <f t="shared" si="6"/>
        <v>0</v>
      </c>
      <c r="AF39" s="435">
        <f>ROUND(U39*関係係数シート!I35,0)</f>
        <v>0</v>
      </c>
      <c r="AH39" s="347">
        <f t="shared" si="7"/>
        <v>0</v>
      </c>
      <c r="AI39" s="348">
        <f t="shared" si="2"/>
        <v>0</v>
      </c>
      <c r="AJ39" s="349">
        <f t="shared" si="3"/>
        <v>0</v>
      </c>
      <c r="AK39" s="347">
        <f t="shared" si="8"/>
        <v>0</v>
      </c>
      <c r="AL39" s="349">
        <f t="shared" si="9"/>
        <v>0</v>
      </c>
      <c r="AM39" s="350">
        <f t="shared" si="10"/>
        <v>1</v>
      </c>
      <c r="AO39" s="352">
        <v>32</v>
      </c>
      <c r="AP39" s="353" t="e">
        <f t="shared" si="11"/>
        <v>#N/A</v>
      </c>
      <c r="AQ39" s="402" t="e">
        <f t="shared" si="12"/>
        <v>#N/A</v>
      </c>
      <c r="AR39" s="403" t="e">
        <f t="shared" si="13"/>
        <v>#N/A</v>
      </c>
      <c r="AS39" s="404" t="e">
        <f t="shared" si="14"/>
        <v>#N/A</v>
      </c>
      <c r="AT39" s="357" t="e">
        <f>SUM($AQ$8:AQ39)/$AQ$45</f>
        <v>#N/A</v>
      </c>
      <c r="AU39" s="402" t="e">
        <f t="shared" si="15"/>
        <v>#N/A</v>
      </c>
      <c r="AV39" s="404" t="e">
        <f t="shared" si="16"/>
        <v>#N/A</v>
      </c>
    </row>
    <row r="40" spans="2:48" ht="19.5" customHeight="1">
      <c r="B40" s="345" t="s">
        <v>103</v>
      </c>
      <c r="C40" s="346" t="s">
        <v>244</v>
      </c>
      <c r="D40" s="430"/>
      <c r="E40" s="431"/>
      <c r="F40" s="431"/>
      <c r="G40" s="431"/>
      <c r="H40" s="432">
        <f>建設部門投入係数シート!R90</f>
        <v>0</v>
      </c>
      <c r="I40" s="433">
        <f>H40*関係係数シート!D36</f>
        <v>0</v>
      </c>
      <c r="J40" s="434">
        <v>0</v>
      </c>
      <c r="K40" s="434">
        <f>J40*関係係数シート!E36</f>
        <v>0</v>
      </c>
      <c r="L40" s="435">
        <f>J40*関係係数シート!F36</f>
        <v>0</v>
      </c>
      <c r="M40" s="434">
        <f t="shared" si="4"/>
        <v>0</v>
      </c>
      <c r="N40" s="434">
        <f t="shared" si="0"/>
        <v>0</v>
      </c>
      <c r="O40" s="435">
        <f t="shared" si="1"/>
        <v>0</v>
      </c>
      <c r="P40" s="84"/>
      <c r="Q40" s="478"/>
      <c r="R40" s="479"/>
      <c r="S40" s="434">
        <f>$R$45*関係係数シート!G36</f>
        <v>0</v>
      </c>
      <c r="T40" s="434">
        <f>S40*関係係数シート!D36</f>
        <v>0</v>
      </c>
      <c r="U40" s="434">
        <v>0</v>
      </c>
      <c r="V40" s="434">
        <f>U40*関係係数シート!E36</f>
        <v>0</v>
      </c>
      <c r="W40" s="435">
        <f>U40*関係係数シート!F36</f>
        <v>0</v>
      </c>
      <c r="Y40" s="436"/>
      <c r="Z40" s="437">
        <f>ROUND(J40*関係係数シート!H36,0)</f>
        <v>0</v>
      </c>
      <c r="AA40" s="438">
        <f t="shared" si="5"/>
        <v>0</v>
      </c>
      <c r="AB40" s="439">
        <f>ROUND(U40*関係係数シート!H36,0)</f>
        <v>0</v>
      </c>
      <c r="AC40" s="440"/>
      <c r="AD40" s="434">
        <f>ROUND(J40*関係係数シート!I36,0)</f>
        <v>0</v>
      </c>
      <c r="AE40" s="432">
        <f t="shared" si="6"/>
        <v>0</v>
      </c>
      <c r="AF40" s="435">
        <f>ROUND(U40*関係係数シート!I36,0)</f>
        <v>0</v>
      </c>
      <c r="AH40" s="347">
        <f t="shared" si="7"/>
        <v>0</v>
      </c>
      <c r="AI40" s="348">
        <f t="shared" si="2"/>
        <v>0</v>
      </c>
      <c r="AJ40" s="349">
        <f t="shared" si="3"/>
        <v>0</v>
      </c>
      <c r="AK40" s="347">
        <f t="shared" si="8"/>
        <v>0</v>
      </c>
      <c r="AL40" s="349">
        <f t="shared" si="9"/>
        <v>0</v>
      </c>
      <c r="AM40" s="350">
        <f t="shared" si="10"/>
        <v>1</v>
      </c>
      <c r="AO40" s="352">
        <v>33</v>
      </c>
      <c r="AP40" s="353" t="e">
        <f t="shared" si="11"/>
        <v>#N/A</v>
      </c>
      <c r="AQ40" s="402" t="e">
        <f t="shared" si="12"/>
        <v>#N/A</v>
      </c>
      <c r="AR40" s="403" t="e">
        <f t="shared" si="13"/>
        <v>#N/A</v>
      </c>
      <c r="AS40" s="404" t="e">
        <f t="shared" si="14"/>
        <v>#N/A</v>
      </c>
      <c r="AT40" s="357" t="e">
        <f>SUM($AQ$8:AQ40)/$AQ$45</f>
        <v>#N/A</v>
      </c>
      <c r="AU40" s="402" t="e">
        <f t="shared" si="15"/>
        <v>#N/A</v>
      </c>
      <c r="AV40" s="404" t="e">
        <f t="shared" si="16"/>
        <v>#N/A</v>
      </c>
    </row>
    <row r="41" spans="2:48" ht="19.5" customHeight="1">
      <c r="B41" s="345" t="s">
        <v>104</v>
      </c>
      <c r="C41" s="346" t="s">
        <v>49</v>
      </c>
      <c r="D41" s="430"/>
      <c r="E41" s="431"/>
      <c r="F41" s="431"/>
      <c r="G41" s="431"/>
      <c r="H41" s="432">
        <f>建設部門投入係数シート!R91</f>
        <v>0</v>
      </c>
      <c r="I41" s="433">
        <f>H41*関係係数シート!D37</f>
        <v>0</v>
      </c>
      <c r="J41" s="434">
        <v>0</v>
      </c>
      <c r="K41" s="434">
        <f>J41*関係係数シート!E37</f>
        <v>0</v>
      </c>
      <c r="L41" s="435">
        <f>J41*関係係数シート!F37</f>
        <v>0</v>
      </c>
      <c r="M41" s="434">
        <f t="shared" si="4"/>
        <v>0</v>
      </c>
      <c r="N41" s="434">
        <f t="shared" si="0"/>
        <v>0</v>
      </c>
      <c r="O41" s="435">
        <f t="shared" si="1"/>
        <v>0</v>
      </c>
      <c r="P41" s="84"/>
      <c r="Q41" s="478"/>
      <c r="R41" s="479"/>
      <c r="S41" s="434">
        <f>$R$45*関係係数シート!G37</f>
        <v>0</v>
      </c>
      <c r="T41" s="434">
        <f>S41*関係係数シート!D37</f>
        <v>0</v>
      </c>
      <c r="U41" s="434">
        <v>0</v>
      </c>
      <c r="V41" s="434">
        <f>U41*関係係数シート!E37</f>
        <v>0</v>
      </c>
      <c r="W41" s="435">
        <f>U41*関係係数シート!F37</f>
        <v>0</v>
      </c>
      <c r="Y41" s="436"/>
      <c r="Z41" s="437">
        <f>ROUND(J41*関係係数シート!H37,0)</f>
        <v>0</v>
      </c>
      <c r="AA41" s="438">
        <f t="shared" si="5"/>
        <v>0</v>
      </c>
      <c r="AB41" s="439">
        <f>ROUND(U41*関係係数シート!H37,0)</f>
        <v>0</v>
      </c>
      <c r="AC41" s="440"/>
      <c r="AD41" s="434">
        <f>ROUND(J41*関係係数シート!I37,0)</f>
        <v>0</v>
      </c>
      <c r="AE41" s="432">
        <f t="shared" si="6"/>
        <v>0</v>
      </c>
      <c r="AF41" s="435">
        <f>ROUND(U41*関係係数シート!I37,0)</f>
        <v>0</v>
      </c>
      <c r="AH41" s="347">
        <f t="shared" si="7"/>
        <v>0</v>
      </c>
      <c r="AI41" s="348">
        <f t="shared" si="2"/>
        <v>0</v>
      </c>
      <c r="AJ41" s="349">
        <f t="shared" si="3"/>
        <v>0</v>
      </c>
      <c r="AK41" s="347">
        <f t="shared" si="8"/>
        <v>0</v>
      </c>
      <c r="AL41" s="349">
        <f t="shared" si="9"/>
        <v>0</v>
      </c>
      <c r="AM41" s="350">
        <f t="shared" si="10"/>
        <v>1</v>
      </c>
      <c r="AO41" s="352">
        <v>34</v>
      </c>
      <c r="AP41" s="353" t="e">
        <f t="shared" si="11"/>
        <v>#N/A</v>
      </c>
      <c r="AQ41" s="402" t="e">
        <f t="shared" si="12"/>
        <v>#N/A</v>
      </c>
      <c r="AR41" s="403" t="e">
        <f t="shared" si="13"/>
        <v>#N/A</v>
      </c>
      <c r="AS41" s="404" t="e">
        <f t="shared" si="14"/>
        <v>#N/A</v>
      </c>
      <c r="AT41" s="357" t="e">
        <f>SUM($AQ$8:AQ41)/$AQ$45</f>
        <v>#N/A</v>
      </c>
      <c r="AU41" s="402" t="e">
        <f t="shared" si="15"/>
        <v>#N/A</v>
      </c>
      <c r="AV41" s="404" t="e">
        <f t="shared" si="16"/>
        <v>#N/A</v>
      </c>
    </row>
    <row r="42" spans="2:48" ht="19.5" customHeight="1">
      <c r="B42" s="358" t="s">
        <v>105</v>
      </c>
      <c r="C42" s="359" t="s">
        <v>51</v>
      </c>
      <c r="D42" s="441"/>
      <c r="E42" s="442"/>
      <c r="F42" s="442"/>
      <c r="G42" s="442"/>
      <c r="H42" s="443">
        <f>建設部門投入係数シート!R92</f>
        <v>0</v>
      </c>
      <c r="I42" s="444">
        <f>H42*関係係数シート!D38</f>
        <v>0</v>
      </c>
      <c r="J42" s="445">
        <v>0</v>
      </c>
      <c r="K42" s="445">
        <f>J42*関係係数シート!E38</f>
        <v>0</v>
      </c>
      <c r="L42" s="446">
        <f>J42*関係係数シート!F38</f>
        <v>0</v>
      </c>
      <c r="M42" s="445">
        <f t="shared" si="4"/>
        <v>0</v>
      </c>
      <c r="N42" s="445">
        <f t="shared" si="0"/>
        <v>0</v>
      </c>
      <c r="O42" s="446">
        <f t="shared" si="1"/>
        <v>0</v>
      </c>
      <c r="P42" s="84"/>
      <c r="Q42" s="480"/>
      <c r="R42" s="481"/>
      <c r="S42" s="445">
        <f>$R$45*関係係数シート!G38</f>
        <v>0</v>
      </c>
      <c r="T42" s="445">
        <f>S42*関係係数シート!D38</f>
        <v>0</v>
      </c>
      <c r="U42" s="445">
        <v>0</v>
      </c>
      <c r="V42" s="445">
        <f>U42*関係係数シート!E38</f>
        <v>0</v>
      </c>
      <c r="W42" s="446">
        <f>U42*関係係数シート!F38</f>
        <v>0</v>
      </c>
      <c r="Y42" s="447"/>
      <c r="Z42" s="448">
        <f>ROUND(J42*関係係数シート!H38,0)</f>
        <v>0</v>
      </c>
      <c r="AA42" s="449">
        <f t="shared" si="5"/>
        <v>0</v>
      </c>
      <c r="AB42" s="450">
        <f>ROUND(U42*関係係数シート!H38,0)</f>
        <v>0</v>
      </c>
      <c r="AC42" s="451"/>
      <c r="AD42" s="445">
        <f>ROUND(J42*関係係数シート!I38,0)</f>
        <v>0</v>
      </c>
      <c r="AE42" s="443">
        <f t="shared" si="6"/>
        <v>0</v>
      </c>
      <c r="AF42" s="446">
        <f>ROUND(U42*関係係数シート!I38,0)</f>
        <v>0</v>
      </c>
      <c r="AH42" s="360">
        <f t="shared" si="7"/>
        <v>0</v>
      </c>
      <c r="AI42" s="361">
        <f t="shared" si="2"/>
        <v>0</v>
      </c>
      <c r="AJ42" s="362">
        <f t="shared" si="3"/>
        <v>0</v>
      </c>
      <c r="AK42" s="360">
        <f t="shared" si="8"/>
        <v>0</v>
      </c>
      <c r="AL42" s="362">
        <f t="shared" si="9"/>
        <v>0</v>
      </c>
      <c r="AM42" s="363">
        <f t="shared" si="10"/>
        <v>1</v>
      </c>
      <c r="AO42" s="365">
        <v>35</v>
      </c>
      <c r="AP42" s="366" t="e">
        <f t="shared" si="11"/>
        <v>#N/A</v>
      </c>
      <c r="AQ42" s="405" t="e">
        <f t="shared" si="12"/>
        <v>#N/A</v>
      </c>
      <c r="AR42" s="406" t="e">
        <f t="shared" si="13"/>
        <v>#N/A</v>
      </c>
      <c r="AS42" s="407" t="e">
        <f t="shared" si="14"/>
        <v>#N/A</v>
      </c>
      <c r="AT42" s="370" t="e">
        <f>SUM($AQ$8:AQ42)/$AQ$45</f>
        <v>#N/A</v>
      </c>
      <c r="AU42" s="405" t="e">
        <f t="shared" si="15"/>
        <v>#N/A</v>
      </c>
      <c r="AV42" s="407" t="e">
        <f t="shared" si="16"/>
        <v>#N/A</v>
      </c>
    </row>
    <row r="43" spans="2:48" ht="19.5" customHeight="1">
      <c r="B43" s="371" t="s">
        <v>106</v>
      </c>
      <c r="C43" s="372" t="s">
        <v>53</v>
      </c>
      <c r="D43" s="452"/>
      <c r="E43" s="453"/>
      <c r="F43" s="453"/>
      <c r="G43" s="453"/>
      <c r="H43" s="454">
        <f>建設部門投入係数シート!R93</f>
        <v>0</v>
      </c>
      <c r="I43" s="455">
        <f>H43*関係係数シート!D39</f>
        <v>0</v>
      </c>
      <c r="J43" s="425">
        <v>0</v>
      </c>
      <c r="K43" s="425">
        <f>J43*関係係数シート!E39</f>
        <v>0</v>
      </c>
      <c r="L43" s="456">
        <f>J43*関係係数シート!F39</f>
        <v>0</v>
      </c>
      <c r="M43" s="425">
        <f t="shared" si="4"/>
        <v>0</v>
      </c>
      <c r="N43" s="425">
        <f t="shared" si="0"/>
        <v>0</v>
      </c>
      <c r="O43" s="456">
        <f t="shared" si="1"/>
        <v>0</v>
      </c>
      <c r="P43" s="67"/>
      <c r="Q43" s="482"/>
      <c r="R43" s="483"/>
      <c r="S43" s="425">
        <f>$R$45*関係係数シート!G39</f>
        <v>0</v>
      </c>
      <c r="T43" s="425">
        <f>S43*関係係数シート!D39</f>
        <v>0</v>
      </c>
      <c r="U43" s="425">
        <v>0</v>
      </c>
      <c r="V43" s="425">
        <f>U43*関係係数シート!E39</f>
        <v>0</v>
      </c>
      <c r="W43" s="456">
        <f>U43*関係係数シート!F39</f>
        <v>0</v>
      </c>
      <c r="Y43" s="457"/>
      <c r="Z43" s="458">
        <f>ROUND(J43*関係係数シート!H39,0)</f>
        <v>0</v>
      </c>
      <c r="AA43" s="459">
        <f t="shared" si="5"/>
        <v>0</v>
      </c>
      <c r="AB43" s="460">
        <f>ROUND(U43*関係係数シート!H39,0)</f>
        <v>0</v>
      </c>
      <c r="AC43" s="461"/>
      <c r="AD43" s="425">
        <f>ROUND(J43*関係係数シート!I39,0)</f>
        <v>0</v>
      </c>
      <c r="AE43" s="454">
        <f t="shared" si="6"/>
        <v>0</v>
      </c>
      <c r="AF43" s="456">
        <f>ROUND(U43*関係係数シート!I39,0)</f>
        <v>0</v>
      </c>
      <c r="AH43" s="373">
        <f t="shared" si="7"/>
        <v>0</v>
      </c>
      <c r="AI43" s="374">
        <f t="shared" si="2"/>
        <v>0</v>
      </c>
      <c r="AJ43" s="375">
        <f t="shared" si="3"/>
        <v>0</v>
      </c>
      <c r="AK43" s="373">
        <f t="shared" si="8"/>
        <v>0</v>
      </c>
      <c r="AL43" s="375">
        <f t="shared" si="9"/>
        <v>0</v>
      </c>
      <c r="AM43" s="376">
        <f t="shared" si="10"/>
        <v>1</v>
      </c>
      <c r="AO43" s="378">
        <v>36</v>
      </c>
      <c r="AP43" s="379" t="e">
        <f t="shared" si="11"/>
        <v>#N/A</v>
      </c>
      <c r="AQ43" s="408" t="e">
        <f t="shared" si="12"/>
        <v>#N/A</v>
      </c>
      <c r="AR43" s="409" t="e">
        <f t="shared" si="13"/>
        <v>#N/A</v>
      </c>
      <c r="AS43" s="410" t="e">
        <f t="shared" si="14"/>
        <v>#N/A</v>
      </c>
      <c r="AT43" s="383" t="e">
        <f>SUM($AQ$8:AQ43)/$AQ$45</f>
        <v>#N/A</v>
      </c>
      <c r="AU43" s="408" t="e">
        <f t="shared" si="15"/>
        <v>#N/A</v>
      </c>
      <c r="AV43" s="410" t="e">
        <f t="shared" si="16"/>
        <v>#N/A</v>
      </c>
    </row>
    <row r="44" spans="2:48" ht="19.5" customHeight="1" thickBot="1">
      <c r="B44" s="384" t="s">
        <v>107</v>
      </c>
      <c r="C44" s="385" t="s">
        <v>55</v>
      </c>
      <c r="D44" s="465"/>
      <c r="E44" s="466"/>
      <c r="F44" s="466"/>
      <c r="G44" s="466"/>
      <c r="H44" s="467">
        <f>建設部門投入係数シート!R94</f>
        <v>0</v>
      </c>
      <c r="I44" s="468">
        <f>H44*関係係数シート!D40</f>
        <v>0</v>
      </c>
      <c r="J44" s="469">
        <v>0</v>
      </c>
      <c r="K44" s="469">
        <f>J44*関係係数シート!E40</f>
        <v>0</v>
      </c>
      <c r="L44" s="470">
        <f>J44*関係係数シート!F40</f>
        <v>0</v>
      </c>
      <c r="M44" s="469">
        <f t="shared" si="4"/>
        <v>0</v>
      </c>
      <c r="N44" s="469">
        <f t="shared" si="0"/>
        <v>0</v>
      </c>
      <c r="O44" s="470">
        <f t="shared" si="1"/>
        <v>0</v>
      </c>
      <c r="P44" s="65"/>
      <c r="Q44" s="484"/>
      <c r="R44" s="485"/>
      <c r="S44" s="469">
        <f>$R$45*関係係数シート!G40</f>
        <v>0</v>
      </c>
      <c r="T44" s="469">
        <f>S44*関係係数シート!D40</f>
        <v>0</v>
      </c>
      <c r="U44" s="469">
        <v>0</v>
      </c>
      <c r="V44" s="469">
        <f>U44*関係係数シート!E40</f>
        <v>0</v>
      </c>
      <c r="W44" s="470">
        <f>U44*関係係数シート!F40</f>
        <v>0</v>
      </c>
      <c r="Y44" s="471"/>
      <c r="Z44" s="472">
        <f>ROUND(J44*関係係数シート!H40,0)</f>
        <v>0</v>
      </c>
      <c r="AA44" s="473">
        <f t="shared" si="5"/>
        <v>0</v>
      </c>
      <c r="AB44" s="474">
        <f>ROUND(U44*関係係数シート!H40,0)</f>
        <v>0</v>
      </c>
      <c r="AC44" s="475"/>
      <c r="AD44" s="469">
        <f>ROUND(J44*関係係数シート!I40,0)</f>
        <v>0</v>
      </c>
      <c r="AE44" s="467">
        <f t="shared" si="6"/>
        <v>0</v>
      </c>
      <c r="AF44" s="470">
        <f>ROUND(U44*関係係数シート!I40,0)</f>
        <v>0</v>
      </c>
      <c r="AH44" s="386">
        <f t="shared" si="7"/>
        <v>0</v>
      </c>
      <c r="AI44" s="387">
        <f t="shared" si="2"/>
        <v>0</v>
      </c>
      <c r="AJ44" s="388">
        <f t="shared" si="3"/>
        <v>0</v>
      </c>
      <c r="AK44" s="386">
        <f t="shared" si="8"/>
        <v>0</v>
      </c>
      <c r="AL44" s="388">
        <f t="shared" si="9"/>
        <v>0</v>
      </c>
      <c r="AM44" s="389">
        <f t="shared" si="10"/>
        <v>1</v>
      </c>
      <c r="AO44" s="391">
        <v>37</v>
      </c>
      <c r="AP44" s="392" t="e">
        <f t="shared" si="11"/>
        <v>#N/A</v>
      </c>
      <c r="AQ44" s="411" t="e">
        <f t="shared" si="12"/>
        <v>#N/A</v>
      </c>
      <c r="AR44" s="412" t="e">
        <f t="shared" si="13"/>
        <v>#N/A</v>
      </c>
      <c r="AS44" s="413" t="e">
        <f t="shared" si="14"/>
        <v>#N/A</v>
      </c>
      <c r="AT44" s="396" t="e">
        <f>SUM($AQ$8:AQ44)/$AQ$45</f>
        <v>#N/A</v>
      </c>
      <c r="AU44" s="417" t="e">
        <f t="shared" si="15"/>
        <v>#N/A</v>
      </c>
      <c r="AV44" s="418" t="e">
        <f t="shared" si="16"/>
        <v>#N/A</v>
      </c>
    </row>
    <row r="45" spans="2:48" ht="19.5" customHeight="1" thickTop="1" thickBot="1">
      <c r="B45" s="52" t="s">
        <v>108</v>
      </c>
      <c r="C45" s="53" t="s">
        <v>321</v>
      </c>
      <c r="D45" s="81">
        <f>SUM(D8:D44)</f>
        <v>0</v>
      </c>
      <c r="E45" s="81">
        <f>SUM(E8:E44)</f>
        <v>0</v>
      </c>
      <c r="F45" s="138">
        <f>H52</f>
        <v>0</v>
      </c>
      <c r="G45" s="137">
        <f>H47</f>
        <v>0</v>
      </c>
      <c r="H45" s="148">
        <f>建設部門投入係数シート!R95</f>
        <v>0</v>
      </c>
      <c r="I45" s="196">
        <f>SUM(I8:I44)</f>
        <v>0</v>
      </c>
      <c r="J45" s="79">
        <f t="shared" ref="J45:L45" si="17">SUM(J8:J44)</f>
        <v>0</v>
      </c>
      <c r="K45" s="79">
        <f t="shared" si="17"/>
        <v>0</v>
      </c>
      <c r="L45" s="80">
        <f t="shared" si="17"/>
        <v>0</v>
      </c>
      <c r="M45" s="293">
        <f>SUM(M8:M44)</f>
        <v>0</v>
      </c>
      <c r="N45" s="293">
        <f>SUM(N8:N44)</f>
        <v>0</v>
      </c>
      <c r="O45" s="296">
        <f t="shared" ref="O45" si="18">SUM(O8:O44)</f>
        <v>0</v>
      </c>
      <c r="Q45" s="85">
        <f>関係係数シート!M3</f>
        <v>0.5960677179768451</v>
      </c>
      <c r="R45" s="79">
        <f>O45*Q45</f>
        <v>0</v>
      </c>
      <c r="S45" s="86">
        <f>SUM(S8:S44)</f>
        <v>0</v>
      </c>
      <c r="T45" s="86">
        <f t="shared" ref="T45:W45" si="19">SUM(T8:T44)</f>
        <v>0</v>
      </c>
      <c r="U45" s="86">
        <f t="shared" si="19"/>
        <v>0</v>
      </c>
      <c r="V45" s="86">
        <f t="shared" si="19"/>
        <v>0</v>
      </c>
      <c r="W45" s="87">
        <f t="shared" si="19"/>
        <v>0</v>
      </c>
      <c r="Y45" s="196">
        <f>SUM(Y8:Y44)</f>
        <v>0</v>
      </c>
      <c r="Z45" s="79">
        <f t="shared" ref="Z45:AF45" si="20">SUM(Z8:Z44)</f>
        <v>0</v>
      </c>
      <c r="AA45" s="79">
        <f t="shared" si="20"/>
        <v>0</v>
      </c>
      <c r="AB45" s="86">
        <f t="shared" si="20"/>
        <v>0</v>
      </c>
      <c r="AC45" s="86">
        <f t="shared" si="20"/>
        <v>0</v>
      </c>
      <c r="AD45" s="86">
        <f t="shared" si="20"/>
        <v>0</v>
      </c>
      <c r="AE45" s="195">
        <f t="shared" si="20"/>
        <v>0</v>
      </c>
      <c r="AF45" s="87">
        <f t="shared" si="20"/>
        <v>0</v>
      </c>
      <c r="AH45" s="133">
        <f>SUM(AH8:AH44)</f>
        <v>0</v>
      </c>
      <c r="AI45" s="135">
        <f t="shared" ref="AI45:AL45" si="21">SUM(AI8:AI44)</f>
        <v>0</v>
      </c>
      <c r="AJ45" s="205">
        <f t="shared" si="21"/>
        <v>0</v>
      </c>
      <c r="AK45" s="135">
        <f t="shared" si="21"/>
        <v>0</v>
      </c>
      <c r="AL45" s="206">
        <f t="shared" si="21"/>
        <v>0</v>
      </c>
      <c r="AM45" s="134"/>
      <c r="AO45" s="140"/>
      <c r="AP45" s="141"/>
      <c r="AQ45" s="414" t="e">
        <f t="shared" ref="AQ45:AS45" si="22">SUM(AQ8:AQ44)</f>
        <v>#N/A</v>
      </c>
      <c r="AR45" s="415" t="e">
        <f t="shared" si="22"/>
        <v>#N/A</v>
      </c>
      <c r="AS45" s="416" t="e">
        <f t="shared" si="22"/>
        <v>#N/A</v>
      </c>
      <c r="AT45" s="139"/>
      <c r="AU45" s="414" t="e">
        <f t="shared" ref="AU45:AV45" si="23">SUM(AU8:AU44)</f>
        <v>#N/A</v>
      </c>
      <c r="AV45" s="416" t="e">
        <f t="shared" si="23"/>
        <v>#N/A</v>
      </c>
    </row>
    <row r="46" spans="2:48" ht="19.5" customHeight="1" thickBot="1">
      <c r="B46" s="47" t="s">
        <v>245</v>
      </c>
      <c r="C46" s="49" t="s">
        <v>246</v>
      </c>
      <c r="H46" s="61">
        <f>建設部門投入係数シート!R96</f>
        <v>0</v>
      </c>
    </row>
    <row r="47" spans="2:48" ht="19.5" customHeight="1" thickTop="1" thickBot="1">
      <c r="B47" s="47" t="s">
        <v>247</v>
      </c>
      <c r="C47" s="49" t="s">
        <v>248</v>
      </c>
      <c r="D47" s="2"/>
      <c r="H47" s="63">
        <f>建設部門投入係数シート!R97</f>
        <v>0</v>
      </c>
    </row>
    <row r="48" spans="2:48" ht="19.5" customHeight="1" thickTop="1">
      <c r="B48" s="47" t="s">
        <v>249</v>
      </c>
      <c r="C48" s="49" t="s">
        <v>250</v>
      </c>
      <c r="H48" s="61">
        <f>建設部門投入係数シート!R98</f>
        <v>0</v>
      </c>
    </row>
    <row r="49" spans="2:8" ht="19.5" customHeight="1">
      <c r="B49" s="47" t="s">
        <v>251</v>
      </c>
      <c r="C49" s="49" t="s">
        <v>252</v>
      </c>
      <c r="H49" s="61">
        <f>建設部門投入係数シート!R99</f>
        <v>0</v>
      </c>
    </row>
    <row r="50" spans="2:8" ht="19.5" customHeight="1">
      <c r="B50" s="47" t="s">
        <v>253</v>
      </c>
      <c r="C50" s="49" t="s">
        <v>155</v>
      </c>
      <c r="H50" s="61">
        <f>建設部門投入係数シート!R100</f>
        <v>0</v>
      </c>
    </row>
    <row r="51" spans="2:8" ht="19.5" customHeight="1" thickBot="1">
      <c r="B51" s="47" t="s">
        <v>254</v>
      </c>
      <c r="C51" s="49" t="s">
        <v>255</v>
      </c>
      <c r="H51" s="61">
        <f>建設部門投入係数シート!R101</f>
        <v>0</v>
      </c>
    </row>
    <row r="52" spans="2:8" ht="19.5" customHeight="1" thickTop="1" thickBot="1">
      <c r="B52" s="52" t="s">
        <v>256</v>
      </c>
      <c r="C52" s="50" t="s">
        <v>257</v>
      </c>
      <c r="H52" s="63">
        <f>建設部門投入係数シート!R102</f>
        <v>0</v>
      </c>
    </row>
    <row r="53" spans="2:8" ht="19.5" customHeight="1" thickTop="1" thickBot="1">
      <c r="B53" s="48" t="s">
        <v>258</v>
      </c>
      <c r="C53" s="51" t="s">
        <v>259</v>
      </c>
      <c r="H53" s="62">
        <f>建設部門投入係数シート!R103</f>
        <v>0</v>
      </c>
    </row>
    <row r="54" spans="2:8" ht="19.5" customHeight="1"/>
    <row r="55" spans="2:8" ht="19.5" customHeight="1">
      <c r="C55" s="2"/>
    </row>
    <row r="56" spans="2:8" ht="19.5" customHeight="1"/>
    <row r="57" spans="2:8" ht="19.5" customHeight="1">
      <c r="C57" s="64" t="s">
        <v>162</v>
      </c>
    </row>
  </sheetData>
  <customSheetViews>
    <customSheetView guid="{2653BBE6-F91C-4430-938D-D5344182049A}" fitToPage="1">
      <pane xSplit="3" ySplit="7" topLeftCell="D8" activePane="bottomRight" state="frozen"/>
      <selection pane="bottomRight"/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47">
    <mergeCell ref="D3:O3"/>
    <mergeCell ref="Q3:W3"/>
    <mergeCell ref="Y3:AB3"/>
    <mergeCell ref="AC3:AF3"/>
    <mergeCell ref="AH3:AM3"/>
    <mergeCell ref="AO3:AV3"/>
    <mergeCell ref="B4:C7"/>
    <mergeCell ref="D4:G4"/>
    <mergeCell ref="H4:H7"/>
    <mergeCell ref="I4:I7"/>
    <mergeCell ref="J4:L4"/>
    <mergeCell ref="D5:D7"/>
    <mergeCell ref="E5:E7"/>
    <mergeCell ref="J5:J7"/>
    <mergeCell ref="V5:V7"/>
    <mergeCell ref="Y5:Y7"/>
    <mergeCell ref="R4:R7"/>
    <mergeCell ref="S4:S7"/>
    <mergeCell ref="T4:T7"/>
    <mergeCell ref="U4:U7"/>
    <mergeCell ref="Y4:AA4"/>
    <mergeCell ref="AA5:AA7"/>
    <mergeCell ref="Q4:Q7"/>
    <mergeCell ref="M4:O4"/>
    <mergeCell ref="M5:M7"/>
    <mergeCell ref="N6:N7"/>
    <mergeCell ref="AC5:AC7"/>
    <mergeCell ref="AD5:AD7"/>
    <mergeCell ref="AE5:AE7"/>
    <mergeCell ref="AI5:AI7"/>
    <mergeCell ref="AL5:AL7"/>
    <mergeCell ref="AR5:AR7"/>
    <mergeCell ref="AV5:AV7"/>
    <mergeCell ref="F6:F7"/>
    <mergeCell ref="K6:K7"/>
    <mergeCell ref="AT4:AT7"/>
    <mergeCell ref="AU4:AU7"/>
    <mergeCell ref="AB4:AB7"/>
    <mergeCell ref="AP4:AP7"/>
    <mergeCell ref="AQ4:AQ7"/>
    <mergeCell ref="Z5:Z7"/>
    <mergeCell ref="AC4:AE4"/>
    <mergeCell ref="AF4:AF7"/>
    <mergeCell ref="AH4:AH7"/>
    <mergeCell ref="AK4:AK7"/>
    <mergeCell ref="AM4:AM7"/>
    <mergeCell ref="AO4:AO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CJ335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 activeCell="C1" sqref="C1"/>
    </sheetView>
  </sheetViews>
  <sheetFormatPr defaultColWidth="11.875" defaultRowHeight="13.5"/>
  <cols>
    <col min="1" max="1" width="2.625" customWidth="1"/>
    <col min="2" max="2" width="4.625" customWidth="1"/>
    <col min="3" max="3" width="25.625" customWidth="1"/>
    <col min="4" max="16" width="15.625" customWidth="1"/>
    <col min="17" max="17" width="4.625" customWidth="1"/>
    <col min="18" max="24" width="15.625" customWidth="1"/>
    <col min="25" max="25" width="4.625" customWidth="1"/>
    <col min="26" max="33" width="15.625" customWidth="1"/>
    <col min="34" max="34" width="8.125" customWidth="1"/>
    <col min="35" max="40" width="15.625" customWidth="1"/>
    <col min="41" max="41" width="8.125" customWidth="1"/>
    <col min="42" max="49" width="15.625" customWidth="1"/>
    <col min="50" max="50" width="8.125" customWidth="1"/>
    <col min="51" max="51" width="4.375" customWidth="1"/>
    <col min="52" max="52" width="23.25" bestFit="1" customWidth="1"/>
    <col min="53" max="88" width="15.625" customWidth="1"/>
  </cols>
  <sheetData>
    <row r="1" spans="2:88" ht="13.5" customHeight="1">
      <c r="AK1" s="132"/>
      <c r="AM1" s="132"/>
      <c r="AN1" s="132"/>
      <c r="AR1" s="132"/>
      <c r="AS1" s="3"/>
      <c r="AT1" s="132"/>
      <c r="AU1" s="3"/>
      <c r="AW1" s="3"/>
    </row>
    <row r="2" spans="2:88" ht="13.5" customHeight="1">
      <c r="P2" s="3" t="s">
        <v>200</v>
      </c>
      <c r="X2" s="3" t="s">
        <v>200</v>
      </c>
      <c r="AG2" s="3" t="s">
        <v>157</v>
      </c>
      <c r="AK2" s="132" t="s">
        <v>128</v>
      </c>
      <c r="AM2" s="132" t="s">
        <v>199</v>
      </c>
      <c r="AN2" s="132"/>
      <c r="AR2" s="132"/>
      <c r="AS2" s="3"/>
      <c r="AT2" s="132" t="s">
        <v>128</v>
      </c>
      <c r="AU2" s="3" t="s">
        <v>332</v>
      </c>
      <c r="AW2" s="3" t="s">
        <v>199</v>
      </c>
    </row>
    <row r="3" spans="2:88" ht="13.5" customHeight="1" thickBot="1">
      <c r="B3" s="279"/>
      <c r="C3" s="280"/>
      <c r="D3" s="924" t="s">
        <v>333</v>
      </c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6"/>
      <c r="Q3" s="66"/>
      <c r="R3" s="924" t="s">
        <v>334</v>
      </c>
      <c r="S3" s="925"/>
      <c r="T3" s="925"/>
      <c r="U3" s="925"/>
      <c r="V3" s="925"/>
      <c r="W3" s="925"/>
      <c r="X3" s="926"/>
      <c r="Z3" s="989" t="s">
        <v>72</v>
      </c>
      <c r="AA3" s="990"/>
      <c r="AB3" s="990"/>
      <c r="AC3" s="991"/>
      <c r="AD3" s="989" t="s">
        <v>73</v>
      </c>
      <c r="AE3" s="990"/>
      <c r="AF3" s="990"/>
      <c r="AG3" s="991"/>
      <c r="AI3" s="986" t="s">
        <v>62</v>
      </c>
      <c r="AJ3" s="987"/>
      <c r="AK3" s="987"/>
      <c r="AL3" s="987"/>
      <c r="AM3" s="987"/>
      <c r="AN3" s="988"/>
      <c r="AP3" s="986" t="s">
        <v>198</v>
      </c>
      <c r="AQ3" s="987"/>
      <c r="AR3" s="987"/>
      <c r="AS3" s="987"/>
      <c r="AT3" s="987"/>
      <c r="AU3" s="987"/>
      <c r="AV3" s="987"/>
      <c r="AW3" s="988"/>
    </row>
    <row r="4" spans="2:88" ht="13.5" customHeight="1">
      <c r="B4" s="777" t="s">
        <v>335</v>
      </c>
      <c r="C4" s="778"/>
      <c r="D4" s="979" t="s">
        <v>336</v>
      </c>
      <c r="E4" s="919" t="s">
        <v>190</v>
      </c>
      <c r="F4" s="919" t="s">
        <v>337</v>
      </c>
      <c r="G4" s="919" t="s">
        <v>338</v>
      </c>
      <c r="H4" s="982" t="s">
        <v>339</v>
      </c>
      <c r="I4" s="983" t="s">
        <v>340</v>
      </c>
      <c r="J4" s="983" t="s">
        <v>341</v>
      </c>
      <c r="K4" s="918" t="s">
        <v>185</v>
      </c>
      <c r="L4" s="919"/>
      <c r="M4" s="982"/>
      <c r="N4" s="918" t="s">
        <v>342</v>
      </c>
      <c r="O4" s="919"/>
      <c r="P4" s="920"/>
      <c r="Q4" s="281"/>
      <c r="R4" s="949" t="s">
        <v>163</v>
      </c>
      <c r="S4" s="952" t="s">
        <v>61</v>
      </c>
      <c r="T4" s="955" t="s">
        <v>174</v>
      </c>
      <c r="U4" s="955" t="s">
        <v>76</v>
      </c>
      <c r="V4" s="958" t="s">
        <v>77</v>
      </c>
      <c r="W4" s="282"/>
      <c r="X4" s="283"/>
      <c r="Z4" s="961" t="s">
        <v>222</v>
      </c>
      <c r="AA4" s="927"/>
      <c r="AB4" s="927"/>
      <c r="AC4" s="955" t="s">
        <v>78</v>
      </c>
      <c r="AD4" s="961" t="s">
        <v>223</v>
      </c>
      <c r="AE4" s="927"/>
      <c r="AF4" s="927"/>
      <c r="AG4" s="928" t="s">
        <v>79</v>
      </c>
      <c r="AI4" s="777" t="s">
        <v>189</v>
      </c>
      <c r="AJ4" s="156"/>
      <c r="AK4" s="157"/>
      <c r="AL4" s="777" t="s">
        <v>210</v>
      </c>
      <c r="AM4" s="197"/>
      <c r="AN4" s="825" t="s">
        <v>224</v>
      </c>
      <c r="AP4" s="909" t="s">
        <v>191</v>
      </c>
      <c r="AQ4" s="912" t="s">
        <v>192</v>
      </c>
      <c r="AR4" s="777" t="s">
        <v>189</v>
      </c>
      <c r="AS4" s="95"/>
      <c r="AT4" s="95"/>
      <c r="AU4" s="915" t="s">
        <v>343</v>
      </c>
      <c r="AV4" s="777" t="s">
        <v>210</v>
      </c>
      <c r="AW4" s="197"/>
      <c r="AY4" s="969" t="s">
        <v>344</v>
      </c>
      <c r="AZ4" s="970"/>
      <c r="BA4" s="581" t="s">
        <v>0</v>
      </c>
      <c r="BB4" s="229" t="s">
        <v>2</v>
      </c>
      <c r="BC4" s="229" t="s">
        <v>4</v>
      </c>
      <c r="BD4" s="229" t="s">
        <v>5</v>
      </c>
      <c r="BE4" s="229" t="s">
        <v>7</v>
      </c>
      <c r="BF4" s="229" t="s">
        <v>9</v>
      </c>
      <c r="BG4" s="229" t="s">
        <v>11</v>
      </c>
      <c r="BH4" s="229" t="s">
        <v>13</v>
      </c>
      <c r="BI4" s="229" t="s">
        <v>15</v>
      </c>
      <c r="BJ4" s="229" t="s">
        <v>17</v>
      </c>
      <c r="BK4" s="229" t="s">
        <v>19</v>
      </c>
      <c r="BL4" s="229" t="s">
        <v>21</v>
      </c>
      <c r="BM4" s="229" t="s">
        <v>22</v>
      </c>
      <c r="BN4" s="229" t="s">
        <v>24</v>
      </c>
      <c r="BO4" s="229" t="s">
        <v>26</v>
      </c>
      <c r="BP4" s="229" t="s">
        <v>27</v>
      </c>
      <c r="BQ4" s="229" t="s">
        <v>29</v>
      </c>
      <c r="BR4" s="229" t="s">
        <v>31</v>
      </c>
      <c r="BS4" s="229" t="s">
        <v>33</v>
      </c>
      <c r="BT4" s="229" t="s">
        <v>34</v>
      </c>
      <c r="BU4" s="229" t="s">
        <v>36</v>
      </c>
      <c r="BV4" s="229" t="s">
        <v>38</v>
      </c>
      <c r="BW4" s="229" t="s">
        <v>40</v>
      </c>
      <c r="BX4" s="229" t="s">
        <v>41</v>
      </c>
      <c r="BY4" s="229" t="s">
        <v>42</v>
      </c>
      <c r="BZ4" s="229" t="s">
        <v>44</v>
      </c>
      <c r="CA4" s="229" t="s">
        <v>46</v>
      </c>
      <c r="CB4" s="229" t="s">
        <v>47</v>
      </c>
      <c r="CC4" s="229" t="s">
        <v>48</v>
      </c>
      <c r="CD4" s="229" t="s">
        <v>52</v>
      </c>
      <c r="CE4" s="229" t="s">
        <v>54</v>
      </c>
      <c r="CF4" s="229" t="s">
        <v>80</v>
      </c>
      <c r="CG4" s="229" t="s">
        <v>86</v>
      </c>
      <c r="CH4" s="229" t="s">
        <v>87</v>
      </c>
      <c r="CI4" s="230" t="s">
        <v>89</v>
      </c>
      <c r="CJ4" s="57"/>
    </row>
    <row r="5" spans="2:88" ht="13.5" customHeight="1">
      <c r="B5" s="779"/>
      <c r="C5" s="780"/>
      <c r="D5" s="980"/>
      <c r="E5" s="975" t="s">
        <v>345</v>
      </c>
      <c r="F5" s="978" t="s">
        <v>346</v>
      </c>
      <c r="G5" s="228"/>
      <c r="H5" s="284"/>
      <c r="I5" s="984"/>
      <c r="J5" s="984"/>
      <c r="K5" s="921" t="s">
        <v>219</v>
      </c>
      <c r="L5" s="228"/>
      <c r="M5" s="284"/>
      <c r="N5" s="921" t="s">
        <v>347</v>
      </c>
      <c r="O5" s="228"/>
      <c r="P5" s="285"/>
      <c r="Q5" s="281"/>
      <c r="R5" s="950"/>
      <c r="S5" s="953"/>
      <c r="T5" s="956"/>
      <c r="U5" s="956"/>
      <c r="V5" s="956"/>
      <c r="W5" s="959" t="s">
        <v>175</v>
      </c>
      <c r="X5" s="286"/>
      <c r="Z5" s="967" t="s">
        <v>190</v>
      </c>
      <c r="AA5" s="937" t="s">
        <v>185</v>
      </c>
      <c r="AB5" s="937" t="s">
        <v>160</v>
      </c>
      <c r="AC5" s="956"/>
      <c r="AD5" s="967" t="s">
        <v>190</v>
      </c>
      <c r="AE5" s="937" t="s">
        <v>185</v>
      </c>
      <c r="AF5" s="937" t="s">
        <v>160</v>
      </c>
      <c r="AG5" s="929"/>
      <c r="AI5" s="779"/>
      <c r="AJ5" s="880" t="s">
        <v>194</v>
      </c>
      <c r="AK5" s="106"/>
      <c r="AL5" s="779"/>
      <c r="AM5" s="906" t="s">
        <v>69</v>
      </c>
      <c r="AN5" s="903"/>
      <c r="AP5" s="910"/>
      <c r="AQ5" s="913"/>
      <c r="AR5" s="779"/>
      <c r="AS5" s="880" t="s">
        <v>194</v>
      </c>
      <c r="AT5" s="106"/>
      <c r="AU5" s="916"/>
      <c r="AV5" s="779"/>
      <c r="AW5" s="906" t="s">
        <v>69</v>
      </c>
      <c r="AY5" s="971"/>
      <c r="AZ5" s="972"/>
      <c r="BA5" s="582"/>
      <c r="BB5" s="583"/>
      <c r="BC5" s="583"/>
      <c r="BD5" s="583"/>
      <c r="BE5" s="583"/>
      <c r="BF5" s="583"/>
      <c r="BG5" s="583"/>
      <c r="BH5" s="583"/>
      <c r="BI5" s="583"/>
      <c r="BJ5" s="583"/>
      <c r="BK5" s="583"/>
      <c r="BL5" s="583"/>
      <c r="BM5" s="583"/>
      <c r="BN5" s="583"/>
      <c r="BO5" s="583"/>
      <c r="BP5" s="583"/>
      <c r="BQ5" s="583"/>
      <c r="BR5" s="583"/>
      <c r="BS5" s="583"/>
      <c r="BT5" s="583"/>
      <c r="BU5" s="583"/>
      <c r="BV5" s="583"/>
      <c r="BW5" s="583"/>
      <c r="BX5" s="583"/>
      <c r="BY5" s="583"/>
      <c r="BZ5" s="583"/>
      <c r="CA5" s="583"/>
      <c r="CB5" s="583"/>
      <c r="CC5" s="583"/>
      <c r="CD5" s="583"/>
      <c r="CE5" s="583"/>
      <c r="CF5" s="583"/>
      <c r="CG5" s="583"/>
      <c r="CH5" s="583"/>
      <c r="CI5" s="584"/>
      <c r="CJ5" s="76"/>
    </row>
    <row r="6" spans="2:88" ht="13.5" customHeight="1">
      <c r="B6" s="779"/>
      <c r="C6" s="780"/>
      <c r="D6" s="980"/>
      <c r="E6" s="976"/>
      <c r="F6" s="940"/>
      <c r="G6" s="921" t="s">
        <v>348</v>
      </c>
      <c r="H6" s="287"/>
      <c r="I6" s="984"/>
      <c r="J6" s="984"/>
      <c r="K6" s="922"/>
      <c r="L6" s="921" t="s">
        <v>348</v>
      </c>
      <c r="M6" s="287"/>
      <c r="N6" s="922"/>
      <c r="O6" s="921" t="s">
        <v>177</v>
      </c>
      <c r="P6" s="189"/>
      <c r="Q6" s="281"/>
      <c r="R6" s="950"/>
      <c r="S6" s="953"/>
      <c r="T6" s="956"/>
      <c r="U6" s="956"/>
      <c r="V6" s="956"/>
      <c r="W6" s="956"/>
      <c r="X6" s="929" t="s">
        <v>349</v>
      </c>
      <c r="Z6" s="967"/>
      <c r="AA6" s="937"/>
      <c r="AB6" s="937"/>
      <c r="AC6" s="956"/>
      <c r="AD6" s="967"/>
      <c r="AE6" s="937"/>
      <c r="AF6" s="937"/>
      <c r="AG6" s="929"/>
      <c r="AI6" s="779"/>
      <c r="AJ6" s="882"/>
      <c r="AK6" s="906" t="s">
        <v>213</v>
      </c>
      <c r="AL6" s="779"/>
      <c r="AM6" s="907"/>
      <c r="AN6" s="903"/>
      <c r="AP6" s="910"/>
      <c r="AQ6" s="913"/>
      <c r="AR6" s="779"/>
      <c r="AS6" s="882"/>
      <c r="AT6" s="906" t="s">
        <v>213</v>
      </c>
      <c r="AU6" s="916"/>
      <c r="AV6" s="779"/>
      <c r="AW6" s="907"/>
      <c r="AY6" s="971"/>
      <c r="AZ6" s="972"/>
      <c r="BA6" s="582"/>
      <c r="BB6" s="583"/>
      <c r="BC6" s="583"/>
      <c r="BD6" s="583"/>
      <c r="BE6" s="583"/>
      <c r="BF6" s="583"/>
      <c r="BG6" s="583"/>
      <c r="BH6" s="583"/>
      <c r="BI6" s="583"/>
      <c r="BJ6" s="583"/>
      <c r="BK6" s="583"/>
      <c r="BL6" s="583"/>
      <c r="BM6" s="583"/>
      <c r="BN6" s="583"/>
      <c r="BO6" s="583"/>
      <c r="BP6" s="583"/>
      <c r="BQ6" s="583"/>
      <c r="BR6" s="583"/>
      <c r="BS6" s="583"/>
      <c r="BT6" s="583"/>
      <c r="BU6" s="583"/>
      <c r="BV6" s="583"/>
      <c r="BW6" s="583"/>
      <c r="BX6" s="583"/>
      <c r="BY6" s="583"/>
      <c r="BZ6" s="583"/>
      <c r="CA6" s="583"/>
      <c r="CB6" s="583"/>
      <c r="CC6" s="583"/>
      <c r="CD6" s="583"/>
      <c r="CE6" s="583"/>
      <c r="CF6" s="583"/>
      <c r="CG6" s="583"/>
      <c r="CH6" s="583"/>
      <c r="CI6" s="584"/>
      <c r="CJ6" s="76"/>
    </row>
    <row r="7" spans="2:88" s="288" customFormat="1" ht="24.75" customHeight="1" thickBot="1">
      <c r="B7" s="781"/>
      <c r="C7" s="782"/>
      <c r="D7" s="981"/>
      <c r="E7" s="977"/>
      <c r="F7" s="941"/>
      <c r="G7" s="923"/>
      <c r="H7" s="227" t="s">
        <v>350</v>
      </c>
      <c r="I7" s="985"/>
      <c r="J7" s="985"/>
      <c r="K7" s="923"/>
      <c r="L7" s="923"/>
      <c r="M7" s="227" t="s">
        <v>195</v>
      </c>
      <c r="N7" s="923"/>
      <c r="O7" s="923"/>
      <c r="P7" s="131" t="s">
        <v>351</v>
      </c>
      <c r="Q7" s="281"/>
      <c r="R7" s="951"/>
      <c r="S7" s="954"/>
      <c r="T7" s="957"/>
      <c r="U7" s="957"/>
      <c r="V7" s="957"/>
      <c r="W7" s="957"/>
      <c r="X7" s="930"/>
      <c r="Y7" s="1"/>
      <c r="Z7" s="968"/>
      <c r="AA7" s="938"/>
      <c r="AB7" s="938"/>
      <c r="AC7" s="957"/>
      <c r="AD7" s="968"/>
      <c r="AE7" s="938"/>
      <c r="AF7" s="938"/>
      <c r="AG7" s="930"/>
      <c r="AI7" s="781"/>
      <c r="AJ7" s="905"/>
      <c r="AK7" s="908"/>
      <c r="AL7" s="781"/>
      <c r="AM7" s="908"/>
      <c r="AN7" s="904"/>
      <c r="AO7"/>
      <c r="AP7" s="911"/>
      <c r="AQ7" s="914"/>
      <c r="AR7" s="781"/>
      <c r="AS7" s="905"/>
      <c r="AT7" s="908"/>
      <c r="AU7" s="917"/>
      <c r="AV7" s="781"/>
      <c r="AW7" s="908"/>
      <c r="AX7"/>
      <c r="AY7" s="973"/>
      <c r="AZ7" s="974"/>
      <c r="BA7" s="317" t="s">
        <v>241</v>
      </c>
      <c r="BB7" s="318" t="s">
        <v>3</v>
      </c>
      <c r="BC7" s="318" t="s">
        <v>141</v>
      </c>
      <c r="BD7" s="318" t="s">
        <v>6</v>
      </c>
      <c r="BE7" s="318" t="s">
        <v>8</v>
      </c>
      <c r="BF7" s="318" t="s">
        <v>10</v>
      </c>
      <c r="BG7" s="318" t="s">
        <v>12</v>
      </c>
      <c r="BH7" s="318" t="s">
        <v>242</v>
      </c>
      <c r="BI7" s="318" t="s">
        <v>14</v>
      </c>
      <c r="BJ7" s="318" t="s">
        <v>16</v>
      </c>
      <c r="BK7" s="318" t="s">
        <v>18</v>
      </c>
      <c r="BL7" s="318" t="s">
        <v>20</v>
      </c>
      <c r="BM7" s="318" t="s">
        <v>168</v>
      </c>
      <c r="BN7" s="318" t="s">
        <v>169</v>
      </c>
      <c r="BO7" s="318" t="s">
        <v>170</v>
      </c>
      <c r="BP7" s="318" t="s">
        <v>146</v>
      </c>
      <c r="BQ7" s="318" t="s">
        <v>23</v>
      </c>
      <c r="BR7" s="318" t="s">
        <v>243</v>
      </c>
      <c r="BS7" s="318" t="s">
        <v>25</v>
      </c>
      <c r="BT7" s="318" t="s">
        <v>28</v>
      </c>
      <c r="BU7" s="318" t="s">
        <v>30</v>
      </c>
      <c r="BV7" s="318" t="s">
        <v>32</v>
      </c>
      <c r="BW7" s="318" t="s">
        <v>171</v>
      </c>
      <c r="BX7" s="318" t="s">
        <v>150</v>
      </c>
      <c r="BY7" s="318" t="s">
        <v>35</v>
      </c>
      <c r="BZ7" s="318" t="s">
        <v>37</v>
      </c>
      <c r="CA7" s="318" t="s">
        <v>39</v>
      </c>
      <c r="CB7" s="318" t="s">
        <v>172</v>
      </c>
      <c r="CC7" s="318" t="s">
        <v>152</v>
      </c>
      <c r="CD7" s="318" t="s">
        <v>45</v>
      </c>
      <c r="CE7" s="318" t="s">
        <v>173</v>
      </c>
      <c r="CF7" s="318" t="s">
        <v>244</v>
      </c>
      <c r="CG7" s="318" t="s">
        <v>49</v>
      </c>
      <c r="CH7" s="319" t="s">
        <v>51</v>
      </c>
      <c r="CI7" s="320" t="s">
        <v>55</v>
      </c>
      <c r="CJ7" s="289" t="s">
        <v>62</v>
      </c>
    </row>
    <row r="8" spans="2:88" ht="20.100000000000001" customHeight="1">
      <c r="B8" s="486" t="s">
        <v>0</v>
      </c>
      <c r="C8" s="487" t="s">
        <v>241</v>
      </c>
      <c r="D8" s="488">
        <f>'入力シート '!N6</f>
        <v>0</v>
      </c>
      <c r="E8" s="488">
        <f>'計算シート（設備投資）'!CJ8</f>
        <v>0</v>
      </c>
      <c r="F8" s="489">
        <f>E8*関係係数シート!D4</f>
        <v>0</v>
      </c>
      <c r="G8" s="423">
        <f>F8*関係係数シート!E4</f>
        <v>0</v>
      </c>
      <c r="H8" s="421">
        <f>F8*関係係数シート!F4</f>
        <v>0</v>
      </c>
      <c r="I8" s="421">
        <f t="array" ref="I8:I44">MMULT(関係係数シート!CS4:EC40,'計算シート（設備投資）'!F8:F44)</f>
        <v>0</v>
      </c>
      <c r="J8" s="421">
        <f>I8*関係係数シート!D4</f>
        <v>0</v>
      </c>
      <c r="K8" s="490">
        <f t="array" ref="K8:K44">MMULT(関係係数シート!Q4:BA40,'計算シート（設備投資）'!J8:J44)</f>
        <v>0</v>
      </c>
      <c r="L8" s="423">
        <f>K8*関係係数シート!E4</f>
        <v>0</v>
      </c>
      <c r="M8" s="421">
        <f>K8*関係係数シート!F4</f>
        <v>0</v>
      </c>
      <c r="N8" s="423">
        <f>F8+K8</f>
        <v>0</v>
      </c>
      <c r="O8" s="423">
        <f t="shared" ref="O8:O44" si="0">G8+L8</f>
        <v>0</v>
      </c>
      <c r="P8" s="424">
        <f t="shared" ref="P8:P44" si="1">H8+M8</f>
        <v>0</v>
      </c>
      <c r="Q8" s="84"/>
      <c r="R8" s="491"/>
      <c r="S8" s="492"/>
      <c r="T8" s="423">
        <f>$S$45*関係係数シート!G4</f>
        <v>0</v>
      </c>
      <c r="U8" s="423">
        <f>T8*関係係数シート!D4</f>
        <v>0</v>
      </c>
      <c r="V8" s="423">
        <f t="array" ref="V8:V44">MMULT(関係係数シート!Q4:BA40,U8:U44)</f>
        <v>0</v>
      </c>
      <c r="W8" s="423">
        <f>V8*関係係数シート!E4</f>
        <v>0</v>
      </c>
      <c r="X8" s="424">
        <f>V8*関係係数シート!F4</f>
        <v>0</v>
      </c>
      <c r="Z8" s="493">
        <f>ROUND(F8*関係係数シート!H4,0)</f>
        <v>0</v>
      </c>
      <c r="AA8" s="427">
        <f>ROUND(K8*関係係数シート!H4,0)</f>
        <v>0</v>
      </c>
      <c r="AB8" s="427">
        <f>Z8+AA8</f>
        <v>0</v>
      </c>
      <c r="AC8" s="494">
        <f>ROUND(V8*関係係数シート!H4,0)</f>
        <v>0</v>
      </c>
      <c r="AD8" s="495">
        <f>ROUND(F8*関係係数シート!I4,0)</f>
        <v>0</v>
      </c>
      <c r="AE8" s="494">
        <f>ROUND(K8*関係係数シート!I4,0)</f>
        <v>0</v>
      </c>
      <c r="AF8" s="494">
        <f>AD8+AE8</f>
        <v>0</v>
      </c>
      <c r="AG8" s="496">
        <f>ROUND(V8*関係係数シート!I4,0)</f>
        <v>0</v>
      </c>
      <c r="AI8" s="341">
        <f>N8+V8</f>
        <v>0</v>
      </c>
      <c r="AJ8" s="497">
        <f t="shared" ref="AJ8:AJ44" si="2">O8+W8</f>
        <v>0</v>
      </c>
      <c r="AK8" s="343">
        <f t="shared" ref="AK8:AK44" si="3">P8+X8</f>
        <v>0</v>
      </c>
      <c r="AL8" s="341">
        <f>AB8+AC8</f>
        <v>0</v>
      </c>
      <c r="AM8" s="498">
        <f>AF8+AG8</f>
        <v>0</v>
      </c>
      <c r="AN8" s="337">
        <f>RANK(AI8,$AI$8:$AI$44)</f>
        <v>1</v>
      </c>
      <c r="AP8" s="339">
        <v>1</v>
      </c>
      <c r="AQ8" s="499" t="str">
        <f t="shared" ref="AQ8:AQ44" si="4">INDEX($C$8:$C$44,MATCH($AP8,$AN$8:$AN$44,0),1)</f>
        <v>農林漁業</v>
      </c>
      <c r="AR8" s="500">
        <f>INDEX(AI$8:AI$44,MATCH($AP8,$AN$8:$AN$44,0),1)</f>
        <v>0</v>
      </c>
      <c r="AS8" s="501">
        <f t="shared" ref="AS8:AT44" si="5">INDEX(AJ$8:AJ$44,MATCH($AP8,$AN$8:$AN$44,0),1)</f>
        <v>0</v>
      </c>
      <c r="AT8" s="343">
        <f t="shared" si="5"/>
        <v>0</v>
      </c>
      <c r="AU8" s="502" t="e">
        <f>SUM($AR$8:AR8)/SUM($AR$8:$AR$44)</f>
        <v>#N/A</v>
      </c>
      <c r="AV8" s="503">
        <f>INDEX(AL$8:AL$44,MATCH($AP8,$AN$8:$AN$44,0),1)</f>
        <v>0</v>
      </c>
      <c r="AW8" s="504">
        <f t="shared" ref="AW8:AW44" si="6">INDEX(AM$8:AM$44,MATCH($AP8,$AN$8:$AN$44,0),1)</f>
        <v>0</v>
      </c>
      <c r="AY8" s="486" t="s">
        <v>0</v>
      </c>
      <c r="AZ8" s="487" t="s">
        <v>1</v>
      </c>
      <c r="BA8" s="585">
        <f>BA$47*関係係数シート!BE4</f>
        <v>0</v>
      </c>
      <c r="BB8" s="586">
        <f>BB$47*関係係数シート!BF4</f>
        <v>0</v>
      </c>
      <c r="BC8" s="586">
        <f>BC$47*関係係数シート!BG4</f>
        <v>0</v>
      </c>
      <c r="BD8" s="586">
        <f>BD$47*関係係数シート!BH4</f>
        <v>0</v>
      </c>
      <c r="BE8" s="586">
        <f>BE$47*関係係数シート!BI4</f>
        <v>0</v>
      </c>
      <c r="BF8" s="586">
        <f>BF$47*関係係数シート!BJ4</f>
        <v>0</v>
      </c>
      <c r="BG8" s="586">
        <f>BG$47*関係係数シート!BK4</f>
        <v>0</v>
      </c>
      <c r="BH8" s="586">
        <f>BH$47*関係係数シート!BL4</f>
        <v>0</v>
      </c>
      <c r="BI8" s="586">
        <f>BI$47*関係係数シート!BM4</f>
        <v>0</v>
      </c>
      <c r="BJ8" s="586">
        <f>BJ$47*関係係数シート!BN4</f>
        <v>0</v>
      </c>
      <c r="BK8" s="586">
        <f>BK$47*関係係数シート!BO4</f>
        <v>0</v>
      </c>
      <c r="BL8" s="586">
        <f>BL$47*関係係数シート!BP4</f>
        <v>0</v>
      </c>
      <c r="BM8" s="586">
        <f>BM$47*関係係数シート!BQ4</f>
        <v>0</v>
      </c>
      <c r="BN8" s="586">
        <f>BN$47*関係係数シート!BR4</f>
        <v>0</v>
      </c>
      <c r="BO8" s="586">
        <f>BO$47*関係係数シート!BS4</f>
        <v>0</v>
      </c>
      <c r="BP8" s="586">
        <f>BP$47*関係係数シート!BT4</f>
        <v>0</v>
      </c>
      <c r="BQ8" s="586">
        <f>BQ$47*関係係数シート!BU4</f>
        <v>0</v>
      </c>
      <c r="BR8" s="586">
        <f>BR$47*関係係数シート!BV4</f>
        <v>0</v>
      </c>
      <c r="BS8" s="586">
        <f>BS$47*関係係数シート!BW4</f>
        <v>0</v>
      </c>
      <c r="BT8" s="586">
        <f>BT$47*関係係数シート!BX4</f>
        <v>0</v>
      </c>
      <c r="BU8" s="586">
        <f>BU$47*関係係数シート!BY4</f>
        <v>0</v>
      </c>
      <c r="BV8" s="586">
        <f>BV$47*関係係数シート!BZ4</f>
        <v>0</v>
      </c>
      <c r="BW8" s="586">
        <f>BW$47*関係係数シート!CA4</f>
        <v>0</v>
      </c>
      <c r="BX8" s="586">
        <f>BX$47*関係係数シート!CB4</f>
        <v>0</v>
      </c>
      <c r="BY8" s="586">
        <f>BY$47*関係係数シート!CC4</f>
        <v>0</v>
      </c>
      <c r="BZ8" s="586">
        <f>BZ$47*関係係数シート!CD4</f>
        <v>0</v>
      </c>
      <c r="CA8" s="586">
        <f>CA$47*関係係数シート!CE4</f>
        <v>0</v>
      </c>
      <c r="CB8" s="586">
        <f>CB$47*関係係数シート!CF4</f>
        <v>0</v>
      </c>
      <c r="CC8" s="586">
        <f>CC$47*関係係数シート!CG4</f>
        <v>0</v>
      </c>
      <c r="CD8" s="586">
        <f>CD$47*関係係数シート!CI4</f>
        <v>0</v>
      </c>
      <c r="CE8" s="586">
        <f>CE$47*関係係数シート!CJ4</f>
        <v>0</v>
      </c>
      <c r="CF8" s="586">
        <f>CF$47*関係係数シート!CK4</f>
        <v>0</v>
      </c>
      <c r="CG8" s="586">
        <f>CG$47*関係係数シート!CL4</f>
        <v>0</v>
      </c>
      <c r="CH8" s="586">
        <f>CH$47*関係係数シート!CM4</f>
        <v>0</v>
      </c>
      <c r="CI8" s="587">
        <f>CI$47*関係係数シート!CO4</f>
        <v>0</v>
      </c>
      <c r="CJ8" s="505">
        <f t="shared" ref="CJ8:CJ44" si="7">SUM(BA8:CI8)</f>
        <v>0</v>
      </c>
    </row>
    <row r="9" spans="2:88" ht="20.100000000000001" customHeight="1">
      <c r="B9" s="506" t="s">
        <v>9</v>
      </c>
      <c r="C9" s="507" t="s">
        <v>3</v>
      </c>
      <c r="D9" s="508">
        <f>'入力シート '!N7</f>
        <v>0</v>
      </c>
      <c r="E9" s="508">
        <f>'計算シート（設備投資）'!CJ9</f>
        <v>0</v>
      </c>
      <c r="F9" s="509">
        <f>E9*関係係数シート!D5</f>
        <v>0</v>
      </c>
      <c r="G9" s="434">
        <f>F9*関係係数シート!E5</f>
        <v>0</v>
      </c>
      <c r="H9" s="432">
        <f>F9*関係係数シート!F5</f>
        <v>0</v>
      </c>
      <c r="I9" s="432">
        <v>0</v>
      </c>
      <c r="J9" s="432">
        <f>I9*関係係数シート!D5</f>
        <v>0</v>
      </c>
      <c r="K9" s="509">
        <v>0</v>
      </c>
      <c r="L9" s="434">
        <f>K9*関係係数シート!E5</f>
        <v>0</v>
      </c>
      <c r="M9" s="432">
        <f>K9*関係係数シート!F5</f>
        <v>0</v>
      </c>
      <c r="N9" s="434">
        <f t="shared" ref="N9:N44" si="8">F9+K9</f>
        <v>0</v>
      </c>
      <c r="O9" s="434">
        <f t="shared" si="0"/>
        <v>0</v>
      </c>
      <c r="P9" s="435">
        <f t="shared" si="1"/>
        <v>0</v>
      </c>
      <c r="Q9" s="84"/>
      <c r="R9" s="510"/>
      <c r="S9" s="511"/>
      <c r="T9" s="434">
        <f>$S$45*関係係数シート!G5</f>
        <v>0</v>
      </c>
      <c r="U9" s="434">
        <f>T9*関係係数シート!D5</f>
        <v>0</v>
      </c>
      <c r="V9" s="434">
        <v>0</v>
      </c>
      <c r="W9" s="434">
        <f>V9*関係係数シート!E5</f>
        <v>0</v>
      </c>
      <c r="X9" s="435">
        <f>V9*関係係数シート!F5</f>
        <v>0</v>
      </c>
      <c r="Z9" s="512">
        <f>ROUND(F9*関係係数シート!H5,0)</f>
        <v>0</v>
      </c>
      <c r="AA9" s="437">
        <f>ROUND(K9*関係係数シート!H5,0)</f>
        <v>0</v>
      </c>
      <c r="AB9" s="437">
        <f t="shared" ref="AB9:AB44" si="9">Z9+AA9</f>
        <v>0</v>
      </c>
      <c r="AC9" s="513">
        <f>ROUND(V9*関係係数シート!H5,0)</f>
        <v>0</v>
      </c>
      <c r="AD9" s="512">
        <f>ROUND(F9*関係係数シート!I5,0)</f>
        <v>0</v>
      </c>
      <c r="AE9" s="513">
        <f>ROUND(K9*関係係数シート!I5,0)</f>
        <v>0</v>
      </c>
      <c r="AF9" s="513">
        <f t="shared" ref="AF9:AF44" si="10">AD9+AE9</f>
        <v>0</v>
      </c>
      <c r="AG9" s="514">
        <f>ROUND(V9*関係係数シート!I5,0)</f>
        <v>0</v>
      </c>
      <c r="AI9" s="354">
        <f t="shared" ref="AI9:AI44" si="11">N9+V9</f>
        <v>0</v>
      </c>
      <c r="AJ9" s="515">
        <f t="shared" si="2"/>
        <v>0</v>
      </c>
      <c r="AK9" s="356">
        <f t="shared" si="3"/>
        <v>0</v>
      </c>
      <c r="AL9" s="354">
        <f t="shared" ref="AL9:AL44" si="12">AB9+AC9</f>
        <v>0</v>
      </c>
      <c r="AM9" s="516">
        <f t="shared" ref="AM9:AM44" si="13">AF9+AG9</f>
        <v>0</v>
      </c>
      <c r="AN9" s="350">
        <f t="shared" ref="AN9:AN44" si="14">RANK(AI9,$AI$8:$AI$44)</f>
        <v>1</v>
      </c>
      <c r="AP9" s="352">
        <v>2</v>
      </c>
      <c r="AQ9" s="517" t="e">
        <f t="shared" si="4"/>
        <v>#N/A</v>
      </c>
      <c r="AR9" s="518" t="e">
        <f t="shared" ref="AR9:AR44" si="15">INDEX(AI$8:AI$44,MATCH($AP9,$AN$8:$AN$44,0),1)</f>
        <v>#N/A</v>
      </c>
      <c r="AS9" s="519" t="e">
        <f t="shared" si="5"/>
        <v>#N/A</v>
      </c>
      <c r="AT9" s="356" t="e">
        <f t="shared" si="5"/>
        <v>#N/A</v>
      </c>
      <c r="AU9" s="520" t="e">
        <f>SUM($AR$8:AR9)/SUM($AR$8:$AR$44)</f>
        <v>#N/A</v>
      </c>
      <c r="AV9" s="521" t="e">
        <f t="shared" ref="AV9:AV44" si="16">INDEX(AL$8:AL$44,MATCH($AP9,$AN$8:$AN$44,0),1)</f>
        <v>#N/A</v>
      </c>
      <c r="AW9" s="522" t="e">
        <f t="shared" si="6"/>
        <v>#N/A</v>
      </c>
      <c r="AY9" s="506" t="s">
        <v>2</v>
      </c>
      <c r="AZ9" s="507" t="s">
        <v>3</v>
      </c>
      <c r="BA9" s="588">
        <f>BA$47*関係係数シート!BE5</f>
        <v>0</v>
      </c>
      <c r="BB9" s="434">
        <f>BB$47*関係係数シート!BF5</f>
        <v>0</v>
      </c>
      <c r="BC9" s="434">
        <f>BC$47*関係係数シート!BG5</f>
        <v>0</v>
      </c>
      <c r="BD9" s="434">
        <f>BD$47*関係係数シート!BH5</f>
        <v>0</v>
      </c>
      <c r="BE9" s="434">
        <f>BE$47*関係係数シート!BI5</f>
        <v>0</v>
      </c>
      <c r="BF9" s="434">
        <f>BF$47*関係係数シート!BJ5</f>
        <v>0</v>
      </c>
      <c r="BG9" s="434">
        <f>BG$47*関係係数シート!BK5</f>
        <v>0</v>
      </c>
      <c r="BH9" s="434">
        <f>BH$47*関係係数シート!BL5</f>
        <v>0</v>
      </c>
      <c r="BI9" s="434">
        <f>BI$47*関係係数シート!BM5</f>
        <v>0</v>
      </c>
      <c r="BJ9" s="434">
        <f>BJ$47*関係係数シート!BN5</f>
        <v>0</v>
      </c>
      <c r="BK9" s="434">
        <f>BK$47*関係係数シート!BO5</f>
        <v>0</v>
      </c>
      <c r="BL9" s="434">
        <f>BL$47*関係係数シート!BP5</f>
        <v>0</v>
      </c>
      <c r="BM9" s="434">
        <f>BM$47*関係係数シート!BQ5</f>
        <v>0</v>
      </c>
      <c r="BN9" s="434">
        <f>BN$47*関係係数シート!BR5</f>
        <v>0</v>
      </c>
      <c r="BO9" s="434">
        <f>BO$47*関係係数シート!BS5</f>
        <v>0</v>
      </c>
      <c r="BP9" s="434">
        <f>BP$47*関係係数シート!BT5</f>
        <v>0</v>
      </c>
      <c r="BQ9" s="434">
        <f>BQ$47*関係係数シート!BU5</f>
        <v>0</v>
      </c>
      <c r="BR9" s="434">
        <f>BR$47*関係係数シート!BV5</f>
        <v>0</v>
      </c>
      <c r="BS9" s="434">
        <f>BS$47*関係係数シート!BW5</f>
        <v>0</v>
      </c>
      <c r="BT9" s="434">
        <f>BT$47*関係係数シート!BX5</f>
        <v>0</v>
      </c>
      <c r="BU9" s="434">
        <f>BU$47*関係係数シート!BY5</f>
        <v>0</v>
      </c>
      <c r="BV9" s="434">
        <f>BV$47*関係係数シート!BZ5</f>
        <v>0</v>
      </c>
      <c r="BW9" s="434">
        <f>BW$47*関係係数シート!CA5</f>
        <v>0</v>
      </c>
      <c r="BX9" s="434">
        <f>BX$47*関係係数シート!CB5</f>
        <v>0</v>
      </c>
      <c r="BY9" s="434">
        <f>BY$47*関係係数シート!CC5</f>
        <v>0</v>
      </c>
      <c r="BZ9" s="434">
        <f>BZ$47*関係係数シート!CD5</f>
        <v>0</v>
      </c>
      <c r="CA9" s="434">
        <f>CA$47*関係係数シート!CE5</f>
        <v>0</v>
      </c>
      <c r="CB9" s="434">
        <f>CB$47*関係係数シート!CF5</f>
        <v>0</v>
      </c>
      <c r="CC9" s="434">
        <f>CC$47*関係係数シート!CG5</f>
        <v>0</v>
      </c>
      <c r="CD9" s="434">
        <f>CD$47*関係係数シート!CI5</f>
        <v>0</v>
      </c>
      <c r="CE9" s="434">
        <f>CE$47*関係係数シート!CJ5</f>
        <v>0</v>
      </c>
      <c r="CF9" s="434">
        <f>CF$47*関係係数シート!CK5</f>
        <v>0</v>
      </c>
      <c r="CG9" s="434">
        <f>CG$47*関係係数シート!CL5</f>
        <v>0</v>
      </c>
      <c r="CH9" s="434">
        <f>CH$47*関係係数シート!CM5</f>
        <v>0</v>
      </c>
      <c r="CI9" s="435">
        <f>CI$47*関係係数シート!CO5</f>
        <v>0</v>
      </c>
      <c r="CJ9" s="523">
        <f t="shared" si="7"/>
        <v>0</v>
      </c>
    </row>
    <row r="10" spans="2:88" ht="20.100000000000001" customHeight="1">
      <c r="B10" s="506" t="s">
        <v>19</v>
      </c>
      <c r="C10" s="507" t="s">
        <v>141</v>
      </c>
      <c r="D10" s="508">
        <f>'入力シート '!N8</f>
        <v>0</v>
      </c>
      <c r="E10" s="508">
        <f>'計算シート（設備投資）'!CJ10</f>
        <v>0</v>
      </c>
      <c r="F10" s="509">
        <f>E10*関係係数シート!D6</f>
        <v>0</v>
      </c>
      <c r="G10" s="434">
        <f>F10*関係係数シート!E6</f>
        <v>0</v>
      </c>
      <c r="H10" s="432">
        <f>F10*関係係数シート!F6</f>
        <v>0</v>
      </c>
      <c r="I10" s="432">
        <v>0</v>
      </c>
      <c r="J10" s="432">
        <f>I10*関係係数シート!D6</f>
        <v>0</v>
      </c>
      <c r="K10" s="509">
        <v>0</v>
      </c>
      <c r="L10" s="434">
        <f>K10*関係係数シート!E6</f>
        <v>0</v>
      </c>
      <c r="M10" s="432">
        <f>K10*関係係数シート!F6</f>
        <v>0</v>
      </c>
      <c r="N10" s="434">
        <f t="shared" si="8"/>
        <v>0</v>
      </c>
      <c r="O10" s="434">
        <f t="shared" si="0"/>
        <v>0</v>
      </c>
      <c r="P10" s="435">
        <f t="shared" si="1"/>
        <v>0</v>
      </c>
      <c r="Q10" s="84"/>
      <c r="R10" s="510"/>
      <c r="S10" s="511"/>
      <c r="T10" s="434">
        <f>$S$45*関係係数シート!G6</f>
        <v>0</v>
      </c>
      <c r="U10" s="434">
        <f>T10*関係係数シート!D6</f>
        <v>0</v>
      </c>
      <c r="V10" s="434">
        <v>0</v>
      </c>
      <c r="W10" s="434">
        <f>V10*関係係数シート!E6</f>
        <v>0</v>
      </c>
      <c r="X10" s="435">
        <f>V10*関係係数シート!F6</f>
        <v>0</v>
      </c>
      <c r="Z10" s="512">
        <f>ROUND(F10*関係係数シート!H6,0)</f>
        <v>0</v>
      </c>
      <c r="AA10" s="437">
        <f>ROUND(K10*関係係数シート!H6,0)</f>
        <v>0</v>
      </c>
      <c r="AB10" s="437">
        <f t="shared" si="9"/>
        <v>0</v>
      </c>
      <c r="AC10" s="513">
        <f>ROUND(V10*関係係数シート!H6,0)</f>
        <v>0</v>
      </c>
      <c r="AD10" s="512">
        <f>ROUND(F10*関係係数シート!I6,0)</f>
        <v>0</v>
      </c>
      <c r="AE10" s="513">
        <f>ROUND(K10*関係係数シート!I6,0)</f>
        <v>0</v>
      </c>
      <c r="AF10" s="513">
        <f t="shared" si="10"/>
        <v>0</v>
      </c>
      <c r="AG10" s="514">
        <f>ROUND(V10*関係係数シート!I6,0)</f>
        <v>0</v>
      </c>
      <c r="AI10" s="354">
        <f t="shared" si="11"/>
        <v>0</v>
      </c>
      <c r="AJ10" s="515">
        <f t="shared" si="2"/>
        <v>0</v>
      </c>
      <c r="AK10" s="356">
        <f t="shared" si="3"/>
        <v>0</v>
      </c>
      <c r="AL10" s="354">
        <f t="shared" si="12"/>
        <v>0</v>
      </c>
      <c r="AM10" s="516">
        <f t="shared" si="13"/>
        <v>0</v>
      </c>
      <c r="AN10" s="350">
        <f t="shared" si="14"/>
        <v>1</v>
      </c>
      <c r="AP10" s="352">
        <v>3</v>
      </c>
      <c r="AQ10" s="517" t="e">
        <f t="shared" si="4"/>
        <v>#N/A</v>
      </c>
      <c r="AR10" s="518" t="e">
        <f t="shared" si="15"/>
        <v>#N/A</v>
      </c>
      <c r="AS10" s="519" t="e">
        <f t="shared" si="5"/>
        <v>#N/A</v>
      </c>
      <c r="AT10" s="356" t="e">
        <f t="shared" si="5"/>
        <v>#N/A</v>
      </c>
      <c r="AU10" s="520" t="e">
        <f>SUM($AR$8:AR10)/SUM($AR$8:$AR$44)</f>
        <v>#N/A</v>
      </c>
      <c r="AV10" s="521" t="e">
        <f t="shared" si="16"/>
        <v>#N/A</v>
      </c>
      <c r="AW10" s="522" t="e">
        <f t="shared" si="6"/>
        <v>#N/A</v>
      </c>
      <c r="AY10" s="506" t="s">
        <v>4</v>
      </c>
      <c r="AZ10" s="507" t="s">
        <v>141</v>
      </c>
      <c r="BA10" s="588">
        <f>BA$47*関係係数シート!BE6</f>
        <v>0</v>
      </c>
      <c r="BB10" s="434">
        <f>BB$47*関係係数シート!BF6</f>
        <v>0</v>
      </c>
      <c r="BC10" s="434">
        <f>BC$47*関係係数シート!BG6</f>
        <v>0</v>
      </c>
      <c r="BD10" s="434">
        <f>BD$47*関係係数シート!BH6</f>
        <v>0</v>
      </c>
      <c r="BE10" s="434">
        <f>BE$47*関係係数シート!BI6</f>
        <v>0</v>
      </c>
      <c r="BF10" s="434">
        <f>BF$47*関係係数シート!BJ6</f>
        <v>0</v>
      </c>
      <c r="BG10" s="434">
        <f>BG$47*関係係数シート!BK6</f>
        <v>0</v>
      </c>
      <c r="BH10" s="434">
        <f>BH$47*関係係数シート!BL6</f>
        <v>0</v>
      </c>
      <c r="BI10" s="434">
        <f>BI$47*関係係数シート!BM6</f>
        <v>0</v>
      </c>
      <c r="BJ10" s="434">
        <f>BJ$47*関係係数シート!BN6</f>
        <v>0</v>
      </c>
      <c r="BK10" s="434">
        <f>BK$47*関係係数シート!BO6</f>
        <v>0</v>
      </c>
      <c r="BL10" s="434">
        <f>BL$47*関係係数シート!BP6</f>
        <v>0</v>
      </c>
      <c r="BM10" s="434">
        <f>BM$47*関係係数シート!BQ6</f>
        <v>0</v>
      </c>
      <c r="BN10" s="434">
        <f>BN$47*関係係数シート!BR6</f>
        <v>0</v>
      </c>
      <c r="BO10" s="434">
        <f>BO$47*関係係数シート!BS6</f>
        <v>0</v>
      </c>
      <c r="BP10" s="434">
        <f>BP$47*関係係数シート!BT6</f>
        <v>0</v>
      </c>
      <c r="BQ10" s="434">
        <f>BQ$47*関係係数シート!BU6</f>
        <v>0</v>
      </c>
      <c r="BR10" s="434">
        <f>BR$47*関係係数シート!BV6</f>
        <v>0</v>
      </c>
      <c r="BS10" s="434">
        <f>BS$47*関係係数シート!BW6</f>
        <v>0</v>
      </c>
      <c r="BT10" s="434">
        <f>BT$47*関係係数シート!BX6</f>
        <v>0</v>
      </c>
      <c r="BU10" s="434">
        <f>BU$47*関係係数シート!BY6</f>
        <v>0</v>
      </c>
      <c r="BV10" s="434">
        <f>BV$47*関係係数シート!BZ6</f>
        <v>0</v>
      </c>
      <c r="BW10" s="434">
        <f>BW$47*関係係数シート!CA6</f>
        <v>0</v>
      </c>
      <c r="BX10" s="434">
        <f>BX$47*関係係数シート!CB6</f>
        <v>0</v>
      </c>
      <c r="BY10" s="434">
        <f>BY$47*関係係数シート!CC6</f>
        <v>0</v>
      </c>
      <c r="BZ10" s="434">
        <f>BZ$47*関係係数シート!CD6</f>
        <v>0</v>
      </c>
      <c r="CA10" s="434">
        <f>CA$47*関係係数シート!CE6</f>
        <v>0</v>
      </c>
      <c r="CB10" s="434">
        <f>CB$47*関係係数シート!CF6</f>
        <v>0</v>
      </c>
      <c r="CC10" s="434">
        <f>CC$47*関係係数シート!CG6</f>
        <v>0</v>
      </c>
      <c r="CD10" s="434">
        <f>CD$47*関係係数シート!CI6</f>
        <v>0</v>
      </c>
      <c r="CE10" s="434">
        <f>CE$47*関係係数シート!CJ6</f>
        <v>0</v>
      </c>
      <c r="CF10" s="434">
        <f>CF$47*関係係数シート!CK6</f>
        <v>0</v>
      </c>
      <c r="CG10" s="434">
        <f>CG$47*関係係数シート!CL6</f>
        <v>0</v>
      </c>
      <c r="CH10" s="434">
        <f>CH$47*関係係数シート!CM6</f>
        <v>0</v>
      </c>
      <c r="CI10" s="435">
        <f>CI$47*関係係数シート!CO6</f>
        <v>0</v>
      </c>
      <c r="CJ10" s="523">
        <f t="shared" si="7"/>
        <v>0</v>
      </c>
    </row>
    <row r="11" spans="2:88" ht="20.100000000000001" customHeight="1">
      <c r="B11" s="506" t="s">
        <v>26</v>
      </c>
      <c r="C11" s="507" t="s">
        <v>6</v>
      </c>
      <c r="D11" s="508">
        <f>'入力シート '!N9</f>
        <v>0</v>
      </c>
      <c r="E11" s="508">
        <f>'計算シート（設備投資）'!CJ11</f>
        <v>0</v>
      </c>
      <c r="F11" s="509">
        <f>E11*関係係数シート!D7</f>
        <v>0</v>
      </c>
      <c r="G11" s="434">
        <f>F11*関係係数シート!E7</f>
        <v>0</v>
      </c>
      <c r="H11" s="432">
        <f>F11*関係係数シート!F7</f>
        <v>0</v>
      </c>
      <c r="I11" s="432">
        <v>0</v>
      </c>
      <c r="J11" s="432">
        <f>I11*関係係数シート!D7</f>
        <v>0</v>
      </c>
      <c r="K11" s="509">
        <v>0</v>
      </c>
      <c r="L11" s="434">
        <f>K11*関係係数シート!E7</f>
        <v>0</v>
      </c>
      <c r="M11" s="432">
        <f>K11*関係係数シート!F7</f>
        <v>0</v>
      </c>
      <c r="N11" s="434">
        <f t="shared" si="8"/>
        <v>0</v>
      </c>
      <c r="O11" s="434">
        <f t="shared" si="0"/>
        <v>0</v>
      </c>
      <c r="P11" s="435">
        <f t="shared" si="1"/>
        <v>0</v>
      </c>
      <c r="Q11" s="84"/>
      <c r="R11" s="510"/>
      <c r="S11" s="511"/>
      <c r="T11" s="434">
        <f>$S$45*関係係数シート!G7</f>
        <v>0</v>
      </c>
      <c r="U11" s="434">
        <f>T11*関係係数シート!D7</f>
        <v>0</v>
      </c>
      <c r="V11" s="434">
        <v>0</v>
      </c>
      <c r="W11" s="434">
        <f>V11*関係係数シート!E7</f>
        <v>0</v>
      </c>
      <c r="X11" s="435">
        <f>V11*関係係数シート!F7</f>
        <v>0</v>
      </c>
      <c r="Z11" s="512">
        <f>ROUND(F11*関係係数シート!H7,0)</f>
        <v>0</v>
      </c>
      <c r="AA11" s="437">
        <f>ROUND(K11*関係係数シート!H7,0)</f>
        <v>0</v>
      </c>
      <c r="AB11" s="437">
        <f t="shared" si="9"/>
        <v>0</v>
      </c>
      <c r="AC11" s="513">
        <f>ROUND(V11*関係係数シート!H7,0)</f>
        <v>0</v>
      </c>
      <c r="AD11" s="512">
        <f>ROUND(F11*関係係数シート!I7,0)</f>
        <v>0</v>
      </c>
      <c r="AE11" s="513">
        <f>ROUND(K11*関係係数シート!I7,0)</f>
        <v>0</v>
      </c>
      <c r="AF11" s="513">
        <f t="shared" si="10"/>
        <v>0</v>
      </c>
      <c r="AG11" s="514">
        <f>ROUND(V11*関係係数シート!I7,0)</f>
        <v>0</v>
      </c>
      <c r="AI11" s="354">
        <f t="shared" si="11"/>
        <v>0</v>
      </c>
      <c r="AJ11" s="515">
        <f t="shared" si="2"/>
        <v>0</v>
      </c>
      <c r="AK11" s="356">
        <f t="shared" si="3"/>
        <v>0</v>
      </c>
      <c r="AL11" s="354">
        <f t="shared" si="12"/>
        <v>0</v>
      </c>
      <c r="AM11" s="516">
        <f t="shared" si="13"/>
        <v>0</v>
      </c>
      <c r="AN11" s="350">
        <f t="shared" si="14"/>
        <v>1</v>
      </c>
      <c r="AP11" s="352">
        <v>4</v>
      </c>
      <c r="AQ11" s="517" t="e">
        <f t="shared" si="4"/>
        <v>#N/A</v>
      </c>
      <c r="AR11" s="518" t="e">
        <f t="shared" si="15"/>
        <v>#N/A</v>
      </c>
      <c r="AS11" s="519" t="e">
        <f t="shared" si="5"/>
        <v>#N/A</v>
      </c>
      <c r="AT11" s="356" t="e">
        <f t="shared" si="5"/>
        <v>#N/A</v>
      </c>
      <c r="AU11" s="520" t="e">
        <f>SUM($AR$8:AR11)/SUM($AR$8:$AR$44)</f>
        <v>#N/A</v>
      </c>
      <c r="AV11" s="521" t="e">
        <f t="shared" si="16"/>
        <v>#N/A</v>
      </c>
      <c r="AW11" s="522" t="e">
        <f t="shared" si="6"/>
        <v>#N/A</v>
      </c>
      <c r="AY11" s="506" t="s">
        <v>5</v>
      </c>
      <c r="AZ11" s="507" t="s">
        <v>6</v>
      </c>
      <c r="BA11" s="588">
        <f>BA$47*関係係数シート!BE7</f>
        <v>0</v>
      </c>
      <c r="BB11" s="434">
        <f>BB$47*関係係数シート!BF7</f>
        <v>0</v>
      </c>
      <c r="BC11" s="434">
        <f>BC$47*関係係数シート!BG7</f>
        <v>0</v>
      </c>
      <c r="BD11" s="434">
        <f>BD$47*関係係数シート!BH7</f>
        <v>0</v>
      </c>
      <c r="BE11" s="434">
        <f>BE$47*関係係数シート!BI7</f>
        <v>0</v>
      </c>
      <c r="BF11" s="434">
        <f>BF$47*関係係数シート!BJ7</f>
        <v>0</v>
      </c>
      <c r="BG11" s="434">
        <f>BG$47*関係係数シート!BK7</f>
        <v>0</v>
      </c>
      <c r="BH11" s="434">
        <f>BH$47*関係係数シート!BL7</f>
        <v>0</v>
      </c>
      <c r="BI11" s="434">
        <f>BI$47*関係係数シート!BM7</f>
        <v>0</v>
      </c>
      <c r="BJ11" s="434">
        <f>BJ$47*関係係数シート!BN7</f>
        <v>0</v>
      </c>
      <c r="BK11" s="434">
        <f>BK$47*関係係数シート!BO7</f>
        <v>0</v>
      </c>
      <c r="BL11" s="434">
        <f>BL$47*関係係数シート!BP7</f>
        <v>0</v>
      </c>
      <c r="BM11" s="434">
        <f>BM$47*関係係数シート!BQ7</f>
        <v>0</v>
      </c>
      <c r="BN11" s="434">
        <f>BN$47*関係係数シート!BR7</f>
        <v>0</v>
      </c>
      <c r="BO11" s="434">
        <f>BO$47*関係係数シート!BS7</f>
        <v>0</v>
      </c>
      <c r="BP11" s="434">
        <f>BP$47*関係係数シート!BT7</f>
        <v>0</v>
      </c>
      <c r="BQ11" s="434">
        <f>BQ$47*関係係数シート!BU7</f>
        <v>0</v>
      </c>
      <c r="BR11" s="434">
        <f>BR$47*関係係数シート!BV7</f>
        <v>0</v>
      </c>
      <c r="BS11" s="434">
        <f>BS$47*関係係数シート!BW7</f>
        <v>0</v>
      </c>
      <c r="BT11" s="434">
        <f>BT$47*関係係数シート!BX7</f>
        <v>0</v>
      </c>
      <c r="BU11" s="434">
        <f>BU$47*関係係数シート!BY7</f>
        <v>0</v>
      </c>
      <c r="BV11" s="434">
        <f>BV$47*関係係数シート!BZ7</f>
        <v>0</v>
      </c>
      <c r="BW11" s="434">
        <f>BW$47*関係係数シート!CA7</f>
        <v>0</v>
      </c>
      <c r="BX11" s="434">
        <f>BX$47*関係係数シート!CB7</f>
        <v>0</v>
      </c>
      <c r="BY11" s="434">
        <f>BY$47*関係係数シート!CC7</f>
        <v>0</v>
      </c>
      <c r="BZ11" s="434">
        <f>BZ$47*関係係数シート!CD7</f>
        <v>0</v>
      </c>
      <c r="CA11" s="434">
        <f>CA$47*関係係数シート!CE7</f>
        <v>0</v>
      </c>
      <c r="CB11" s="434">
        <f>CB$47*関係係数シート!CF7</f>
        <v>0</v>
      </c>
      <c r="CC11" s="434">
        <f>CC$47*関係係数シート!CG7</f>
        <v>0</v>
      </c>
      <c r="CD11" s="434">
        <f>CD$47*関係係数シート!CI7</f>
        <v>0</v>
      </c>
      <c r="CE11" s="434">
        <f>CE$47*関係係数シート!CJ7</f>
        <v>0</v>
      </c>
      <c r="CF11" s="434">
        <f>CF$47*関係係数シート!CK7</f>
        <v>0</v>
      </c>
      <c r="CG11" s="434">
        <f>CG$47*関係係数シート!CL7</f>
        <v>0</v>
      </c>
      <c r="CH11" s="434">
        <f>CH$47*関係係数シート!CM7</f>
        <v>0</v>
      </c>
      <c r="CI11" s="435">
        <f>CI$47*関係係数シート!CO7</f>
        <v>0</v>
      </c>
      <c r="CJ11" s="523">
        <f t="shared" si="7"/>
        <v>0</v>
      </c>
    </row>
    <row r="12" spans="2:88" ht="20.100000000000001" customHeight="1">
      <c r="B12" s="524" t="s">
        <v>27</v>
      </c>
      <c r="C12" s="525" t="s">
        <v>8</v>
      </c>
      <c r="D12" s="526">
        <f>'入力シート '!N10</f>
        <v>0</v>
      </c>
      <c r="E12" s="526">
        <f>'計算シート（設備投資）'!CJ12</f>
        <v>0</v>
      </c>
      <c r="F12" s="527">
        <f>E12*関係係数シート!D8</f>
        <v>0</v>
      </c>
      <c r="G12" s="445">
        <f>F12*関係係数シート!E8</f>
        <v>0</v>
      </c>
      <c r="H12" s="443">
        <f>F12*関係係数シート!F8</f>
        <v>0</v>
      </c>
      <c r="I12" s="443">
        <v>0</v>
      </c>
      <c r="J12" s="443">
        <f>I12*関係係数シート!D8</f>
        <v>0</v>
      </c>
      <c r="K12" s="527">
        <v>0</v>
      </c>
      <c r="L12" s="445">
        <f>K12*関係係数シート!E8</f>
        <v>0</v>
      </c>
      <c r="M12" s="443">
        <f>K12*関係係数シート!F8</f>
        <v>0</v>
      </c>
      <c r="N12" s="445">
        <f t="shared" si="8"/>
        <v>0</v>
      </c>
      <c r="O12" s="445">
        <f t="shared" si="0"/>
        <v>0</v>
      </c>
      <c r="P12" s="446">
        <f t="shared" si="1"/>
        <v>0</v>
      </c>
      <c r="Q12" s="84"/>
      <c r="R12" s="528"/>
      <c r="S12" s="529"/>
      <c r="T12" s="445">
        <f>$S$45*関係係数シート!G8</f>
        <v>0</v>
      </c>
      <c r="U12" s="445">
        <f>T12*関係係数シート!D8</f>
        <v>0</v>
      </c>
      <c r="V12" s="445">
        <v>0</v>
      </c>
      <c r="W12" s="445">
        <f>V12*関係係数シート!E8</f>
        <v>0</v>
      </c>
      <c r="X12" s="446">
        <f>V12*関係係数シート!F8</f>
        <v>0</v>
      </c>
      <c r="Z12" s="530">
        <f>ROUND(F12*関係係数シート!H8,0)</f>
        <v>0</v>
      </c>
      <c r="AA12" s="448">
        <f>ROUND(K12*関係係数シート!H8,0)</f>
        <v>0</v>
      </c>
      <c r="AB12" s="448">
        <f t="shared" si="9"/>
        <v>0</v>
      </c>
      <c r="AC12" s="531">
        <f>ROUND(V12*関係係数シート!H8,0)</f>
        <v>0</v>
      </c>
      <c r="AD12" s="530">
        <f>ROUND(F12*関係係数シート!I8,0)</f>
        <v>0</v>
      </c>
      <c r="AE12" s="531">
        <f>ROUND(K12*関係係数シート!I8,0)</f>
        <v>0</v>
      </c>
      <c r="AF12" s="531">
        <f t="shared" si="10"/>
        <v>0</v>
      </c>
      <c r="AG12" s="532">
        <f>ROUND(V12*関係係数シート!I8,0)</f>
        <v>0</v>
      </c>
      <c r="AI12" s="367">
        <f t="shared" si="11"/>
        <v>0</v>
      </c>
      <c r="AJ12" s="533">
        <f t="shared" si="2"/>
        <v>0</v>
      </c>
      <c r="AK12" s="369">
        <f t="shared" si="3"/>
        <v>0</v>
      </c>
      <c r="AL12" s="367">
        <f t="shared" si="12"/>
        <v>0</v>
      </c>
      <c r="AM12" s="534">
        <f t="shared" si="13"/>
        <v>0</v>
      </c>
      <c r="AN12" s="363">
        <f t="shared" si="14"/>
        <v>1</v>
      </c>
      <c r="AP12" s="365">
        <v>5</v>
      </c>
      <c r="AQ12" s="535" t="e">
        <f t="shared" si="4"/>
        <v>#N/A</v>
      </c>
      <c r="AR12" s="536" t="e">
        <f t="shared" si="15"/>
        <v>#N/A</v>
      </c>
      <c r="AS12" s="537" t="e">
        <f t="shared" si="5"/>
        <v>#N/A</v>
      </c>
      <c r="AT12" s="369" t="e">
        <f t="shared" si="5"/>
        <v>#N/A</v>
      </c>
      <c r="AU12" s="538" t="e">
        <f>SUM($AR$8:AR12)/SUM($AR$8:$AR$44)</f>
        <v>#N/A</v>
      </c>
      <c r="AV12" s="539" t="e">
        <f t="shared" si="16"/>
        <v>#N/A</v>
      </c>
      <c r="AW12" s="540" t="e">
        <f t="shared" si="6"/>
        <v>#N/A</v>
      </c>
      <c r="AY12" s="524" t="s">
        <v>7</v>
      </c>
      <c r="AZ12" s="525" t="s">
        <v>8</v>
      </c>
      <c r="BA12" s="589">
        <f>BA$47*関係係数シート!BE8</f>
        <v>0</v>
      </c>
      <c r="BB12" s="445">
        <f>BB$47*関係係数シート!BF8</f>
        <v>0</v>
      </c>
      <c r="BC12" s="445">
        <f>BC$47*関係係数シート!BG8</f>
        <v>0</v>
      </c>
      <c r="BD12" s="445">
        <f>BD$47*関係係数シート!BH8</f>
        <v>0</v>
      </c>
      <c r="BE12" s="445">
        <f>BE$47*関係係数シート!BI8</f>
        <v>0</v>
      </c>
      <c r="BF12" s="445">
        <f>BF$47*関係係数シート!BJ8</f>
        <v>0</v>
      </c>
      <c r="BG12" s="445">
        <f>BG$47*関係係数シート!BK8</f>
        <v>0</v>
      </c>
      <c r="BH12" s="445">
        <f>BH$47*関係係数シート!BL8</f>
        <v>0</v>
      </c>
      <c r="BI12" s="445">
        <f>BI$47*関係係数シート!BM8</f>
        <v>0</v>
      </c>
      <c r="BJ12" s="445">
        <f>BJ$47*関係係数シート!BN8</f>
        <v>0</v>
      </c>
      <c r="BK12" s="445">
        <f>BK$47*関係係数シート!BO8</f>
        <v>0</v>
      </c>
      <c r="BL12" s="445">
        <f>BL$47*関係係数シート!BP8</f>
        <v>0</v>
      </c>
      <c r="BM12" s="445">
        <f>BM$47*関係係数シート!BQ8</f>
        <v>0</v>
      </c>
      <c r="BN12" s="445">
        <f>BN$47*関係係数シート!BR8</f>
        <v>0</v>
      </c>
      <c r="BO12" s="445">
        <f>BO$47*関係係数シート!BS8</f>
        <v>0</v>
      </c>
      <c r="BP12" s="445">
        <f>BP$47*関係係数シート!BT8</f>
        <v>0</v>
      </c>
      <c r="BQ12" s="445">
        <f>BQ$47*関係係数シート!BU8</f>
        <v>0</v>
      </c>
      <c r="BR12" s="445">
        <f>BR$47*関係係数シート!BV8</f>
        <v>0</v>
      </c>
      <c r="BS12" s="445">
        <f>BS$47*関係係数シート!BW8</f>
        <v>0</v>
      </c>
      <c r="BT12" s="445">
        <f>BT$47*関係係数シート!BX8</f>
        <v>0</v>
      </c>
      <c r="BU12" s="445">
        <f>BU$47*関係係数シート!BY8</f>
        <v>0</v>
      </c>
      <c r="BV12" s="445">
        <f>BV$47*関係係数シート!BZ8</f>
        <v>0</v>
      </c>
      <c r="BW12" s="445">
        <f>BW$47*関係係数シート!CA8</f>
        <v>0</v>
      </c>
      <c r="BX12" s="445">
        <f>BX$47*関係係数シート!CB8</f>
        <v>0</v>
      </c>
      <c r="BY12" s="445">
        <f>BY$47*関係係数シート!CC8</f>
        <v>0</v>
      </c>
      <c r="BZ12" s="445">
        <f>BZ$47*関係係数シート!CD8</f>
        <v>0</v>
      </c>
      <c r="CA12" s="445">
        <f>CA$47*関係係数シート!CE8</f>
        <v>0</v>
      </c>
      <c r="CB12" s="445">
        <f>CB$47*関係係数シート!CF8</f>
        <v>0</v>
      </c>
      <c r="CC12" s="445">
        <f>CC$47*関係係数シート!CG8</f>
        <v>0</v>
      </c>
      <c r="CD12" s="445">
        <f>CD$47*関係係数シート!CI8</f>
        <v>0</v>
      </c>
      <c r="CE12" s="445">
        <f>CE$47*関係係数シート!CJ8</f>
        <v>0</v>
      </c>
      <c r="CF12" s="445">
        <f>CF$47*関係係数シート!CK8</f>
        <v>0</v>
      </c>
      <c r="CG12" s="445">
        <f>CG$47*関係係数シート!CL8</f>
        <v>0</v>
      </c>
      <c r="CH12" s="445">
        <f>CH$47*関係係数シート!CM8</f>
        <v>0</v>
      </c>
      <c r="CI12" s="446">
        <f>CI$47*関係係数シート!CO8</f>
        <v>0</v>
      </c>
      <c r="CJ12" s="541">
        <f t="shared" si="7"/>
        <v>0</v>
      </c>
    </row>
    <row r="13" spans="2:88" ht="20.100000000000001" customHeight="1">
      <c r="B13" s="542" t="s">
        <v>34</v>
      </c>
      <c r="C13" s="543" t="s">
        <v>10</v>
      </c>
      <c r="D13" s="544">
        <f>'入力シート '!N11</f>
        <v>0</v>
      </c>
      <c r="E13" s="544">
        <f>'計算シート（設備投資）'!CJ13</f>
        <v>0</v>
      </c>
      <c r="F13" s="489">
        <f>E13*関係係数シート!D9</f>
        <v>0</v>
      </c>
      <c r="G13" s="425">
        <f>F13*関係係数シート!E9</f>
        <v>0</v>
      </c>
      <c r="H13" s="454">
        <f>F13*関係係数シート!F9</f>
        <v>0</v>
      </c>
      <c r="I13" s="454">
        <v>0</v>
      </c>
      <c r="J13" s="454">
        <f>I13*関係係数シート!D9</f>
        <v>0</v>
      </c>
      <c r="K13" s="489">
        <v>0</v>
      </c>
      <c r="L13" s="425">
        <f>K13*関係係数シート!E9</f>
        <v>0</v>
      </c>
      <c r="M13" s="454">
        <f>K13*関係係数シート!F9</f>
        <v>0</v>
      </c>
      <c r="N13" s="425">
        <f t="shared" si="8"/>
        <v>0</v>
      </c>
      <c r="O13" s="425">
        <f t="shared" si="0"/>
        <v>0</v>
      </c>
      <c r="P13" s="456">
        <f t="shared" si="1"/>
        <v>0</v>
      </c>
      <c r="Q13" s="84"/>
      <c r="R13" s="545"/>
      <c r="S13" s="546"/>
      <c r="T13" s="425">
        <f>$S$45*関係係数シート!G9</f>
        <v>0</v>
      </c>
      <c r="U13" s="425">
        <f>T13*関係係数シート!D9</f>
        <v>0</v>
      </c>
      <c r="V13" s="425">
        <v>0</v>
      </c>
      <c r="W13" s="425">
        <f>V13*関係係数シート!E9</f>
        <v>0</v>
      </c>
      <c r="X13" s="456">
        <f>V13*関係係数シート!F9</f>
        <v>0</v>
      </c>
      <c r="Z13" s="464">
        <f>ROUND(F13*関係係数シート!H9,0)</f>
        <v>0</v>
      </c>
      <c r="AA13" s="458">
        <f>ROUND(K13*関係係数シート!H9,0)</f>
        <v>0</v>
      </c>
      <c r="AB13" s="458">
        <f t="shared" si="9"/>
        <v>0</v>
      </c>
      <c r="AC13" s="547">
        <f>ROUND(V13*関係係数シート!H9,0)</f>
        <v>0</v>
      </c>
      <c r="AD13" s="464">
        <f>ROUND(F13*関係係数シート!I9,0)</f>
        <v>0</v>
      </c>
      <c r="AE13" s="547">
        <f>ROUND(K13*関係係数シート!I9,0)</f>
        <v>0</v>
      </c>
      <c r="AF13" s="547">
        <f t="shared" si="10"/>
        <v>0</v>
      </c>
      <c r="AG13" s="548">
        <f>ROUND(V13*関係係数シート!I9,0)</f>
        <v>0</v>
      </c>
      <c r="AI13" s="380">
        <f t="shared" si="11"/>
        <v>0</v>
      </c>
      <c r="AJ13" s="549">
        <f t="shared" si="2"/>
        <v>0</v>
      </c>
      <c r="AK13" s="382">
        <f t="shared" si="3"/>
        <v>0</v>
      </c>
      <c r="AL13" s="380">
        <f t="shared" si="12"/>
        <v>0</v>
      </c>
      <c r="AM13" s="550">
        <f t="shared" si="13"/>
        <v>0</v>
      </c>
      <c r="AN13" s="376">
        <f t="shared" si="14"/>
        <v>1</v>
      </c>
      <c r="AP13" s="378">
        <v>6</v>
      </c>
      <c r="AQ13" s="551" t="e">
        <f t="shared" si="4"/>
        <v>#N/A</v>
      </c>
      <c r="AR13" s="552" t="e">
        <f t="shared" si="15"/>
        <v>#N/A</v>
      </c>
      <c r="AS13" s="553" t="e">
        <f t="shared" si="5"/>
        <v>#N/A</v>
      </c>
      <c r="AT13" s="382" t="e">
        <f t="shared" si="5"/>
        <v>#N/A</v>
      </c>
      <c r="AU13" s="554" t="e">
        <f>SUM($AR$8:AR13)/SUM($AR$8:$AR$44)</f>
        <v>#N/A</v>
      </c>
      <c r="AV13" s="555" t="e">
        <f t="shared" si="16"/>
        <v>#N/A</v>
      </c>
      <c r="AW13" s="556" t="e">
        <f t="shared" si="6"/>
        <v>#N/A</v>
      </c>
      <c r="AY13" s="542" t="s">
        <v>9</v>
      </c>
      <c r="AZ13" s="543" t="s">
        <v>10</v>
      </c>
      <c r="BA13" s="590">
        <f>BA$47*関係係数シート!BE9</f>
        <v>0</v>
      </c>
      <c r="BB13" s="425">
        <f>BB$47*関係係数シート!BF9</f>
        <v>0</v>
      </c>
      <c r="BC13" s="425">
        <f>BC$47*関係係数シート!BG9</f>
        <v>0</v>
      </c>
      <c r="BD13" s="425">
        <f>BD$47*関係係数シート!BH9</f>
        <v>0</v>
      </c>
      <c r="BE13" s="425">
        <f>BE$47*関係係数シート!BI9</f>
        <v>0</v>
      </c>
      <c r="BF13" s="425">
        <f>BF$47*関係係数シート!BJ9</f>
        <v>0</v>
      </c>
      <c r="BG13" s="425">
        <f>BG$47*関係係数シート!BK9</f>
        <v>0</v>
      </c>
      <c r="BH13" s="425">
        <f>BH$47*関係係数シート!BL9</f>
        <v>0</v>
      </c>
      <c r="BI13" s="425">
        <f>BI$47*関係係数シート!BM9</f>
        <v>0</v>
      </c>
      <c r="BJ13" s="425">
        <f>BJ$47*関係係数シート!BN9</f>
        <v>0</v>
      </c>
      <c r="BK13" s="425">
        <f>BK$47*関係係数シート!BO9</f>
        <v>0</v>
      </c>
      <c r="BL13" s="425">
        <f>BL$47*関係係数シート!BP9</f>
        <v>0</v>
      </c>
      <c r="BM13" s="425">
        <f>BM$47*関係係数シート!BQ9</f>
        <v>0</v>
      </c>
      <c r="BN13" s="425">
        <f>BN$47*関係係数シート!BR9</f>
        <v>0</v>
      </c>
      <c r="BO13" s="425">
        <f>BO$47*関係係数シート!BS9</f>
        <v>0</v>
      </c>
      <c r="BP13" s="425">
        <f>BP$47*関係係数シート!BT9</f>
        <v>0</v>
      </c>
      <c r="BQ13" s="425">
        <f>BQ$47*関係係数シート!BU9</f>
        <v>0</v>
      </c>
      <c r="BR13" s="425">
        <f>BR$47*関係係数シート!BV9</f>
        <v>0</v>
      </c>
      <c r="BS13" s="425">
        <f>BS$47*関係係数シート!BW9</f>
        <v>0</v>
      </c>
      <c r="BT13" s="425">
        <f>BT$47*関係係数シート!BX9</f>
        <v>0</v>
      </c>
      <c r="BU13" s="425">
        <f>BU$47*関係係数シート!BY9</f>
        <v>0</v>
      </c>
      <c r="BV13" s="425">
        <f>BV$47*関係係数シート!BZ9</f>
        <v>0</v>
      </c>
      <c r="BW13" s="425">
        <f>BW$47*関係係数シート!CA9</f>
        <v>0</v>
      </c>
      <c r="BX13" s="425">
        <f>BX$47*関係係数シート!CB9</f>
        <v>0</v>
      </c>
      <c r="BY13" s="425">
        <f>BY$47*関係係数シート!CC9</f>
        <v>0</v>
      </c>
      <c r="BZ13" s="425">
        <f>BZ$47*関係係数シート!CD9</f>
        <v>0</v>
      </c>
      <c r="CA13" s="425">
        <f>CA$47*関係係数シート!CE9</f>
        <v>0</v>
      </c>
      <c r="CB13" s="425">
        <f>CB$47*関係係数シート!CF9</f>
        <v>0</v>
      </c>
      <c r="CC13" s="425">
        <f>CC$47*関係係数シート!CG9</f>
        <v>0</v>
      </c>
      <c r="CD13" s="425">
        <f>CD$47*関係係数シート!CI9</f>
        <v>0</v>
      </c>
      <c r="CE13" s="425">
        <f>CE$47*関係係数シート!CJ9</f>
        <v>0</v>
      </c>
      <c r="CF13" s="425">
        <f>CF$47*関係係数シート!CK9</f>
        <v>0</v>
      </c>
      <c r="CG13" s="425">
        <f>CG$47*関係係数シート!CL9</f>
        <v>0</v>
      </c>
      <c r="CH13" s="425">
        <f>CH$47*関係係数シート!CM9</f>
        <v>0</v>
      </c>
      <c r="CI13" s="456">
        <f>CI$47*関係係数シート!CO9</f>
        <v>0</v>
      </c>
      <c r="CJ13" s="557">
        <f t="shared" si="7"/>
        <v>0</v>
      </c>
    </row>
    <row r="14" spans="2:88" ht="20.100000000000001" customHeight="1">
      <c r="B14" s="506" t="s">
        <v>36</v>
      </c>
      <c r="C14" s="507" t="s">
        <v>12</v>
      </c>
      <c r="D14" s="508">
        <f>'入力シート '!N12</f>
        <v>0</v>
      </c>
      <c r="E14" s="508">
        <f>'計算シート（設備投資）'!CJ14</f>
        <v>0</v>
      </c>
      <c r="F14" s="509">
        <f>E14*関係係数シート!D10</f>
        <v>0</v>
      </c>
      <c r="G14" s="434">
        <f>F14*関係係数シート!E10</f>
        <v>0</v>
      </c>
      <c r="H14" s="432">
        <f>F14*関係係数シート!F10</f>
        <v>0</v>
      </c>
      <c r="I14" s="432">
        <v>0</v>
      </c>
      <c r="J14" s="432">
        <f>I14*関係係数シート!D10</f>
        <v>0</v>
      </c>
      <c r="K14" s="509">
        <v>0</v>
      </c>
      <c r="L14" s="434">
        <f>K14*関係係数シート!E10</f>
        <v>0</v>
      </c>
      <c r="M14" s="432">
        <f>K14*関係係数シート!F10</f>
        <v>0</v>
      </c>
      <c r="N14" s="434">
        <f t="shared" si="8"/>
        <v>0</v>
      </c>
      <c r="O14" s="434">
        <f t="shared" si="0"/>
        <v>0</v>
      </c>
      <c r="P14" s="435">
        <f t="shared" si="1"/>
        <v>0</v>
      </c>
      <c r="Q14" s="84"/>
      <c r="R14" s="510"/>
      <c r="S14" s="511"/>
      <c r="T14" s="434">
        <f>$S$45*関係係数シート!G10</f>
        <v>0</v>
      </c>
      <c r="U14" s="434">
        <f>T14*関係係数シート!D10</f>
        <v>0</v>
      </c>
      <c r="V14" s="434">
        <v>0</v>
      </c>
      <c r="W14" s="434">
        <f>V14*関係係数シート!E10</f>
        <v>0</v>
      </c>
      <c r="X14" s="435">
        <f>V14*関係係数シート!F10</f>
        <v>0</v>
      </c>
      <c r="Z14" s="512">
        <f>ROUND(F14*関係係数シート!H10,0)</f>
        <v>0</v>
      </c>
      <c r="AA14" s="437">
        <f>ROUND(K14*関係係数シート!H10,0)</f>
        <v>0</v>
      </c>
      <c r="AB14" s="437">
        <f t="shared" si="9"/>
        <v>0</v>
      </c>
      <c r="AC14" s="513">
        <f>ROUND(V14*関係係数シート!H10,0)</f>
        <v>0</v>
      </c>
      <c r="AD14" s="512">
        <f>ROUND(F14*関係係数シート!I10,0)</f>
        <v>0</v>
      </c>
      <c r="AE14" s="513">
        <f>ROUND(K14*関係係数シート!I10,0)</f>
        <v>0</v>
      </c>
      <c r="AF14" s="513">
        <f t="shared" si="10"/>
        <v>0</v>
      </c>
      <c r="AG14" s="514">
        <f>ROUND(V14*関係係数シート!I10,0)</f>
        <v>0</v>
      </c>
      <c r="AI14" s="354">
        <f t="shared" si="11"/>
        <v>0</v>
      </c>
      <c r="AJ14" s="515">
        <f t="shared" si="2"/>
        <v>0</v>
      </c>
      <c r="AK14" s="356">
        <f t="shared" si="3"/>
        <v>0</v>
      </c>
      <c r="AL14" s="354">
        <f t="shared" si="12"/>
        <v>0</v>
      </c>
      <c r="AM14" s="516">
        <f t="shared" si="13"/>
        <v>0</v>
      </c>
      <c r="AN14" s="350">
        <f t="shared" si="14"/>
        <v>1</v>
      </c>
      <c r="AP14" s="352">
        <v>7</v>
      </c>
      <c r="AQ14" s="517" t="e">
        <f t="shared" si="4"/>
        <v>#N/A</v>
      </c>
      <c r="AR14" s="518" t="e">
        <f t="shared" si="15"/>
        <v>#N/A</v>
      </c>
      <c r="AS14" s="519" t="e">
        <f t="shared" si="5"/>
        <v>#N/A</v>
      </c>
      <c r="AT14" s="356" t="e">
        <f t="shared" si="5"/>
        <v>#N/A</v>
      </c>
      <c r="AU14" s="520" t="e">
        <f>SUM($AR$8:AR14)/SUM($AR$8:$AR$44)</f>
        <v>#N/A</v>
      </c>
      <c r="AV14" s="521" t="e">
        <f t="shared" si="16"/>
        <v>#N/A</v>
      </c>
      <c r="AW14" s="522" t="e">
        <f t="shared" si="6"/>
        <v>#N/A</v>
      </c>
      <c r="AY14" s="506" t="s">
        <v>11</v>
      </c>
      <c r="AZ14" s="507" t="s">
        <v>12</v>
      </c>
      <c r="BA14" s="588">
        <f>BA$47*関係係数シート!BE10</f>
        <v>0</v>
      </c>
      <c r="BB14" s="434">
        <f>BB$47*関係係数シート!BF10</f>
        <v>0</v>
      </c>
      <c r="BC14" s="434">
        <f>BC$47*関係係数シート!BG10</f>
        <v>0</v>
      </c>
      <c r="BD14" s="434">
        <f>BD$47*関係係数シート!BH10</f>
        <v>0</v>
      </c>
      <c r="BE14" s="434">
        <f>BE$47*関係係数シート!BI10</f>
        <v>0</v>
      </c>
      <c r="BF14" s="434">
        <f>BF$47*関係係数シート!BJ10</f>
        <v>0</v>
      </c>
      <c r="BG14" s="434">
        <f>BG$47*関係係数シート!BK10</f>
        <v>0</v>
      </c>
      <c r="BH14" s="434">
        <f>BH$47*関係係数シート!BL10</f>
        <v>0</v>
      </c>
      <c r="BI14" s="434">
        <f>BI$47*関係係数シート!BM10</f>
        <v>0</v>
      </c>
      <c r="BJ14" s="434">
        <f>BJ$47*関係係数シート!BN10</f>
        <v>0</v>
      </c>
      <c r="BK14" s="434">
        <f>BK$47*関係係数シート!BO10</f>
        <v>0</v>
      </c>
      <c r="BL14" s="434">
        <f>BL$47*関係係数シート!BP10</f>
        <v>0</v>
      </c>
      <c r="BM14" s="434">
        <f>BM$47*関係係数シート!BQ10</f>
        <v>0</v>
      </c>
      <c r="BN14" s="434">
        <f>BN$47*関係係数シート!BR10</f>
        <v>0</v>
      </c>
      <c r="BO14" s="434">
        <f>BO$47*関係係数シート!BS10</f>
        <v>0</v>
      </c>
      <c r="BP14" s="434">
        <f>BP$47*関係係数シート!BT10</f>
        <v>0</v>
      </c>
      <c r="BQ14" s="434">
        <f>BQ$47*関係係数シート!BU10</f>
        <v>0</v>
      </c>
      <c r="BR14" s="434">
        <f>BR$47*関係係数シート!BV10</f>
        <v>0</v>
      </c>
      <c r="BS14" s="434">
        <f>BS$47*関係係数シート!BW10</f>
        <v>0</v>
      </c>
      <c r="BT14" s="434">
        <f>BT$47*関係係数シート!BX10</f>
        <v>0</v>
      </c>
      <c r="BU14" s="434">
        <f>BU$47*関係係数シート!BY10</f>
        <v>0</v>
      </c>
      <c r="BV14" s="434">
        <f>BV$47*関係係数シート!BZ10</f>
        <v>0</v>
      </c>
      <c r="BW14" s="434">
        <f>BW$47*関係係数シート!CA10</f>
        <v>0</v>
      </c>
      <c r="BX14" s="434">
        <f>BX$47*関係係数シート!CB10</f>
        <v>0</v>
      </c>
      <c r="BY14" s="434">
        <f>BY$47*関係係数シート!CC10</f>
        <v>0</v>
      </c>
      <c r="BZ14" s="434">
        <f>BZ$47*関係係数シート!CD10</f>
        <v>0</v>
      </c>
      <c r="CA14" s="434">
        <f>CA$47*関係係数シート!CE10</f>
        <v>0</v>
      </c>
      <c r="CB14" s="434">
        <f>CB$47*関係係数シート!CF10</f>
        <v>0</v>
      </c>
      <c r="CC14" s="434">
        <f>CC$47*関係係数シート!CG10</f>
        <v>0</v>
      </c>
      <c r="CD14" s="434">
        <f>CD$47*関係係数シート!CI10</f>
        <v>0</v>
      </c>
      <c r="CE14" s="434">
        <f>CE$47*関係係数シート!CJ10</f>
        <v>0</v>
      </c>
      <c r="CF14" s="434">
        <f>CF$47*関係係数シート!CK10</f>
        <v>0</v>
      </c>
      <c r="CG14" s="434">
        <f>CG$47*関係係数シート!CL10</f>
        <v>0</v>
      </c>
      <c r="CH14" s="434">
        <f>CH$47*関係係数シート!CM10</f>
        <v>0</v>
      </c>
      <c r="CI14" s="435">
        <f>CI$47*関係係数シート!CO10</f>
        <v>0</v>
      </c>
      <c r="CJ14" s="523">
        <f t="shared" si="7"/>
        <v>0</v>
      </c>
    </row>
    <row r="15" spans="2:88" ht="20.100000000000001" customHeight="1">
      <c r="B15" s="506" t="s">
        <v>38</v>
      </c>
      <c r="C15" s="507" t="s">
        <v>242</v>
      </c>
      <c r="D15" s="508">
        <f>'入力シート '!N13</f>
        <v>0</v>
      </c>
      <c r="E15" s="508">
        <f>'計算シート（設備投資）'!CJ15</f>
        <v>0</v>
      </c>
      <c r="F15" s="509">
        <f>E15*関係係数シート!D11</f>
        <v>0</v>
      </c>
      <c r="G15" s="434">
        <f>F15*関係係数シート!E11</f>
        <v>0</v>
      </c>
      <c r="H15" s="432">
        <f>F15*関係係数シート!F11</f>
        <v>0</v>
      </c>
      <c r="I15" s="432">
        <v>0</v>
      </c>
      <c r="J15" s="432">
        <f>I15*関係係数シート!D11</f>
        <v>0</v>
      </c>
      <c r="K15" s="509">
        <v>0</v>
      </c>
      <c r="L15" s="434">
        <f>K15*関係係数シート!E11</f>
        <v>0</v>
      </c>
      <c r="M15" s="432">
        <f>K15*関係係数シート!F11</f>
        <v>0</v>
      </c>
      <c r="N15" s="434">
        <f t="shared" si="8"/>
        <v>0</v>
      </c>
      <c r="O15" s="434">
        <f t="shared" si="0"/>
        <v>0</v>
      </c>
      <c r="P15" s="435">
        <f t="shared" si="1"/>
        <v>0</v>
      </c>
      <c r="Q15" s="84"/>
      <c r="R15" s="510"/>
      <c r="S15" s="511"/>
      <c r="T15" s="434">
        <f>$S$45*関係係数シート!G11</f>
        <v>0</v>
      </c>
      <c r="U15" s="434">
        <f>T15*関係係数シート!D11</f>
        <v>0</v>
      </c>
      <c r="V15" s="434">
        <v>0</v>
      </c>
      <c r="W15" s="434">
        <f>V15*関係係数シート!E11</f>
        <v>0</v>
      </c>
      <c r="X15" s="435">
        <f>V15*関係係数シート!F11</f>
        <v>0</v>
      </c>
      <c r="Z15" s="512">
        <f>ROUND(F15*関係係数シート!H11,0)</f>
        <v>0</v>
      </c>
      <c r="AA15" s="437">
        <f>ROUND(K15*関係係数シート!H11,0)</f>
        <v>0</v>
      </c>
      <c r="AB15" s="437">
        <f t="shared" si="9"/>
        <v>0</v>
      </c>
      <c r="AC15" s="513">
        <f>ROUND(V15*関係係数シート!H11,0)</f>
        <v>0</v>
      </c>
      <c r="AD15" s="512">
        <f>ROUND(F15*関係係数シート!I11,0)</f>
        <v>0</v>
      </c>
      <c r="AE15" s="513">
        <f>ROUND(K15*関係係数シート!I11,0)</f>
        <v>0</v>
      </c>
      <c r="AF15" s="513">
        <f t="shared" si="10"/>
        <v>0</v>
      </c>
      <c r="AG15" s="514">
        <f>ROUND(V15*関係係数シート!I11,0)</f>
        <v>0</v>
      </c>
      <c r="AI15" s="354">
        <f t="shared" si="11"/>
        <v>0</v>
      </c>
      <c r="AJ15" s="515">
        <f t="shared" si="2"/>
        <v>0</v>
      </c>
      <c r="AK15" s="356">
        <f t="shared" si="3"/>
        <v>0</v>
      </c>
      <c r="AL15" s="354">
        <f t="shared" si="12"/>
        <v>0</v>
      </c>
      <c r="AM15" s="516">
        <f t="shared" si="13"/>
        <v>0</v>
      </c>
      <c r="AN15" s="350">
        <f t="shared" si="14"/>
        <v>1</v>
      </c>
      <c r="AP15" s="352">
        <v>8</v>
      </c>
      <c r="AQ15" s="517" t="e">
        <f t="shared" si="4"/>
        <v>#N/A</v>
      </c>
      <c r="AR15" s="518" t="e">
        <f t="shared" si="15"/>
        <v>#N/A</v>
      </c>
      <c r="AS15" s="519" t="e">
        <f t="shared" si="5"/>
        <v>#N/A</v>
      </c>
      <c r="AT15" s="356" t="e">
        <f t="shared" si="5"/>
        <v>#N/A</v>
      </c>
      <c r="AU15" s="520" t="e">
        <f>SUM($AR$8:AR15)/SUM($AR$8:$AR$44)</f>
        <v>#N/A</v>
      </c>
      <c r="AV15" s="521" t="e">
        <f t="shared" si="16"/>
        <v>#N/A</v>
      </c>
      <c r="AW15" s="522" t="e">
        <f t="shared" si="6"/>
        <v>#N/A</v>
      </c>
      <c r="AY15" s="506" t="s">
        <v>13</v>
      </c>
      <c r="AZ15" s="507" t="s">
        <v>142</v>
      </c>
      <c r="BA15" s="588">
        <f>BA$47*関係係数シート!BE11</f>
        <v>0</v>
      </c>
      <c r="BB15" s="434">
        <f>BB$47*関係係数シート!BF11</f>
        <v>0</v>
      </c>
      <c r="BC15" s="434">
        <f>BC$47*関係係数シート!BG11</f>
        <v>0</v>
      </c>
      <c r="BD15" s="434">
        <f>BD$47*関係係数シート!BH11</f>
        <v>0</v>
      </c>
      <c r="BE15" s="434">
        <f>BE$47*関係係数シート!BI11</f>
        <v>0</v>
      </c>
      <c r="BF15" s="434">
        <f>BF$47*関係係数シート!BJ11</f>
        <v>0</v>
      </c>
      <c r="BG15" s="434">
        <f>BG$47*関係係数シート!BK11</f>
        <v>0</v>
      </c>
      <c r="BH15" s="434">
        <f>BH$47*関係係数シート!BL11</f>
        <v>0</v>
      </c>
      <c r="BI15" s="434">
        <f>BI$47*関係係数シート!BM11</f>
        <v>0</v>
      </c>
      <c r="BJ15" s="434">
        <f>BJ$47*関係係数シート!BN11</f>
        <v>0</v>
      </c>
      <c r="BK15" s="434">
        <f>BK$47*関係係数シート!BO11</f>
        <v>0</v>
      </c>
      <c r="BL15" s="434">
        <f>BL$47*関係係数シート!BP11</f>
        <v>0</v>
      </c>
      <c r="BM15" s="434">
        <f>BM$47*関係係数シート!BQ11</f>
        <v>0</v>
      </c>
      <c r="BN15" s="434">
        <f>BN$47*関係係数シート!BR11</f>
        <v>0</v>
      </c>
      <c r="BO15" s="434">
        <f>BO$47*関係係数シート!BS11</f>
        <v>0</v>
      </c>
      <c r="BP15" s="434">
        <f>BP$47*関係係数シート!BT11</f>
        <v>0</v>
      </c>
      <c r="BQ15" s="434">
        <f>BQ$47*関係係数シート!BU11</f>
        <v>0</v>
      </c>
      <c r="BR15" s="434">
        <f>BR$47*関係係数シート!BV11</f>
        <v>0</v>
      </c>
      <c r="BS15" s="434">
        <f>BS$47*関係係数シート!BW11</f>
        <v>0</v>
      </c>
      <c r="BT15" s="434">
        <f>BT$47*関係係数シート!BX11</f>
        <v>0</v>
      </c>
      <c r="BU15" s="434">
        <f>BU$47*関係係数シート!BY11</f>
        <v>0</v>
      </c>
      <c r="BV15" s="434">
        <f>BV$47*関係係数シート!BZ11</f>
        <v>0</v>
      </c>
      <c r="BW15" s="434">
        <f>BW$47*関係係数シート!CA11</f>
        <v>0</v>
      </c>
      <c r="BX15" s="434">
        <f>BX$47*関係係数シート!CB11</f>
        <v>0</v>
      </c>
      <c r="BY15" s="434">
        <f>BY$47*関係係数シート!CC11</f>
        <v>0</v>
      </c>
      <c r="BZ15" s="434">
        <f>BZ$47*関係係数シート!CD11</f>
        <v>0</v>
      </c>
      <c r="CA15" s="434">
        <f>CA$47*関係係数シート!CE11</f>
        <v>0</v>
      </c>
      <c r="CB15" s="434">
        <f>CB$47*関係係数シート!CF11</f>
        <v>0</v>
      </c>
      <c r="CC15" s="434">
        <f>CC$47*関係係数シート!CG11</f>
        <v>0</v>
      </c>
      <c r="CD15" s="434">
        <f>CD$47*関係係数シート!CI11</f>
        <v>0</v>
      </c>
      <c r="CE15" s="434">
        <f>CE$47*関係係数シート!CJ11</f>
        <v>0</v>
      </c>
      <c r="CF15" s="434">
        <f>CF$47*関係係数シート!CK11</f>
        <v>0</v>
      </c>
      <c r="CG15" s="434">
        <f>CG$47*関係係数シート!CL11</f>
        <v>0</v>
      </c>
      <c r="CH15" s="434">
        <f>CH$47*関係係数シート!CM11</f>
        <v>0</v>
      </c>
      <c r="CI15" s="435">
        <f>CI$47*関係係数シート!CO11</f>
        <v>0</v>
      </c>
      <c r="CJ15" s="523">
        <f t="shared" si="7"/>
        <v>0</v>
      </c>
    </row>
    <row r="16" spans="2:88" ht="20.100000000000001" customHeight="1">
      <c r="B16" s="506" t="s">
        <v>42</v>
      </c>
      <c r="C16" s="507" t="s">
        <v>14</v>
      </c>
      <c r="D16" s="508">
        <f>'入力シート '!N14</f>
        <v>0</v>
      </c>
      <c r="E16" s="508">
        <f>'計算シート（設備投資）'!CJ16</f>
        <v>0</v>
      </c>
      <c r="F16" s="509">
        <f>E16*関係係数シート!D12</f>
        <v>0</v>
      </c>
      <c r="G16" s="434">
        <f>F16*関係係数シート!E12</f>
        <v>0</v>
      </c>
      <c r="H16" s="432">
        <f>F16*関係係数シート!F12</f>
        <v>0</v>
      </c>
      <c r="I16" s="432">
        <v>0</v>
      </c>
      <c r="J16" s="432">
        <f>I16*関係係数シート!D12</f>
        <v>0</v>
      </c>
      <c r="K16" s="509">
        <v>0</v>
      </c>
      <c r="L16" s="434">
        <f>K16*関係係数シート!E12</f>
        <v>0</v>
      </c>
      <c r="M16" s="432">
        <f>K16*関係係数シート!F12</f>
        <v>0</v>
      </c>
      <c r="N16" s="434">
        <f t="shared" si="8"/>
        <v>0</v>
      </c>
      <c r="O16" s="434">
        <f t="shared" si="0"/>
        <v>0</v>
      </c>
      <c r="P16" s="435">
        <f t="shared" si="1"/>
        <v>0</v>
      </c>
      <c r="Q16" s="84"/>
      <c r="R16" s="510"/>
      <c r="S16" s="511"/>
      <c r="T16" s="434">
        <f>$S$45*関係係数シート!G12</f>
        <v>0</v>
      </c>
      <c r="U16" s="434">
        <f>T16*関係係数シート!D12</f>
        <v>0</v>
      </c>
      <c r="V16" s="434">
        <v>0</v>
      </c>
      <c r="W16" s="434">
        <f>V16*関係係数シート!E12</f>
        <v>0</v>
      </c>
      <c r="X16" s="435">
        <f>V16*関係係数シート!F12</f>
        <v>0</v>
      </c>
      <c r="Z16" s="512">
        <f>ROUND(F16*関係係数シート!H12,0)</f>
        <v>0</v>
      </c>
      <c r="AA16" s="437">
        <f>ROUND(K16*関係係数シート!H12,0)</f>
        <v>0</v>
      </c>
      <c r="AB16" s="437">
        <f t="shared" si="9"/>
        <v>0</v>
      </c>
      <c r="AC16" s="513">
        <f>ROUND(V16*関係係数シート!H12,0)</f>
        <v>0</v>
      </c>
      <c r="AD16" s="512">
        <f>ROUND(F16*関係係数シート!I12,0)</f>
        <v>0</v>
      </c>
      <c r="AE16" s="513">
        <f>ROUND(K16*関係係数シート!I12,0)</f>
        <v>0</v>
      </c>
      <c r="AF16" s="513">
        <f t="shared" si="10"/>
        <v>0</v>
      </c>
      <c r="AG16" s="514">
        <f>ROUND(V16*関係係数シート!I12,0)</f>
        <v>0</v>
      </c>
      <c r="AI16" s="354">
        <f t="shared" si="11"/>
        <v>0</v>
      </c>
      <c r="AJ16" s="515">
        <f t="shared" si="2"/>
        <v>0</v>
      </c>
      <c r="AK16" s="356">
        <f t="shared" si="3"/>
        <v>0</v>
      </c>
      <c r="AL16" s="354">
        <f t="shared" si="12"/>
        <v>0</v>
      </c>
      <c r="AM16" s="516">
        <f t="shared" si="13"/>
        <v>0</v>
      </c>
      <c r="AN16" s="350">
        <f t="shared" si="14"/>
        <v>1</v>
      </c>
      <c r="AP16" s="352">
        <v>9</v>
      </c>
      <c r="AQ16" s="517" t="e">
        <f t="shared" si="4"/>
        <v>#N/A</v>
      </c>
      <c r="AR16" s="518" t="e">
        <f t="shared" si="15"/>
        <v>#N/A</v>
      </c>
      <c r="AS16" s="519" t="e">
        <f t="shared" si="5"/>
        <v>#N/A</v>
      </c>
      <c r="AT16" s="356" t="e">
        <f t="shared" si="5"/>
        <v>#N/A</v>
      </c>
      <c r="AU16" s="520" t="e">
        <f>SUM($AR$8:AR16)/SUM($AR$8:$AR$44)</f>
        <v>#N/A</v>
      </c>
      <c r="AV16" s="521" t="e">
        <f t="shared" si="16"/>
        <v>#N/A</v>
      </c>
      <c r="AW16" s="522" t="e">
        <f t="shared" si="6"/>
        <v>#N/A</v>
      </c>
      <c r="AY16" s="506" t="s">
        <v>15</v>
      </c>
      <c r="AZ16" s="507" t="s">
        <v>14</v>
      </c>
      <c r="BA16" s="588">
        <f>BA$47*関係係数シート!BE12</f>
        <v>0</v>
      </c>
      <c r="BB16" s="434">
        <f>BB$47*関係係数シート!BF12</f>
        <v>0</v>
      </c>
      <c r="BC16" s="434">
        <f>BC$47*関係係数シート!BG12</f>
        <v>0</v>
      </c>
      <c r="BD16" s="434">
        <f>BD$47*関係係数シート!BH12</f>
        <v>0</v>
      </c>
      <c r="BE16" s="434">
        <f>BE$47*関係係数シート!BI12</f>
        <v>0</v>
      </c>
      <c r="BF16" s="434">
        <f>BF$47*関係係数シート!BJ12</f>
        <v>0</v>
      </c>
      <c r="BG16" s="434">
        <f>BG$47*関係係数シート!BK12</f>
        <v>0</v>
      </c>
      <c r="BH16" s="434">
        <f>BH$47*関係係数シート!BL12</f>
        <v>0</v>
      </c>
      <c r="BI16" s="434">
        <f>BI$47*関係係数シート!BM12</f>
        <v>0</v>
      </c>
      <c r="BJ16" s="434">
        <f>BJ$47*関係係数シート!BN12</f>
        <v>0</v>
      </c>
      <c r="BK16" s="434">
        <f>BK$47*関係係数シート!BO12</f>
        <v>0</v>
      </c>
      <c r="BL16" s="434">
        <f>BL$47*関係係数シート!BP12</f>
        <v>0</v>
      </c>
      <c r="BM16" s="434">
        <f>BM$47*関係係数シート!BQ12</f>
        <v>0</v>
      </c>
      <c r="BN16" s="434">
        <f>BN$47*関係係数シート!BR12</f>
        <v>0</v>
      </c>
      <c r="BO16" s="434">
        <f>BO$47*関係係数シート!BS12</f>
        <v>0</v>
      </c>
      <c r="BP16" s="434">
        <f>BP$47*関係係数シート!BT12</f>
        <v>0</v>
      </c>
      <c r="BQ16" s="434">
        <f>BQ$47*関係係数シート!BU12</f>
        <v>0</v>
      </c>
      <c r="BR16" s="434">
        <f>BR$47*関係係数シート!BV12</f>
        <v>0</v>
      </c>
      <c r="BS16" s="434">
        <f>BS$47*関係係数シート!BW12</f>
        <v>0</v>
      </c>
      <c r="BT16" s="434">
        <f>BT$47*関係係数シート!BX12</f>
        <v>0</v>
      </c>
      <c r="BU16" s="434">
        <f>BU$47*関係係数シート!BY12</f>
        <v>0</v>
      </c>
      <c r="BV16" s="434">
        <f>BV$47*関係係数シート!BZ12</f>
        <v>0</v>
      </c>
      <c r="BW16" s="434">
        <f>BW$47*関係係数シート!CA12</f>
        <v>0</v>
      </c>
      <c r="BX16" s="434">
        <f>BX$47*関係係数シート!CB12</f>
        <v>0</v>
      </c>
      <c r="BY16" s="434">
        <f>BY$47*関係係数シート!CC12</f>
        <v>0</v>
      </c>
      <c r="BZ16" s="434">
        <f>BZ$47*関係係数シート!CD12</f>
        <v>0</v>
      </c>
      <c r="CA16" s="434">
        <f>CA$47*関係係数シート!CE12</f>
        <v>0</v>
      </c>
      <c r="CB16" s="434">
        <f>CB$47*関係係数シート!CF12</f>
        <v>0</v>
      </c>
      <c r="CC16" s="434">
        <f>CC$47*関係係数シート!CG12</f>
        <v>0</v>
      </c>
      <c r="CD16" s="434">
        <f>CD$47*関係係数シート!CI12</f>
        <v>0</v>
      </c>
      <c r="CE16" s="434">
        <f>CE$47*関係係数シート!CJ12</f>
        <v>0</v>
      </c>
      <c r="CF16" s="434">
        <f>CF$47*関係係数シート!CK12</f>
        <v>0</v>
      </c>
      <c r="CG16" s="434">
        <f>CG$47*関係係数シート!CL12</f>
        <v>0</v>
      </c>
      <c r="CH16" s="434">
        <f>CH$47*関係係数シート!CM12</f>
        <v>0</v>
      </c>
      <c r="CI16" s="435">
        <f>CI$47*関係係数シート!CO12</f>
        <v>0</v>
      </c>
      <c r="CJ16" s="523">
        <f t="shared" si="7"/>
        <v>0</v>
      </c>
    </row>
    <row r="17" spans="2:88" ht="20.100000000000001" customHeight="1">
      <c r="B17" s="524" t="s">
        <v>44</v>
      </c>
      <c r="C17" s="525" t="s">
        <v>16</v>
      </c>
      <c r="D17" s="526">
        <f>'入力シート '!N15</f>
        <v>0</v>
      </c>
      <c r="E17" s="526">
        <f>'計算シート（設備投資）'!CJ17</f>
        <v>0</v>
      </c>
      <c r="F17" s="527">
        <f>E17*関係係数シート!D13</f>
        <v>0</v>
      </c>
      <c r="G17" s="445">
        <f>F17*関係係数シート!E13</f>
        <v>0</v>
      </c>
      <c r="H17" s="443">
        <f>F17*関係係数シート!F13</f>
        <v>0</v>
      </c>
      <c r="I17" s="443">
        <v>0</v>
      </c>
      <c r="J17" s="443">
        <f>I17*関係係数シート!D13</f>
        <v>0</v>
      </c>
      <c r="K17" s="527">
        <v>0</v>
      </c>
      <c r="L17" s="445">
        <f>K17*関係係数シート!E13</f>
        <v>0</v>
      </c>
      <c r="M17" s="443">
        <f>K17*関係係数シート!F13</f>
        <v>0</v>
      </c>
      <c r="N17" s="445">
        <f t="shared" si="8"/>
        <v>0</v>
      </c>
      <c r="O17" s="445">
        <f t="shared" si="0"/>
        <v>0</v>
      </c>
      <c r="P17" s="446">
        <f t="shared" si="1"/>
        <v>0</v>
      </c>
      <c r="Q17" s="84"/>
      <c r="R17" s="528"/>
      <c r="S17" s="529"/>
      <c r="T17" s="445">
        <f>$S$45*関係係数シート!G13</f>
        <v>0</v>
      </c>
      <c r="U17" s="445">
        <f>T17*関係係数シート!D13</f>
        <v>0</v>
      </c>
      <c r="V17" s="445">
        <v>0</v>
      </c>
      <c r="W17" s="445">
        <f>V17*関係係数シート!E13</f>
        <v>0</v>
      </c>
      <c r="X17" s="446">
        <f>V17*関係係数シート!F13</f>
        <v>0</v>
      </c>
      <c r="Z17" s="530">
        <f>ROUND(F17*関係係数シート!H13,0)</f>
        <v>0</v>
      </c>
      <c r="AA17" s="448">
        <f>ROUND(K17*関係係数シート!H13,0)</f>
        <v>0</v>
      </c>
      <c r="AB17" s="448">
        <f t="shared" si="9"/>
        <v>0</v>
      </c>
      <c r="AC17" s="531">
        <f>ROUND(V17*関係係数シート!H13,0)</f>
        <v>0</v>
      </c>
      <c r="AD17" s="530">
        <f>ROUND(F17*関係係数シート!I13,0)</f>
        <v>0</v>
      </c>
      <c r="AE17" s="531">
        <f>ROUND(K17*関係係数シート!I13,0)</f>
        <v>0</v>
      </c>
      <c r="AF17" s="531">
        <f t="shared" si="10"/>
        <v>0</v>
      </c>
      <c r="AG17" s="532">
        <f>ROUND(V17*関係係数シート!I13,0)</f>
        <v>0</v>
      </c>
      <c r="AI17" s="367">
        <f t="shared" si="11"/>
        <v>0</v>
      </c>
      <c r="AJ17" s="533">
        <f t="shared" si="2"/>
        <v>0</v>
      </c>
      <c r="AK17" s="369">
        <f t="shared" si="3"/>
        <v>0</v>
      </c>
      <c r="AL17" s="367">
        <f t="shared" si="12"/>
        <v>0</v>
      </c>
      <c r="AM17" s="534">
        <f t="shared" si="13"/>
        <v>0</v>
      </c>
      <c r="AN17" s="363">
        <f t="shared" si="14"/>
        <v>1</v>
      </c>
      <c r="AP17" s="365">
        <v>10</v>
      </c>
      <c r="AQ17" s="535" t="e">
        <f t="shared" si="4"/>
        <v>#N/A</v>
      </c>
      <c r="AR17" s="536" t="e">
        <f t="shared" si="15"/>
        <v>#N/A</v>
      </c>
      <c r="AS17" s="537" t="e">
        <f t="shared" si="5"/>
        <v>#N/A</v>
      </c>
      <c r="AT17" s="369" t="e">
        <f t="shared" si="5"/>
        <v>#N/A</v>
      </c>
      <c r="AU17" s="538" t="e">
        <f>SUM($AR$8:AR17)/SUM($AR$8:$AR$44)</f>
        <v>#N/A</v>
      </c>
      <c r="AV17" s="539" t="e">
        <f t="shared" si="16"/>
        <v>#N/A</v>
      </c>
      <c r="AW17" s="540" t="e">
        <f t="shared" si="6"/>
        <v>#N/A</v>
      </c>
      <c r="AY17" s="524" t="s">
        <v>17</v>
      </c>
      <c r="AZ17" s="525" t="s">
        <v>16</v>
      </c>
      <c r="BA17" s="589">
        <f>BA$47*関係係数シート!BE13</f>
        <v>0</v>
      </c>
      <c r="BB17" s="445">
        <f>BB$47*関係係数シート!BF13</f>
        <v>0</v>
      </c>
      <c r="BC17" s="445">
        <f>BC$47*関係係数シート!BG13</f>
        <v>0</v>
      </c>
      <c r="BD17" s="445">
        <f>BD$47*関係係数シート!BH13</f>
        <v>0</v>
      </c>
      <c r="BE17" s="445">
        <f>BE$47*関係係数シート!BI13</f>
        <v>0</v>
      </c>
      <c r="BF17" s="445">
        <f>BF$47*関係係数シート!BJ13</f>
        <v>0</v>
      </c>
      <c r="BG17" s="445">
        <f>BG$47*関係係数シート!BK13</f>
        <v>0</v>
      </c>
      <c r="BH17" s="445">
        <f>BH$47*関係係数シート!BL13</f>
        <v>0</v>
      </c>
      <c r="BI17" s="445">
        <f>BI$47*関係係数シート!BM13</f>
        <v>0</v>
      </c>
      <c r="BJ17" s="445">
        <f>BJ$47*関係係数シート!BN13</f>
        <v>0</v>
      </c>
      <c r="BK17" s="445">
        <f>BK$47*関係係数シート!BO13</f>
        <v>0</v>
      </c>
      <c r="BL17" s="445">
        <f>BL$47*関係係数シート!BP13</f>
        <v>0</v>
      </c>
      <c r="BM17" s="445">
        <f>BM$47*関係係数シート!BQ13</f>
        <v>0</v>
      </c>
      <c r="BN17" s="445">
        <f>BN$47*関係係数シート!BR13</f>
        <v>0</v>
      </c>
      <c r="BO17" s="445">
        <f>BO$47*関係係数シート!BS13</f>
        <v>0</v>
      </c>
      <c r="BP17" s="445">
        <f>BP$47*関係係数シート!BT13</f>
        <v>0</v>
      </c>
      <c r="BQ17" s="445">
        <f>BQ$47*関係係数シート!BU13</f>
        <v>0</v>
      </c>
      <c r="BR17" s="445">
        <f>BR$47*関係係数シート!BV13</f>
        <v>0</v>
      </c>
      <c r="BS17" s="445">
        <f>BS$47*関係係数シート!BW13</f>
        <v>0</v>
      </c>
      <c r="BT17" s="445">
        <f>BT$47*関係係数シート!BX13</f>
        <v>0</v>
      </c>
      <c r="BU17" s="445">
        <f>BU$47*関係係数シート!BY13</f>
        <v>0</v>
      </c>
      <c r="BV17" s="445">
        <f>BV$47*関係係数シート!BZ13</f>
        <v>0</v>
      </c>
      <c r="BW17" s="445">
        <f>BW$47*関係係数シート!CA13</f>
        <v>0</v>
      </c>
      <c r="BX17" s="445">
        <f>BX$47*関係係数シート!CB13</f>
        <v>0</v>
      </c>
      <c r="BY17" s="445">
        <f>BY$47*関係係数シート!CC13</f>
        <v>0</v>
      </c>
      <c r="BZ17" s="445">
        <f>BZ$47*関係係数シート!CD13</f>
        <v>0</v>
      </c>
      <c r="CA17" s="445">
        <f>CA$47*関係係数シート!CE13</f>
        <v>0</v>
      </c>
      <c r="CB17" s="445">
        <f>CB$47*関係係数シート!CF13</f>
        <v>0</v>
      </c>
      <c r="CC17" s="445">
        <f>CC$47*関係係数シート!CG13</f>
        <v>0</v>
      </c>
      <c r="CD17" s="445">
        <f>CD$47*関係係数シート!CI13</f>
        <v>0</v>
      </c>
      <c r="CE17" s="445">
        <f>CE$47*関係係数シート!CJ13</f>
        <v>0</v>
      </c>
      <c r="CF17" s="445">
        <f>CF$47*関係係数シート!CK13</f>
        <v>0</v>
      </c>
      <c r="CG17" s="445">
        <f>CG$47*関係係数シート!CL13</f>
        <v>0</v>
      </c>
      <c r="CH17" s="445">
        <f>CH$47*関係係数シート!CM13</f>
        <v>0</v>
      </c>
      <c r="CI17" s="446">
        <f>CI$47*関係係数シート!CO13</f>
        <v>0</v>
      </c>
      <c r="CJ17" s="541">
        <f t="shared" si="7"/>
        <v>0</v>
      </c>
    </row>
    <row r="18" spans="2:88" ht="20.100000000000001" customHeight="1">
      <c r="B18" s="542" t="s">
        <v>46</v>
      </c>
      <c r="C18" s="543" t="s">
        <v>18</v>
      </c>
      <c r="D18" s="544">
        <f>'入力シート '!N16</f>
        <v>0</v>
      </c>
      <c r="E18" s="544">
        <f>'計算シート（設備投資）'!CJ18</f>
        <v>0</v>
      </c>
      <c r="F18" s="489">
        <f>E18*関係係数シート!D14</f>
        <v>0</v>
      </c>
      <c r="G18" s="425">
        <f>F18*関係係数シート!E14</f>
        <v>0</v>
      </c>
      <c r="H18" s="454">
        <f>F18*関係係数シート!F14</f>
        <v>0</v>
      </c>
      <c r="I18" s="454">
        <v>0</v>
      </c>
      <c r="J18" s="454">
        <f>I18*関係係数シート!D14</f>
        <v>0</v>
      </c>
      <c r="K18" s="489">
        <v>0</v>
      </c>
      <c r="L18" s="425">
        <f>K18*関係係数シート!E14</f>
        <v>0</v>
      </c>
      <c r="M18" s="454">
        <f>K18*関係係数シート!F14</f>
        <v>0</v>
      </c>
      <c r="N18" s="425">
        <f t="shared" si="8"/>
        <v>0</v>
      </c>
      <c r="O18" s="425">
        <f t="shared" si="0"/>
        <v>0</v>
      </c>
      <c r="P18" s="456">
        <f t="shared" si="1"/>
        <v>0</v>
      </c>
      <c r="Q18" s="84"/>
      <c r="R18" s="545"/>
      <c r="S18" s="546"/>
      <c r="T18" s="425">
        <f>$S$45*関係係数シート!G14</f>
        <v>0</v>
      </c>
      <c r="U18" s="425">
        <f>T18*関係係数シート!D14</f>
        <v>0</v>
      </c>
      <c r="V18" s="425">
        <v>0</v>
      </c>
      <c r="W18" s="425">
        <f>V18*関係係数シート!E14</f>
        <v>0</v>
      </c>
      <c r="X18" s="456">
        <f>V18*関係係数シート!F14</f>
        <v>0</v>
      </c>
      <c r="Z18" s="464">
        <f>ROUND(F18*関係係数シート!H14,0)</f>
        <v>0</v>
      </c>
      <c r="AA18" s="458">
        <f>ROUND(K18*関係係数シート!H14,0)</f>
        <v>0</v>
      </c>
      <c r="AB18" s="458">
        <f t="shared" si="9"/>
        <v>0</v>
      </c>
      <c r="AC18" s="547">
        <f>ROUND(V18*関係係数シート!H14,0)</f>
        <v>0</v>
      </c>
      <c r="AD18" s="464">
        <f>ROUND(F18*関係係数シート!I14,0)</f>
        <v>0</v>
      </c>
      <c r="AE18" s="547">
        <f>ROUND(K18*関係係数シート!I14,0)</f>
        <v>0</v>
      </c>
      <c r="AF18" s="547">
        <f t="shared" si="10"/>
        <v>0</v>
      </c>
      <c r="AG18" s="548">
        <f>ROUND(V18*関係係数シート!I14,0)</f>
        <v>0</v>
      </c>
      <c r="AI18" s="380">
        <f t="shared" si="11"/>
        <v>0</v>
      </c>
      <c r="AJ18" s="549">
        <f t="shared" si="2"/>
        <v>0</v>
      </c>
      <c r="AK18" s="382">
        <f t="shared" si="3"/>
        <v>0</v>
      </c>
      <c r="AL18" s="380">
        <f t="shared" si="12"/>
        <v>0</v>
      </c>
      <c r="AM18" s="550">
        <f t="shared" si="13"/>
        <v>0</v>
      </c>
      <c r="AN18" s="376">
        <f t="shared" si="14"/>
        <v>1</v>
      </c>
      <c r="AP18" s="378">
        <v>11</v>
      </c>
      <c r="AQ18" s="551" t="e">
        <f t="shared" si="4"/>
        <v>#N/A</v>
      </c>
      <c r="AR18" s="552" t="e">
        <f t="shared" si="15"/>
        <v>#N/A</v>
      </c>
      <c r="AS18" s="553" t="e">
        <f t="shared" si="5"/>
        <v>#N/A</v>
      </c>
      <c r="AT18" s="382" t="e">
        <f t="shared" si="5"/>
        <v>#N/A</v>
      </c>
      <c r="AU18" s="554" t="e">
        <f>SUM($AR$8:AR18)/SUM($AR$8:$AR$44)</f>
        <v>#N/A</v>
      </c>
      <c r="AV18" s="555" t="e">
        <f t="shared" si="16"/>
        <v>#N/A</v>
      </c>
      <c r="AW18" s="556" t="e">
        <f t="shared" si="6"/>
        <v>#N/A</v>
      </c>
      <c r="AY18" s="542" t="s">
        <v>19</v>
      </c>
      <c r="AZ18" s="543" t="s">
        <v>18</v>
      </c>
      <c r="BA18" s="590">
        <f>BA$47*関係係数シート!BE14</f>
        <v>0</v>
      </c>
      <c r="BB18" s="425">
        <f>BB$47*関係係数シート!BF14</f>
        <v>0</v>
      </c>
      <c r="BC18" s="425">
        <f>BC$47*関係係数シート!BG14</f>
        <v>0</v>
      </c>
      <c r="BD18" s="425">
        <f>BD$47*関係係数シート!BH14</f>
        <v>0</v>
      </c>
      <c r="BE18" s="425">
        <f>BE$47*関係係数シート!BI14</f>
        <v>0</v>
      </c>
      <c r="BF18" s="425">
        <f>BF$47*関係係数シート!BJ14</f>
        <v>0</v>
      </c>
      <c r="BG18" s="425">
        <f>BG$47*関係係数シート!BK14</f>
        <v>0</v>
      </c>
      <c r="BH18" s="425">
        <f>BH$47*関係係数シート!BL14</f>
        <v>0</v>
      </c>
      <c r="BI18" s="425">
        <f>BI$47*関係係数シート!BM14</f>
        <v>0</v>
      </c>
      <c r="BJ18" s="425">
        <f>BJ$47*関係係数シート!BN14</f>
        <v>0</v>
      </c>
      <c r="BK18" s="425">
        <f>BK$47*関係係数シート!BO14</f>
        <v>0</v>
      </c>
      <c r="BL18" s="425">
        <f>BL$47*関係係数シート!BP14</f>
        <v>0</v>
      </c>
      <c r="BM18" s="425">
        <f>BM$47*関係係数シート!BQ14</f>
        <v>0</v>
      </c>
      <c r="BN18" s="425">
        <f>BN$47*関係係数シート!BR14</f>
        <v>0</v>
      </c>
      <c r="BO18" s="425">
        <f>BO$47*関係係数シート!BS14</f>
        <v>0</v>
      </c>
      <c r="BP18" s="425">
        <f>BP$47*関係係数シート!BT14</f>
        <v>0</v>
      </c>
      <c r="BQ18" s="425">
        <f>BQ$47*関係係数シート!BU14</f>
        <v>0</v>
      </c>
      <c r="BR18" s="425">
        <f>BR$47*関係係数シート!BV14</f>
        <v>0</v>
      </c>
      <c r="BS18" s="425">
        <f>BS$47*関係係数シート!BW14</f>
        <v>0</v>
      </c>
      <c r="BT18" s="425">
        <f>BT$47*関係係数シート!BX14</f>
        <v>0</v>
      </c>
      <c r="BU18" s="425">
        <f>BU$47*関係係数シート!BY14</f>
        <v>0</v>
      </c>
      <c r="BV18" s="425">
        <f>BV$47*関係係数シート!BZ14</f>
        <v>0</v>
      </c>
      <c r="BW18" s="425">
        <f>BW$47*関係係数シート!CA14</f>
        <v>0</v>
      </c>
      <c r="BX18" s="425">
        <f>BX$47*関係係数シート!CB14</f>
        <v>0</v>
      </c>
      <c r="BY18" s="425">
        <f>BY$47*関係係数シート!CC14</f>
        <v>0</v>
      </c>
      <c r="BZ18" s="425">
        <f>BZ$47*関係係数シート!CD14</f>
        <v>0</v>
      </c>
      <c r="CA18" s="425">
        <f>CA$47*関係係数シート!CE14</f>
        <v>0</v>
      </c>
      <c r="CB18" s="425">
        <f>CB$47*関係係数シート!CF14</f>
        <v>0</v>
      </c>
      <c r="CC18" s="425">
        <f>CC$47*関係係数シート!CG14</f>
        <v>0</v>
      </c>
      <c r="CD18" s="425">
        <f>CD$47*関係係数シート!CI14</f>
        <v>0</v>
      </c>
      <c r="CE18" s="425">
        <f>CE$47*関係係数シート!CJ14</f>
        <v>0</v>
      </c>
      <c r="CF18" s="425">
        <f>CF$47*関係係数シート!CK14</f>
        <v>0</v>
      </c>
      <c r="CG18" s="425">
        <f>CG$47*関係係数シート!CL14</f>
        <v>0</v>
      </c>
      <c r="CH18" s="425">
        <f>CH$47*関係係数シート!CM14</f>
        <v>0</v>
      </c>
      <c r="CI18" s="456">
        <f>CI$47*関係係数シート!CO14</f>
        <v>0</v>
      </c>
      <c r="CJ18" s="557">
        <f t="shared" si="7"/>
        <v>0</v>
      </c>
    </row>
    <row r="19" spans="2:88" ht="20.100000000000001" customHeight="1">
      <c r="B19" s="506" t="s">
        <v>47</v>
      </c>
      <c r="C19" s="507" t="s">
        <v>20</v>
      </c>
      <c r="D19" s="508">
        <f>'入力シート '!N17</f>
        <v>0</v>
      </c>
      <c r="E19" s="508">
        <f>'計算シート（設備投資）'!CJ19</f>
        <v>0</v>
      </c>
      <c r="F19" s="509">
        <f>E19*関係係数シート!D15</f>
        <v>0</v>
      </c>
      <c r="G19" s="434">
        <f>F19*関係係数シート!E15</f>
        <v>0</v>
      </c>
      <c r="H19" s="432">
        <f>F19*関係係数シート!F15</f>
        <v>0</v>
      </c>
      <c r="I19" s="432">
        <v>0</v>
      </c>
      <c r="J19" s="432">
        <f>I19*関係係数シート!D15</f>
        <v>0</v>
      </c>
      <c r="K19" s="509">
        <v>0</v>
      </c>
      <c r="L19" s="434">
        <f>K19*関係係数シート!E15</f>
        <v>0</v>
      </c>
      <c r="M19" s="432">
        <f>K19*関係係数シート!F15</f>
        <v>0</v>
      </c>
      <c r="N19" s="434">
        <f t="shared" si="8"/>
        <v>0</v>
      </c>
      <c r="O19" s="434">
        <f t="shared" si="0"/>
        <v>0</v>
      </c>
      <c r="P19" s="435">
        <f t="shared" si="1"/>
        <v>0</v>
      </c>
      <c r="Q19" s="84"/>
      <c r="R19" s="510"/>
      <c r="S19" s="511"/>
      <c r="T19" s="434">
        <f>$S$45*関係係数シート!G15</f>
        <v>0</v>
      </c>
      <c r="U19" s="434">
        <f>T19*関係係数シート!D15</f>
        <v>0</v>
      </c>
      <c r="V19" s="434">
        <v>0</v>
      </c>
      <c r="W19" s="434">
        <f>V19*関係係数シート!E15</f>
        <v>0</v>
      </c>
      <c r="X19" s="435">
        <f>V19*関係係数シート!F15</f>
        <v>0</v>
      </c>
      <c r="Z19" s="512">
        <f>ROUND(F19*関係係数シート!H15,0)</f>
        <v>0</v>
      </c>
      <c r="AA19" s="437">
        <f>ROUND(K19*関係係数シート!H15,0)</f>
        <v>0</v>
      </c>
      <c r="AB19" s="437">
        <f t="shared" si="9"/>
        <v>0</v>
      </c>
      <c r="AC19" s="513">
        <f>ROUND(V19*関係係数シート!H15,0)</f>
        <v>0</v>
      </c>
      <c r="AD19" s="512">
        <f>ROUND(F19*関係係数シート!I15,0)</f>
        <v>0</v>
      </c>
      <c r="AE19" s="513">
        <f>ROUND(K19*関係係数シート!I15,0)</f>
        <v>0</v>
      </c>
      <c r="AF19" s="513">
        <f t="shared" si="10"/>
        <v>0</v>
      </c>
      <c r="AG19" s="514">
        <f>ROUND(V19*関係係数シート!I15,0)</f>
        <v>0</v>
      </c>
      <c r="AI19" s="354">
        <f t="shared" si="11"/>
        <v>0</v>
      </c>
      <c r="AJ19" s="515">
        <f t="shared" si="2"/>
        <v>0</v>
      </c>
      <c r="AK19" s="356">
        <f t="shared" si="3"/>
        <v>0</v>
      </c>
      <c r="AL19" s="354">
        <f t="shared" si="12"/>
        <v>0</v>
      </c>
      <c r="AM19" s="516">
        <f t="shared" si="13"/>
        <v>0</v>
      </c>
      <c r="AN19" s="350">
        <f t="shared" si="14"/>
        <v>1</v>
      </c>
      <c r="AP19" s="352">
        <v>12</v>
      </c>
      <c r="AQ19" s="517" t="e">
        <f t="shared" si="4"/>
        <v>#N/A</v>
      </c>
      <c r="AR19" s="518" t="e">
        <f t="shared" si="15"/>
        <v>#N/A</v>
      </c>
      <c r="AS19" s="519" t="e">
        <f t="shared" si="5"/>
        <v>#N/A</v>
      </c>
      <c r="AT19" s="356" t="e">
        <f t="shared" si="5"/>
        <v>#N/A</v>
      </c>
      <c r="AU19" s="520" t="e">
        <f>SUM($AR$8:AR19)/SUM($AR$8:$AR$44)</f>
        <v>#N/A</v>
      </c>
      <c r="AV19" s="521" t="e">
        <f t="shared" si="16"/>
        <v>#N/A</v>
      </c>
      <c r="AW19" s="522" t="e">
        <f t="shared" si="6"/>
        <v>#N/A</v>
      </c>
      <c r="AY19" s="506" t="s">
        <v>21</v>
      </c>
      <c r="AZ19" s="507" t="s">
        <v>20</v>
      </c>
      <c r="BA19" s="588">
        <f>BA$47*関係係数シート!BE15</f>
        <v>0</v>
      </c>
      <c r="BB19" s="434">
        <f>BB$47*関係係数シート!BF15</f>
        <v>0</v>
      </c>
      <c r="BC19" s="434">
        <f>BC$47*関係係数シート!BG15</f>
        <v>0</v>
      </c>
      <c r="BD19" s="434">
        <f>BD$47*関係係数シート!BH15</f>
        <v>0</v>
      </c>
      <c r="BE19" s="434">
        <f>BE$47*関係係数シート!BI15</f>
        <v>0</v>
      </c>
      <c r="BF19" s="434">
        <f>BF$47*関係係数シート!BJ15</f>
        <v>0</v>
      </c>
      <c r="BG19" s="434">
        <f>BG$47*関係係数シート!BK15</f>
        <v>0</v>
      </c>
      <c r="BH19" s="434">
        <f>BH$47*関係係数シート!BL15</f>
        <v>0</v>
      </c>
      <c r="BI19" s="434">
        <f>BI$47*関係係数シート!BM15</f>
        <v>0</v>
      </c>
      <c r="BJ19" s="434">
        <f>BJ$47*関係係数シート!BN15</f>
        <v>0</v>
      </c>
      <c r="BK19" s="434">
        <f>BK$47*関係係数シート!BO15</f>
        <v>0</v>
      </c>
      <c r="BL19" s="434">
        <f>BL$47*関係係数シート!BP15</f>
        <v>0</v>
      </c>
      <c r="BM19" s="434">
        <f>BM$47*関係係数シート!BQ15</f>
        <v>0</v>
      </c>
      <c r="BN19" s="434">
        <f>BN$47*関係係数シート!BR15</f>
        <v>0</v>
      </c>
      <c r="BO19" s="434">
        <f>BO$47*関係係数シート!BS15</f>
        <v>0</v>
      </c>
      <c r="BP19" s="434">
        <f>BP$47*関係係数シート!BT15</f>
        <v>0</v>
      </c>
      <c r="BQ19" s="434">
        <f>BQ$47*関係係数シート!BU15</f>
        <v>0</v>
      </c>
      <c r="BR19" s="434">
        <f>BR$47*関係係数シート!BV15</f>
        <v>0</v>
      </c>
      <c r="BS19" s="434">
        <f>BS$47*関係係数シート!BW15</f>
        <v>0</v>
      </c>
      <c r="BT19" s="434">
        <f>BT$47*関係係数シート!BX15</f>
        <v>0</v>
      </c>
      <c r="BU19" s="434">
        <f>BU$47*関係係数シート!BY15</f>
        <v>0</v>
      </c>
      <c r="BV19" s="434">
        <f>BV$47*関係係数シート!BZ15</f>
        <v>0</v>
      </c>
      <c r="BW19" s="434">
        <f>BW$47*関係係数シート!CA15</f>
        <v>0</v>
      </c>
      <c r="BX19" s="434">
        <f>BX$47*関係係数シート!CB15</f>
        <v>0</v>
      </c>
      <c r="BY19" s="434">
        <f>BY$47*関係係数シート!CC15</f>
        <v>0</v>
      </c>
      <c r="BZ19" s="434">
        <f>BZ$47*関係係数シート!CD15</f>
        <v>0</v>
      </c>
      <c r="CA19" s="434">
        <f>CA$47*関係係数シート!CE15</f>
        <v>0</v>
      </c>
      <c r="CB19" s="434">
        <f>CB$47*関係係数シート!CF15</f>
        <v>0</v>
      </c>
      <c r="CC19" s="434">
        <f>CC$47*関係係数シート!CG15</f>
        <v>0</v>
      </c>
      <c r="CD19" s="434">
        <f>CD$47*関係係数シート!CI15</f>
        <v>0</v>
      </c>
      <c r="CE19" s="434">
        <f>CE$47*関係係数シート!CJ15</f>
        <v>0</v>
      </c>
      <c r="CF19" s="434">
        <f>CF$47*関係係数シート!CK15</f>
        <v>0</v>
      </c>
      <c r="CG19" s="434">
        <f>CG$47*関係係数シート!CL15</f>
        <v>0</v>
      </c>
      <c r="CH19" s="434">
        <f>CH$47*関係係数シート!CM15</f>
        <v>0</v>
      </c>
      <c r="CI19" s="435">
        <f>CI$47*関係係数シート!CO15</f>
        <v>0</v>
      </c>
      <c r="CJ19" s="523">
        <f t="shared" si="7"/>
        <v>0</v>
      </c>
    </row>
    <row r="20" spans="2:88" ht="20.100000000000001" customHeight="1">
      <c r="B20" s="506" t="s">
        <v>48</v>
      </c>
      <c r="C20" s="507" t="s">
        <v>268</v>
      </c>
      <c r="D20" s="508">
        <f>'入力シート '!N18</f>
        <v>0</v>
      </c>
      <c r="E20" s="508">
        <f>'計算シート（設備投資）'!CJ20</f>
        <v>0</v>
      </c>
      <c r="F20" s="509">
        <f>E20*関係係数シート!D16</f>
        <v>0</v>
      </c>
      <c r="G20" s="434">
        <f>F20*関係係数シート!E16</f>
        <v>0</v>
      </c>
      <c r="H20" s="432">
        <f>F20*関係係数シート!F16</f>
        <v>0</v>
      </c>
      <c r="I20" s="432">
        <v>0</v>
      </c>
      <c r="J20" s="432">
        <f>I20*関係係数シート!D16</f>
        <v>0</v>
      </c>
      <c r="K20" s="509">
        <v>0</v>
      </c>
      <c r="L20" s="434">
        <f>K20*関係係数シート!E16</f>
        <v>0</v>
      </c>
      <c r="M20" s="432">
        <f>K20*関係係数シート!F16</f>
        <v>0</v>
      </c>
      <c r="N20" s="434">
        <f t="shared" si="8"/>
        <v>0</v>
      </c>
      <c r="O20" s="434">
        <f t="shared" si="0"/>
        <v>0</v>
      </c>
      <c r="P20" s="435">
        <f t="shared" si="1"/>
        <v>0</v>
      </c>
      <c r="Q20" s="84"/>
      <c r="R20" s="510"/>
      <c r="S20" s="511"/>
      <c r="T20" s="434">
        <f>$S$45*関係係数シート!G16</f>
        <v>0</v>
      </c>
      <c r="U20" s="434">
        <f>T20*関係係数シート!D16</f>
        <v>0</v>
      </c>
      <c r="V20" s="434">
        <v>0</v>
      </c>
      <c r="W20" s="434">
        <f>V20*関係係数シート!E16</f>
        <v>0</v>
      </c>
      <c r="X20" s="435">
        <f>V20*関係係数シート!F16</f>
        <v>0</v>
      </c>
      <c r="Z20" s="512">
        <f>ROUND(F20*関係係数シート!H16,0)</f>
        <v>0</v>
      </c>
      <c r="AA20" s="437">
        <f>ROUND(K20*関係係数シート!H16,0)</f>
        <v>0</v>
      </c>
      <c r="AB20" s="437">
        <f t="shared" si="9"/>
        <v>0</v>
      </c>
      <c r="AC20" s="513">
        <f>ROUND(V20*関係係数シート!H16,0)</f>
        <v>0</v>
      </c>
      <c r="AD20" s="512">
        <f>ROUND(F20*関係係数シート!I16,0)</f>
        <v>0</v>
      </c>
      <c r="AE20" s="513">
        <f>ROUND(K20*関係係数シート!I16,0)</f>
        <v>0</v>
      </c>
      <c r="AF20" s="513">
        <f t="shared" si="10"/>
        <v>0</v>
      </c>
      <c r="AG20" s="514">
        <f>ROUND(V20*関係係数シート!I16,0)</f>
        <v>0</v>
      </c>
      <c r="AI20" s="354">
        <f t="shared" si="11"/>
        <v>0</v>
      </c>
      <c r="AJ20" s="515">
        <f t="shared" si="2"/>
        <v>0</v>
      </c>
      <c r="AK20" s="356">
        <f t="shared" si="3"/>
        <v>0</v>
      </c>
      <c r="AL20" s="354">
        <f t="shared" si="12"/>
        <v>0</v>
      </c>
      <c r="AM20" s="516">
        <f t="shared" si="13"/>
        <v>0</v>
      </c>
      <c r="AN20" s="350">
        <f t="shared" si="14"/>
        <v>1</v>
      </c>
      <c r="AP20" s="352">
        <v>13</v>
      </c>
      <c r="AQ20" s="517" t="e">
        <f t="shared" si="4"/>
        <v>#N/A</v>
      </c>
      <c r="AR20" s="518" t="e">
        <f t="shared" si="15"/>
        <v>#N/A</v>
      </c>
      <c r="AS20" s="519" t="e">
        <f t="shared" si="5"/>
        <v>#N/A</v>
      </c>
      <c r="AT20" s="356" t="e">
        <f t="shared" si="5"/>
        <v>#N/A</v>
      </c>
      <c r="AU20" s="520" t="e">
        <f>SUM($AR$8:AR20)/SUM($AR$8:$AR$44)</f>
        <v>#N/A</v>
      </c>
      <c r="AV20" s="521" t="e">
        <f t="shared" si="16"/>
        <v>#N/A</v>
      </c>
      <c r="AW20" s="522" t="e">
        <f t="shared" si="6"/>
        <v>#N/A</v>
      </c>
      <c r="AY20" s="506" t="s">
        <v>22</v>
      </c>
      <c r="AZ20" s="507" t="s">
        <v>143</v>
      </c>
      <c r="BA20" s="588">
        <f>BA$47*関係係数シート!BE16</f>
        <v>0</v>
      </c>
      <c r="BB20" s="434">
        <f>BB$47*関係係数シート!BF16</f>
        <v>0</v>
      </c>
      <c r="BC20" s="434">
        <f>BC$47*関係係数シート!BG16</f>
        <v>0</v>
      </c>
      <c r="BD20" s="434">
        <f>BD$47*関係係数シート!BH16</f>
        <v>0</v>
      </c>
      <c r="BE20" s="434">
        <f>BE$47*関係係数シート!BI16</f>
        <v>0</v>
      </c>
      <c r="BF20" s="434">
        <f>BF$47*関係係数シート!BJ16</f>
        <v>0</v>
      </c>
      <c r="BG20" s="434">
        <f>BG$47*関係係数シート!BK16</f>
        <v>0</v>
      </c>
      <c r="BH20" s="434">
        <f>BH$47*関係係数シート!BL16</f>
        <v>0</v>
      </c>
      <c r="BI20" s="434">
        <f>BI$47*関係係数シート!BM16</f>
        <v>0</v>
      </c>
      <c r="BJ20" s="434">
        <f>BJ$47*関係係数シート!BN16</f>
        <v>0</v>
      </c>
      <c r="BK20" s="434">
        <f>BK$47*関係係数シート!BO16</f>
        <v>0</v>
      </c>
      <c r="BL20" s="434">
        <f>BL$47*関係係数シート!BP16</f>
        <v>0</v>
      </c>
      <c r="BM20" s="434">
        <f>BM$47*関係係数シート!BQ16</f>
        <v>0</v>
      </c>
      <c r="BN20" s="434">
        <f>BN$47*関係係数シート!BR16</f>
        <v>0</v>
      </c>
      <c r="BO20" s="434">
        <f>BO$47*関係係数シート!BS16</f>
        <v>0</v>
      </c>
      <c r="BP20" s="434">
        <f>BP$47*関係係数シート!BT16</f>
        <v>0</v>
      </c>
      <c r="BQ20" s="434">
        <f>BQ$47*関係係数シート!BU16</f>
        <v>0</v>
      </c>
      <c r="BR20" s="434">
        <f>BR$47*関係係数シート!BV16</f>
        <v>0</v>
      </c>
      <c r="BS20" s="434">
        <f>BS$47*関係係数シート!BW16</f>
        <v>0</v>
      </c>
      <c r="BT20" s="434">
        <f>BT$47*関係係数シート!BX16</f>
        <v>0</v>
      </c>
      <c r="BU20" s="434">
        <f>BU$47*関係係数シート!BY16</f>
        <v>0</v>
      </c>
      <c r="BV20" s="434">
        <f>BV$47*関係係数シート!BZ16</f>
        <v>0</v>
      </c>
      <c r="BW20" s="434">
        <f>BW$47*関係係数シート!CA16</f>
        <v>0</v>
      </c>
      <c r="BX20" s="434">
        <f>BX$47*関係係数シート!CB16</f>
        <v>0</v>
      </c>
      <c r="BY20" s="434">
        <f>BY$47*関係係数シート!CC16</f>
        <v>0</v>
      </c>
      <c r="BZ20" s="434">
        <f>BZ$47*関係係数シート!CD16</f>
        <v>0</v>
      </c>
      <c r="CA20" s="434">
        <f>CA$47*関係係数シート!CE16</f>
        <v>0</v>
      </c>
      <c r="CB20" s="434">
        <f>CB$47*関係係数シート!CF16</f>
        <v>0</v>
      </c>
      <c r="CC20" s="434">
        <f>CC$47*関係係数シート!CG16</f>
        <v>0</v>
      </c>
      <c r="CD20" s="434">
        <f>CD$47*関係係数シート!CI16</f>
        <v>0</v>
      </c>
      <c r="CE20" s="434">
        <f>CE$47*関係係数シート!CJ16</f>
        <v>0</v>
      </c>
      <c r="CF20" s="434">
        <f>CF$47*関係係数シート!CK16</f>
        <v>0</v>
      </c>
      <c r="CG20" s="434">
        <f>CG$47*関係係数シート!CL16</f>
        <v>0</v>
      </c>
      <c r="CH20" s="434">
        <f>CH$47*関係係数シート!CM16</f>
        <v>0</v>
      </c>
      <c r="CI20" s="435">
        <f>CI$47*関係係数シート!CO16</f>
        <v>0</v>
      </c>
      <c r="CJ20" s="523">
        <f t="shared" si="7"/>
        <v>0</v>
      </c>
    </row>
    <row r="21" spans="2:88" ht="20.100000000000001" customHeight="1">
      <c r="B21" s="506" t="s">
        <v>50</v>
      </c>
      <c r="C21" s="507" t="s">
        <v>269</v>
      </c>
      <c r="D21" s="508">
        <f>'入力シート '!N19</f>
        <v>0</v>
      </c>
      <c r="E21" s="508">
        <f>'計算シート（設備投資）'!CJ21</f>
        <v>0</v>
      </c>
      <c r="F21" s="509">
        <f>E21*関係係数シート!D17</f>
        <v>0</v>
      </c>
      <c r="G21" s="434">
        <f>F21*関係係数シート!E17</f>
        <v>0</v>
      </c>
      <c r="H21" s="432">
        <f>F21*関係係数シート!F17</f>
        <v>0</v>
      </c>
      <c r="I21" s="432">
        <v>0</v>
      </c>
      <c r="J21" s="432">
        <f>I21*関係係数シート!D17</f>
        <v>0</v>
      </c>
      <c r="K21" s="509">
        <v>0</v>
      </c>
      <c r="L21" s="434">
        <f>K21*関係係数シート!E17</f>
        <v>0</v>
      </c>
      <c r="M21" s="432">
        <f>K21*関係係数シート!F17</f>
        <v>0</v>
      </c>
      <c r="N21" s="434">
        <f t="shared" si="8"/>
        <v>0</v>
      </c>
      <c r="O21" s="434">
        <f t="shared" si="0"/>
        <v>0</v>
      </c>
      <c r="P21" s="435">
        <f t="shared" si="1"/>
        <v>0</v>
      </c>
      <c r="Q21" s="84"/>
      <c r="R21" s="510"/>
      <c r="S21" s="511"/>
      <c r="T21" s="434">
        <f>$S$45*関係係数シート!G17</f>
        <v>0</v>
      </c>
      <c r="U21" s="434">
        <f>T21*関係係数シート!D17</f>
        <v>0</v>
      </c>
      <c r="V21" s="434">
        <v>0</v>
      </c>
      <c r="W21" s="434">
        <f>V21*関係係数シート!E17</f>
        <v>0</v>
      </c>
      <c r="X21" s="435">
        <f>V21*関係係数シート!F17</f>
        <v>0</v>
      </c>
      <c r="Z21" s="512">
        <f>ROUND(F21*関係係数シート!H17,0)</f>
        <v>0</v>
      </c>
      <c r="AA21" s="437">
        <f>ROUND(K21*関係係数シート!H17,0)</f>
        <v>0</v>
      </c>
      <c r="AB21" s="437">
        <f t="shared" si="9"/>
        <v>0</v>
      </c>
      <c r="AC21" s="513">
        <f>ROUND(V21*関係係数シート!H17,0)</f>
        <v>0</v>
      </c>
      <c r="AD21" s="512">
        <f>ROUND(F21*関係係数シート!I17,0)</f>
        <v>0</v>
      </c>
      <c r="AE21" s="513">
        <f>ROUND(K21*関係係数シート!I17,0)</f>
        <v>0</v>
      </c>
      <c r="AF21" s="513">
        <f t="shared" si="10"/>
        <v>0</v>
      </c>
      <c r="AG21" s="514">
        <f>ROUND(V21*関係係数シート!I17,0)</f>
        <v>0</v>
      </c>
      <c r="AI21" s="354">
        <f t="shared" si="11"/>
        <v>0</v>
      </c>
      <c r="AJ21" s="515">
        <f t="shared" si="2"/>
        <v>0</v>
      </c>
      <c r="AK21" s="356">
        <f t="shared" si="3"/>
        <v>0</v>
      </c>
      <c r="AL21" s="354">
        <f t="shared" si="12"/>
        <v>0</v>
      </c>
      <c r="AM21" s="516">
        <f t="shared" si="13"/>
        <v>0</v>
      </c>
      <c r="AN21" s="350">
        <f t="shared" si="14"/>
        <v>1</v>
      </c>
      <c r="AP21" s="352">
        <v>14</v>
      </c>
      <c r="AQ21" s="517" t="e">
        <f t="shared" si="4"/>
        <v>#N/A</v>
      </c>
      <c r="AR21" s="518" t="e">
        <f t="shared" si="15"/>
        <v>#N/A</v>
      </c>
      <c r="AS21" s="519" t="e">
        <f t="shared" si="5"/>
        <v>#N/A</v>
      </c>
      <c r="AT21" s="356" t="e">
        <f t="shared" si="5"/>
        <v>#N/A</v>
      </c>
      <c r="AU21" s="520" t="e">
        <f>SUM($AR$8:AR21)/SUM($AR$8:$AR$44)</f>
        <v>#N/A</v>
      </c>
      <c r="AV21" s="521" t="e">
        <f t="shared" si="16"/>
        <v>#N/A</v>
      </c>
      <c r="AW21" s="522" t="e">
        <f t="shared" si="6"/>
        <v>#N/A</v>
      </c>
      <c r="AY21" s="506" t="s">
        <v>24</v>
      </c>
      <c r="AZ21" s="507" t="s">
        <v>144</v>
      </c>
      <c r="BA21" s="588">
        <f>BA$47*関係係数シート!BE17</f>
        <v>0</v>
      </c>
      <c r="BB21" s="434">
        <f>BB$47*関係係数シート!BF17</f>
        <v>0</v>
      </c>
      <c r="BC21" s="434">
        <f>BC$47*関係係数シート!BG17</f>
        <v>0</v>
      </c>
      <c r="BD21" s="434">
        <f>BD$47*関係係数シート!BH17</f>
        <v>0</v>
      </c>
      <c r="BE21" s="434">
        <f>BE$47*関係係数シート!BI17</f>
        <v>0</v>
      </c>
      <c r="BF21" s="434">
        <f>BF$47*関係係数シート!BJ17</f>
        <v>0</v>
      </c>
      <c r="BG21" s="434">
        <f>BG$47*関係係数シート!BK17</f>
        <v>0</v>
      </c>
      <c r="BH21" s="434">
        <f>BH$47*関係係数シート!BL17</f>
        <v>0</v>
      </c>
      <c r="BI21" s="434">
        <f>BI$47*関係係数シート!BM17</f>
        <v>0</v>
      </c>
      <c r="BJ21" s="434">
        <f>BJ$47*関係係数シート!BN17</f>
        <v>0</v>
      </c>
      <c r="BK21" s="434">
        <f>BK$47*関係係数シート!BO17</f>
        <v>0</v>
      </c>
      <c r="BL21" s="434">
        <f>BL$47*関係係数シート!BP17</f>
        <v>0</v>
      </c>
      <c r="BM21" s="434">
        <f>BM$47*関係係数シート!BQ17</f>
        <v>0</v>
      </c>
      <c r="BN21" s="434">
        <f>BN$47*関係係数シート!BR17</f>
        <v>0</v>
      </c>
      <c r="BO21" s="434">
        <f>BO$47*関係係数シート!BS17</f>
        <v>0</v>
      </c>
      <c r="BP21" s="434">
        <f>BP$47*関係係数シート!BT17</f>
        <v>0</v>
      </c>
      <c r="BQ21" s="434">
        <f>BQ$47*関係係数シート!BU17</f>
        <v>0</v>
      </c>
      <c r="BR21" s="434">
        <f>BR$47*関係係数シート!BV17</f>
        <v>0</v>
      </c>
      <c r="BS21" s="434">
        <f>BS$47*関係係数シート!BW17</f>
        <v>0</v>
      </c>
      <c r="BT21" s="434">
        <f>BT$47*関係係数シート!BX17</f>
        <v>0</v>
      </c>
      <c r="BU21" s="434">
        <f>BU$47*関係係数シート!BY17</f>
        <v>0</v>
      </c>
      <c r="BV21" s="434">
        <f>BV$47*関係係数シート!BZ17</f>
        <v>0</v>
      </c>
      <c r="BW21" s="434">
        <f>BW$47*関係係数シート!CA17</f>
        <v>0</v>
      </c>
      <c r="BX21" s="434">
        <f>BX$47*関係係数シート!CB17</f>
        <v>0</v>
      </c>
      <c r="BY21" s="434">
        <f>BY$47*関係係数シート!CC17</f>
        <v>0</v>
      </c>
      <c r="BZ21" s="434">
        <f>BZ$47*関係係数シート!CD17</f>
        <v>0</v>
      </c>
      <c r="CA21" s="434">
        <f>CA$47*関係係数シート!CE17</f>
        <v>0</v>
      </c>
      <c r="CB21" s="434">
        <f>CB$47*関係係数シート!CF17</f>
        <v>0</v>
      </c>
      <c r="CC21" s="434">
        <f>CC$47*関係係数シート!CG17</f>
        <v>0</v>
      </c>
      <c r="CD21" s="434">
        <f>CD$47*関係係数シート!CI17</f>
        <v>0</v>
      </c>
      <c r="CE21" s="434">
        <f>CE$47*関係係数シート!CJ17</f>
        <v>0</v>
      </c>
      <c r="CF21" s="434">
        <f>CF$47*関係係数シート!CK17</f>
        <v>0</v>
      </c>
      <c r="CG21" s="434">
        <f>CG$47*関係係数シート!CL17</f>
        <v>0</v>
      </c>
      <c r="CH21" s="434">
        <f>CH$47*関係係数シート!CM17</f>
        <v>0</v>
      </c>
      <c r="CI21" s="435">
        <f>CI$47*関係係数シート!CO17</f>
        <v>0</v>
      </c>
      <c r="CJ21" s="523">
        <f t="shared" si="7"/>
        <v>0</v>
      </c>
    </row>
    <row r="22" spans="2:88" ht="20.100000000000001" customHeight="1">
      <c r="B22" s="524" t="s">
        <v>52</v>
      </c>
      <c r="C22" s="525" t="s">
        <v>270</v>
      </c>
      <c r="D22" s="526">
        <f>'入力シート '!N20</f>
        <v>0</v>
      </c>
      <c r="E22" s="526">
        <f>'計算シート（設備投資）'!CJ22</f>
        <v>0</v>
      </c>
      <c r="F22" s="527">
        <f>E22*関係係数シート!D18</f>
        <v>0</v>
      </c>
      <c r="G22" s="445">
        <f>F22*関係係数シート!E18</f>
        <v>0</v>
      </c>
      <c r="H22" s="443">
        <f>F22*関係係数シート!F18</f>
        <v>0</v>
      </c>
      <c r="I22" s="443">
        <v>0</v>
      </c>
      <c r="J22" s="443">
        <f>I22*関係係数シート!D18</f>
        <v>0</v>
      </c>
      <c r="K22" s="527">
        <v>0</v>
      </c>
      <c r="L22" s="445">
        <f>K22*関係係数シート!E18</f>
        <v>0</v>
      </c>
      <c r="M22" s="443">
        <f>K22*関係係数シート!F18</f>
        <v>0</v>
      </c>
      <c r="N22" s="445">
        <f t="shared" si="8"/>
        <v>0</v>
      </c>
      <c r="O22" s="445">
        <f t="shared" si="0"/>
        <v>0</v>
      </c>
      <c r="P22" s="446">
        <f t="shared" si="1"/>
        <v>0</v>
      </c>
      <c r="Q22" s="84"/>
      <c r="R22" s="528"/>
      <c r="S22" s="529"/>
      <c r="T22" s="445">
        <f>$S$45*関係係数シート!G18</f>
        <v>0</v>
      </c>
      <c r="U22" s="445">
        <f>T22*関係係数シート!D18</f>
        <v>0</v>
      </c>
      <c r="V22" s="445">
        <v>0</v>
      </c>
      <c r="W22" s="445">
        <f>V22*関係係数シート!E18</f>
        <v>0</v>
      </c>
      <c r="X22" s="446">
        <f>V22*関係係数シート!F18</f>
        <v>0</v>
      </c>
      <c r="Z22" s="530">
        <f>ROUND(F22*関係係数シート!H18,0)</f>
        <v>0</v>
      </c>
      <c r="AA22" s="448">
        <f>ROUND(K22*関係係数シート!H18,0)</f>
        <v>0</v>
      </c>
      <c r="AB22" s="448">
        <f t="shared" si="9"/>
        <v>0</v>
      </c>
      <c r="AC22" s="531">
        <f>ROUND(V22*関係係数シート!H18,0)</f>
        <v>0</v>
      </c>
      <c r="AD22" s="530">
        <f>ROUND(F22*関係係数シート!I18,0)</f>
        <v>0</v>
      </c>
      <c r="AE22" s="531">
        <f>ROUND(K22*関係係数シート!I18,0)</f>
        <v>0</v>
      </c>
      <c r="AF22" s="531">
        <f t="shared" si="10"/>
        <v>0</v>
      </c>
      <c r="AG22" s="532">
        <f>ROUND(V22*関係係数シート!I18,0)</f>
        <v>0</v>
      </c>
      <c r="AI22" s="367">
        <f t="shared" si="11"/>
        <v>0</v>
      </c>
      <c r="AJ22" s="533">
        <f t="shared" si="2"/>
        <v>0</v>
      </c>
      <c r="AK22" s="369">
        <f t="shared" si="3"/>
        <v>0</v>
      </c>
      <c r="AL22" s="367">
        <f t="shared" si="12"/>
        <v>0</v>
      </c>
      <c r="AM22" s="534">
        <f t="shared" si="13"/>
        <v>0</v>
      </c>
      <c r="AN22" s="363">
        <f t="shared" si="14"/>
        <v>1</v>
      </c>
      <c r="AP22" s="365">
        <v>15</v>
      </c>
      <c r="AQ22" s="535" t="e">
        <f t="shared" si="4"/>
        <v>#N/A</v>
      </c>
      <c r="AR22" s="536" t="e">
        <f t="shared" si="15"/>
        <v>#N/A</v>
      </c>
      <c r="AS22" s="537" t="e">
        <f t="shared" si="5"/>
        <v>#N/A</v>
      </c>
      <c r="AT22" s="369" t="e">
        <f t="shared" si="5"/>
        <v>#N/A</v>
      </c>
      <c r="AU22" s="538" t="e">
        <f>SUM($AR$8:AR22)/SUM($AR$8:$AR$44)</f>
        <v>#N/A</v>
      </c>
      <c r="AV22" s="539" t="e">
        <f t="shared" si="16"/>
        <v>#N/A</v>
      </c>
      <c r="AW22" s="540" t="e">
        <f t="shared" si="6"/>
        <v>#N/A</v>
      </c>
      <c r="AY22" s="524" t="s">
        <v>26</v>
      </c>
      <c r="AZ22" s="525" t="s">
        <v>145</v>
      </c>
      <c r="BA22" s="589">
        <f>BA$47*関係係数シート!BE18</f>
        <v>0</v>
      </c>
      <c r="BB22" s="445">
        <f>BB$47*関係係数シート!BF18</f>
        <v>0</v>
      </c>
      <c r="BC22" s="445">
        <f>BC$47*関係係数シート!BG18</f>
        <v>0</v>
      </c>
      <c r="BD22" s="445">
        <f>BD$47*関係係数シート!BH18</f>
        <v>0</v>
      </c>
      <c r="BE22" s="445">
        <f>BE$47*関係係数シート!BI18</f>
        <v>0</v>
      </c>
      <c r="BF22" s="445">
        <f>BF$47*関係係数シート!BJ18</f>
        <v>0</v>
      </c>
      <c r="BG22" s="445">
        <f>BG$47*関係係数シート!BK18</f>
        <v>0</v>
      </c>
      <c r="BH22" s="445">
        <f>BH$47*関係係数シート!BL18</f>
        <v>0</v>
      </c>
      <c r="BI22" s="445">
        <f>BI$47*関係係数シート!BM18</f>
        <v>0</v>
      </c>
      <c r="BJ22" s="445">
        <f>BJ$47*関係係数シート!BN18</f>
        <v>0</v>
      </c>
      <c r="BK22" s="445">
        <f>BK$47*関係係数シート!BO18</f>
        <v>0</v>
      </c>
      <c r="BL22" s="445">
        <f>BL$47*関係係数シート!BP18</f>
        <v>0</v>
      </c>
      <c r="BM22" s="445">
        <f>BM$47*関係係数シート!BQ18</f>
        <v>0</v>
      </c>
      <c r="BN22" s="445">
        <f>BN$47*関係係数シート!BR18</f>
        <v>0</v>
      </c>
      <c r="BO22" s="445">
        <f>BO$47*関係係数シート!BS18</f>
        <v>0</v>
      </c>
      <c r="BP22" s="445">
        <f>BP$47*関係係数シート!BT18</f>
        <v>0</v>
      </c>
      <c r="BQ22" s="445">
        <f>BQ$47*関係係数シート!BU18</f>
        <v>0</v>
      </c>
      <c r="BR22" s="445">
        <f>BR$47*関係係数シート!BV18</f>
        <v>0</v>
      </c>
      <c r="BS22" s="445">
        <f>BS$47*関係係数シート!BW18</f>
        <v>0</v>
      </c>
      <c r="BT22" s="445">
        <f>BT$47*関係係数シート!BX18</f>
        <v>0</v>
      </c>
      <c r="BU22" s="445">
        <f>BU$47*関係係数シート!BY18</f>
        <v>0</v>
      </c>
      <c r="BV22" s="445">
        <f>BV$47*関係係数シート!BZ18</f>
        <v>0</v>
      </c>
      <c r="BW22" s="445">
        <f>BW$47*関係係数シート!CA18</f>
        <v>0</v>
      </c>
      <c r="BX22" s="445">
        <f>BX$47*関係係数シート!CB18</f>
        <v>0</v>
      </c>
      <c r="BY22" s="445">
        <f>BY$47*関係係数シート!CC18</f>
        <v>0</v>
      </c>
      <c r="BZ22" s="445">
        <f>BZ$47*関係係数シート!CD18</f>
        <v>0</v>
      </c>
      <c r="CA22" s="445">
        <f>CA$47*関係係数シート!CE18</f>
        <v>0</v>
      </c>
      <c r="CB22" s="445">
        <f>CB$47*関係係数シート!CF18</f>
        <v>0</v>
      </c>
      <c r="CC22" s="445">
        <f>CC$47*関係係数シート!CG18</f>
        <v>0</v>
      </c>
      <c r="CD22" s="445">
        <f>CD$47*関係係数シート!CI18</f>
        <v>0</v>
      </c>
      <c r="CE22" s="445">
        <f>CE$47*関係係数シート!CJ18</f>
        <v>0</v>
      </c>
      <c r="CF22" s="445">
        <f>CF$47*関係係数シート!CK18</f>
        <v>0</v>
      </c>
      <c r="CG22" s="445">
        <f>CG$47*関係係数シート!CL18</f>
        <v>0</v>
      </c>
      <c r="CH22" s="445">
        <f>CH$47*関係係数シート!CM18</f>
        <v>0</v>
      </c>
      <c r="CI22" s="446">
        <f>CI$47*関係係数シート!CO18</f>
        <v>0</v>
      </c>
      <c r="CJ22" s="541">
        <f t="shared" si="7"/>
        <v>0</v>
      </c>
    </row>
    <row r="23" spans="2:88" ht="20.100000000000001" customHeight="1">
      <c r="B23" s="542" t="s">
        <v>54</v>
      </c>
      <c r="C23" s="543" t="s">
        <v>146</v>
      </c>
      <c r="D23" s="544">
        <f>'入力シート '!N21</f>
        <v>0</v>
      </c>
      <c r="E23" s="544">
        <f>'計算シート（設備投資）'!CJ23</f>
        <v>0</v>
      </c>
      <c r="F23" s="489">
        <f>E23*関係係数シート!D19</f>
        <v>0</v>
      </c>
      <c r="G23" s="425">
        <f>F23*関係係数シート!E19</f>
        <v>0</v>
      </c>
      <c r="H23" s="454">
        <f>F23*関係係数シート!F19</f>
        <v>0</v>
      </c>
      <c r="I23" s="454">
        <v>0</v>
      </c>
      <c r="J23" s="454">
        <f>I23*関係係数シート!D19</f>
        <v>0</v>
      </c>
      <c r="K23" s="489">
        <v>0</v>
      </c>
      <c r="L23" s="425">
        <f>K23*関係係数シート!E19</f>
        <v>0</v>
      </c>
      <c r="M23" s="454">
        <f>K23*関係係数シート!F19</f>
        <v>0</v>
      </c>
      <c r="N23" s="425">
        <f t="shared" si="8"/>
        <v>0</v>
      </c>
      <c r="O23" s="425">
        <f t="shared" si="0"/>
        <v>0</v>
      </c>
      <c r="P23" s="456">
        <f t="shared" si="1"/>
        <v>0</v>
      </c>
      <c r="Q23" s="84"/>
      <c r="R23" s="545"/>
      <c r="S23" s="546"/>
      <c r="T23" s="425">
        <f>$S$45*関係係数シート!G19</f>
        <v>0</v>
      </c>
      <c r="U23" s="425">
        <f>T23*関係係数シート!D19</f>
        <v>0</v>
      </c>
      <c r="V23" s="425">
        <v>0</v>
      </c>
      <c r="W23" s="425">
        <f>V23*関係係数シート!E19</f>
        <v>0</v>
      </c>
      <c r="X23" s="456">
        <f>V23*関係係数シート!F19</f>
        <v>0</v>
      </c>
      <c r="Z23" s="464">
        <f>ROUND(F23*関係係数シート!H19,0)</f>
        <v>0</v>
      </c>
      <c r="AA23" s="458">
        <f>ROUND(K23*関係係数シート!H19,0)</f>
        <v>0</v>
      </c>
      <c r="AB23" s="458">
        <f t="shared" si="9"/>
        <v>0</v>
      </c>
      <c r="AC23" s="547">
        <f>ROUND(V23*関係係数シート!H19,0)</f>
        <v>0</v>
      </c>
      <c r="AD23" s="464">
        <f>ROUND(F23*関係係数シート!I19,0)</f>
        <v>0</v>
      </c>
      <c r="AE23" s="547">
        <f>ROUND(K23*関係係数シート!I19,0)</f>
        <v>0</v>
      </c>
      <c r="AF23" s="547">
        <f t="shared" si="10"/>
        <v>0</v>
      </c>
      <c r="AG23" s="548">
        <f>ROUND(V23*関係係数シート!I19,0)</f>
        <v>0</v>
      </c>
      <c r="AI23" s="380">
        <f t="shared" si="11"/>
        <v>0</v>
      </c>
      <c r="AJ23" s="549">
        <f t="shared" si="2"/>
        <v>0</v>
      </c>
      <c r="AK23" s="382">
        <f t="shared" si="3"/>
        <v>0</v>
      </c>
      <c r="AL23" s="380">
        <f t="shared" si="12"/>
        <v>0</v>
      </c>
      <c r="AM23" s="550">
        <f t="shared" si="13"/>
        <v>0</v>
      </c>
      <c r="AN23" s="376">
        <f t="shared" si="14"/>
        <v>1</v>
      </c>
      <c r="AP23" s="378">
        <v>16</v>
      </c>
      <c r="AQ23" s="551" t="e">
        <f t="shared" si="4"/>
        <v>#N/A</v>
      </c>
      <c r="AR23" s="552" t="e">
        <f t="shared" si="15"/>
        <v>#N/A</v>
      </c>
      <c r="AS23" s="553" t="e">
        <f t="shared" si="5"/>
        <v>#N/A</v>
      </c>
      <c r="AT23" s="382" t="e">
        <f t="shared" si="5"/>
        <v>#N/A</v>
      </c>
      <c r="AU23" s="554" t="e">
        <f>SUM($AR$8:AR23)/SUM($AR$8:$AR$44)</f>
        <v>#N/A</v>
      </c>
      <c r="AV23" s="555" t="e">
        <f t="shared" si="16"/>
        <v>#N/A</v>
      </c>
      <c r="AW23" s="556" t="e">
        <f t="shared" si="6"/>
        <v>#N/A</v>
      </c>
      <c r="AY23" s="542" t="s">
        <v>27</v>
      </c>
      <c r="AZ23" s="543" t="s">
        <v>146</v>
      </c>
      <c r="BA23" s="590">
        <f>BA$47*関係係数シート!BE19</f>
        <v>0</v>
      </c>
      <c r="BB23" s="425">
        <f>BB$47*関係係数シート!BF19</f>
        <v>0</v>
      </c>
      <c r="BC23" s="425">
        <f>BC$47*関係係数シート!BG19</f>
        <v>0</v>
      </c>
      <c r="BD23" s="425">
        <f>BD$47*関係係数シート!BH19</f>
        <v>0</v>
      </c>
      <c r="BE23" s="425">
        <f>BE$47*関係係数シート!BI19</f>
        <v>0</v>
      </c>
      <c r="BF23" s="425">
        <f>BF$47*関係係数シート!BJ19</f>
        <v>0</v>
      </c>
      <c r="BG23" s="425">
        <f>BG$47*関係係数シート!BK19</f>
        <v>0</v>
      </c>
      <c r="BH23" s="425">
        <f>BH$47*関係係数シート!BL19</f>
        <v>0</v>
      </c>
      <c r="BI23" s="425">
        <f>BI$47*関係係数シート!BM19</f>
        <v>0</v>
      </c>
      <c r="BJ23" s="425">
        <f>BJ$47*関係係数シート!BN19</f>
        <v>0</v>
      </c>
      <c r="BK23" s="425">
        <f>BK$47*関係係数シート!BO19</f>
        <v>0</v>
      </c>
      <c r="BL23" s="425">
        <f>BL$47*関係係数シート!BP19</f>
        <v>0</v>
      </c>
      <c r="BM23" s="425">
        <f>BM$47*関係係数シート!BQ19</f>
        <v>0</v>
      </c>
      <c r="BN23" s="425">
        <f>BN$47*関係係数シート!BR19</f>
        <v>0</v>
      </c>
      <c r="BO23" s="425">
        <f>BO$47*関係係数シート!BS19</f>
        <v>0</v>
      </c>
      <c r="BP23" s="425">
        <f>BP$47*関係係数シート!BT19</f>
        <v>0</v>
      </c>
      <c r="BQ23" s="425">
        <f>BQ$47*関係係数シート!BU19</f>
        <v>0</v>
      </c>
      <c r="BR23" s="425">
        <f>BR$47*関係係数シート!BV19</f>
        <v>0</v>
      </c>
      <c r="BS23" s="425">
        <f>BS$47*関係係数シート!BW19</f>
        <v>0</v>
      </c>
      <c r="BT23" s="425">
        <f>BT$47*関係係数シート!BX19</f>
        <v>0</v>
      </c>
      <c r="BU23" s="425">
        <f>BU$47*関係係数シート!BY19</f>
        <v>0</v>
      </c>
      <c r="BV23" s="425">
        <f>BV$47*関係係数シート!BZ19</f>
        <v>0</v>
      </c>
      <c r="BW23" s="425">
        <f>BW$47*関係係数シート!CA19</f>
        <v>0</v>
      </c>
      <c r="BX23" s="425">
        <f>BX$47*関係係数シート!CB19</f>
        <v>0</v>
      </c>
      <c r="BY23" s="425">
        <f>BY$47*関係係数シート!CC19</f>
        <v>0</v>
      </c>
      <c r="BZ23" s="425">
        <f>BZ$47*関係係数シート!CD19</f>
        <v>0</v>
      </c>
      <c r="CA23" s="425">
        <f>CA$47*関係係数シート!CE19</f>
        <v>0</v>
      </c>
      <c r="CB23" s="425">
        <f>CB$47*関係係数シート!CF19</f>
        <v>0</v>
      </c>
      <c r="CC23" s="425">
        <f>CC$47*関係係数シート!CG19</f>
        <v>0</v>
      </c>
      <c r="CD23" s="425">
        <f>CD$47*関係係数シート!CI19</f>
        <v>0</v>
      </c>
      <c r="CE23" s="425">
        <f>CE$47*関係係数シート!CJ19</f>
        <v>0</v>
      </c>
      <c r="CF23" s="425">
        <f>CF$47*関係係数シート!CK19</f>
        <v>0</v>
      </c>
      <c r="CG23" s="425">
        <f>CG$47*関係係数シート!CL19</f>
        <v>0</v>
      </c>
      <c r="CH23" s="425">
        <f>CH$47*関係係数シート!CM19</f>
        <v>0</v>
      </c>
      <c r="CI23" s="456">
        <f>CI$47*関係係数シート!CO19</f>
        <v>0</v>
      </c>
      <c r="CJ23" s="557">
        <f t="shared" si="7"/>
        <v>0</v>
      </c>
    </row>
    <row r="24" spans="2:88" ht="20.100000000000001" customHeight="1">
      <c r="B24" s="506" t="s">
        <v>80</v>
      </c>
      <c r="C24" s="507" t="s">
        <v>271</v>
      </c>
      <c r="D24" s="508">
        <f>'入力シート '!N22</f>
        <v>0</v>
      </c>
      <c r="E24" s="508">
        <f>'計算シート（設備投資）'!CJ24</f>
        <v>0</v>
      </c>
      <c r="F24" s="509">
        <f>E24*関係係数シート!D20</f>
        <v>0</v>
      </c>
      <c r="G24" s="434">
        <f>F24*関係係数シート!E20</f>
        <v>0</v>
      </c>
      <c r="H24" s="432">
        <f>F24*関係係数シート!F20</f>
        <v>0</v>
      </c>
      <c r="I24" s="432">
        <v>0</v>
      </c>
      <c r="J24" s="432">
        <f>I24*関係係数シート!D20</f>
        <v>0</v>
      </c>
      <c r="K24" s="509">
        <v>0</v>
      </c>
      <c r="L24" s="434">
        <f>K24*関係係数シート!E20</f>
        <v>0</v>
      </c>
      <c r="M24" s="432">
        <f>K24*関係係数シート!F20</f>
        <v>0</v>
      </c>
      <c r="N24" s="434">
        <f t="shared" si="8"/>
        <v>0</v>
      </c>
      <c r="O24" s="434">
        <f t="shared" si="0"/>
        <v>0</v>
      </c>
      <c r="P24" s="435">
        <f t="shared" si="1"/>
        <v>0</v>
      </c>
      <c r="Q24" s="84"/>
      <c r="R24" s="510"/>
      <c r="S24" s="511"/>
      <c r="T24" s="434">
        <f>$S$45*関係係数シート!G20</f>
        <v>0</v>
      </c>
      <c r="U24" s="434">
        <f>T24*関係係数シート!D20</f>
        <v>0</v>
      </c>
      <c r="V24" s="434">
        <v>0</v>
      </c>
      <c r="W24" s="434">
        <f>V24*関係係数シート!E20</f>
        <v>0</v>
      </c>
      <c r="X24" s="435">
        <f>V24*関係係数シート!F20</f>
        <v>0</v>
      </c>
      <c r="Z24" s="512">
        <f>ROUND(F24*関係係数シート!H20,0)</f>
        <v>0</v>
      </c>
      <c r="AA24" s="437">
        <f>ROUND(K24*関係係数シート!H20,0)</f>
        <v>0</v>
      </c>
      <c r="AB24" s="437">
        <f t="shared" si="9"/>
        <v>0</v>
      </c>
      <c r="AC24" s="513">
        <f>ROUND(V24*関係係数シート!H20,0)</f>
        <v>0</v>
      </c>
      <c r="AD24" s="512">
        <f>ROUND(F24*関係係数シート!I20,0)</f>
        <v>0</v>
      </c>
      <c r="AE24" s="513">
        <f>ROUND(K24*関係係数シート!I20,0)</f>
        <v>0</v>
      </c>
      <c r="AF24" s="513">
        <f t="shared" si="10"/>
        <v>0</v>
      </c>
      <c r="AG24" s="514">
        <f>ROUND(V24*関係係数シート!I20,0)</f>
        <v>0</v>
      </c>
      <c r="AI24" s="354">
        <f t="shared" si="11"/>
        <v>0</v>
      </c>
      <c r="AJ24" s="515">
        <f t="shared" si="2"/>
        <v>0</v>
      </c>
      <c r="AK24" s="356">
        <f t="shared" si="3"/>
        <v>0</v>
      </c>
      <c r="AL24" s="354">
        <f t="shared" si="12"/>
        <v>0</v>
      </c>
      <c r="AM24" s="516">
        <f t="shared" si="13"/>
        <v>0</v>
      </c>
      <c r="AN24" s="350">
        <f t="shared" si="14"/>
        <v>1</v>
      </c>
      <c r="AP24" s="352">
        <v>17</v>
      </c>
      <c r="AQ24" s="517" t="e">
        <f t="shared" si="4"/>
        <v>#N/A</v>
      </c>
      <c r="AR24" s="518" t="e">
        <f t="shared" si="15"/>
        <v>#N/A</v>
      </c>
      <c r="AS24" s="519" t="e">
        <f t="shared" si="5"/>
        <v>#N/A</v>
      </c>
      <c r="AT24" s="356" t="e">
        <f t="shared" si="5"/>
        <v>#N/A</v>
      </c>
      <c r="AU24" s="520" t="e">
        <f>SUM($AR$8:AR24)/SUM($AR$8:$AR$44)</f>
        <v>#N/A</v>
      </c>
      <c r="AV24" s="521" t="e">
        <f t="shared" si="16"/>
        <v>#N/A</v>
      </c>
      <c r="AW24" s="522" t="e">
        <f t="shared" si="6"/>
        <v>#N/A</v>
      </c>
      <c r="AY24" s="506" t="s">
        <v>29</v>
      </c>
      <c r="AZ24" s="507" t="s">
        <v>147</v>
      </c>
      <c r="BA24" s="588">
        <f>BA$47*関係係数シート!BE20</f>
        <v>0</v>
      </c>
      <c r="BB24" s="434">
        <f>BB$47*関係係数シート!BF20</f>
        <v>0</v>
      </c>
      <c r="BC24" s="434">
        <f>BC$47*関係係数シート!BG20</f>
        <v>0</v>
      </c>
      <c r="BD24" s="434">
        <f>BD$47*関係係数シート!BH20</f>
        <v>0</v>
      </c>
      <c r="BE24" s="434">
        <f>BE$47*関係係数シート!BI20</f>
        <v>0</v>
      </c>
      <c r="BF24" s="434">
        <f>BF$47*関係係数シート!BJ20</f>
        <v>0</v>
      </c>
      <c r="BG24" s="434">
        <f>BG$47*関係係数シート!BK20</f>
        <v>0</v>
      </c>
      <c r="BH24" s="434">
        <f>BH$47*関係係数シート!BL20</f>
        <v>0</v>
      </c>
      <c r="BI24" s="434">
        <f>BI$47*関係係数シート!BM20</f>
        <v>0</v>
      </c>
      <c r="BJ24" s="434">
        <f>BJ$47*関係係数シート!BN20</f>
        <v>0</v>
      </c>
      <c r="BK24" s="434">
        <f>BK$47*関係係数シート!BO20</f>
        <v>0</v>
      </c>
      <c r="BL24" s="434">
        <f>BL$47*関係係数シート!BP20</f>
        <v>0</v>
      </c>
      <c r="BM24" s="434">
        <f>BM$47*関係係数シート!BQ20</f>
        <v>0</v>
      </c>
      <c r="BN24" s="434">
        <f>BN$47*関係係数シート!BR20</f>
        <v>0</v>
      </c>
      <c r="BO24" s="434">
        <f>BO$47*関係係数シート!BS20</f>
        <v>0</v>
      </c>
      <c r="BP24" s="434">
        <f>BP$47*関係係数シート!BT20</f>
        <v>0</v>
      </c>
      <c r="BQ24" s="434">
        <f>BQ$47*関係係数シート!BU20</f>
        <v>0</v>
      </c>
      <c r="BR24" s="434">
        <f>BR$47*関係係数シート!BV20</f>
        <v>0</v>
      </c>
      <c r="BS24" s="434">
        <f>BS$47*関係係数シート!BW20</f>
        <v>0</v>
      </c>
      <c r="BT24" s="434">
        <f>BT$47*関係係数シート!BX20</f>
        <v>0</v>
      </c>
      <c r="BU24" s="434">
        <f>BU$47*関係係数シート!BY20</f>
        <v>0</v>
      </c>
      <c r="BV24" s="434">
        <f>BV$47*関係係数シート!BZ20</f>
        <v>0</v>
      </c>
      <c r="BW24" s="434">
        <f>BW$47*関係係数シート!CA20</f>
        <v>0</v>
      </c>
      <c r="BX24" s="434">
        <f>BX$47*関係係数シート!CB20</f>
        <v>0</v>
      </c>
      <c r="BY24" s="434">
        <f>BY$47*関係係数シート!CC20</f>
        <v>0</v>
      </c>
      <c r="BZ24" s="434">
        <f>BZ$47*関係係数シート!CD20</f>
        <v>0</v>
      </c>
      <c r="CA24" s="434">
        <f>CA$47*関係係数シート!CE20</f>
        <v>0</v>
      </c>
      <c r="CB24" s="434">
        <f>CB$47*関係係数シート!CF20</f>
        <v>0</v>
      </c>
      <c r="CC24" s="434">
        <f>CC$47*関係係数シート!CG20</f>
        <v>0</v>
      </c>
      <c r="CD24" s="434">
        <f>CD$47*関係係数シート!CI20</f>
        <v>0</v>
      </c>
      <c r="CE24" s="434">
        <f>CE$47*関係係数シート!CJ20</f>
        <v>0</v>
      </c>
      <c r="CF24" s="434">
        <f>CF$47*関係係数シート!CK20</f>
        <v>0</v>
      </c>
      <c r="CG24" s="434">
        <f>CG$47*関係係数シート!CL20</f>
        <v>0</v>
      </c>
      <c r="CH24" s="434">
        <f>CH$47*関係係数シート!CM20</f>
        <v>0</v>
      </c>
      <c r="CI24" s="435">
        <f>CI$47*関係係数シート!CO20</f>
        <v>0</v>
      </c>
      <c r="CJ24" s="523">
        <f t="shared" si="7"/>
        <v>0</v>
      </c>
    </row>
    <row r="25" spans="2:88" ht="20.100000000000001" customHeight="1">
      <c r="B25" s="506" t="s">
        <v>86</v>
      </c>
      <c r="C25" s="507" t="s">
        <v>243</v>
      </c>
      <c r="D25" s="508">
        <f>'入力シート '!N23</f>
        <v>0</v>
      </c>
      <c r="E25" s="508">
        <f>'計算シート（設備投資）'!CJ25</f>
        <v>0</v>
      </c>
      <c r="F25" s="509">
        <f>E25*関係係数シート!D21</f>
        <v>0</v>
      </c>
      <c r="G25" s="434">
        <f>F25*関係係数シート!E21</f>
        <v>0</v>
      </c>
      <c r="H25" s="432">
        <f>F25*関係係数シート!F21</f>
        <v>0</v>
      </c>
      <c r="I25" s="432">
        <v>0</v>
      </c>
      <c r="J25" s="432">
        <f>I25*関係係数シート!D21</f>
        <v>0</v>
      </c>
      <c r="K25" s="509">
        <v>0</v>
      </c>
      <c r="L25" s="434">
        <f>K25*関係係数シート!E21</f>
        <v>0</v>
      </c>
      <c r="M25" s="432">
        <f>K25*関係係数シート!F21</f>
        <v>0</v>
      </c>
      <c r="N25" s="434">
        <f t="shared" si="8"/>
        <v>0</v>
      </c>
      <c r="O25" s="434">
        <f t="shared" si="0"/>
        <v>0</v>
      </c>
      <c r="P25" s="435">
        <f t="shared" si="1"/>
        <v>0</v>
      </c>
      <c r="Q25" s="84"/>
      <c r="R25" s="510"/>
      <c r="S25" s="511"/>
      <c r="T25" s="434">
        <f>$S$45*関係係数シート!G21</f>
        <v>0</v>
      </c>
      <c r="U25" s="434">
        <f>T25*関係係数シート!D21</f>
        <v>0</v>
      </c>
      <c r="V25" s="434">
        <v>0</v>
      </c>
      <c r="W25" s="434">
        <f>V25*関係係数シート!E21</f>
        <v>0</v>
      </c>
      <c r="X25" s="435">
        <f>V25*関係係数シート!F21</f>
        <v>0</v>
      </c>
      <c r="Z25" s="512">
        <f>ROUND(F25*関係係数シート!H21,0)</f>
        <v>0</v>
      </c>
      <c r="AA25" s="437">
        <f>ROUND(K25*関係係数シート!H21,0)</f>
        <v>0</v>
      </c>
      <c r="AB25" s="437">
        <f t="shared" si="9"/>
        <v>0</v>
      </c>
      <c r="AC25" s="513">
        <f>ROUND(V25*関係係数シート!H21,0)</f>
        <v>0</v>
      </c>
      <c r="AD25" s="512">
        <f>ROUND(F25*関係係数シート!I21,0)</f>
        <v>0</v>
      </c>
      <c r="AE25" s="513">
        <f>ROUND(K25*関係係数シート!I21,0)</f>
        <v>0</v>
      </c>
      <c r="AF25" s="513">
        <f t="shared" si="10"/>
        <v>0</v>
      </c>
      <c r="AG25" s="514">
        <f>ROUND(V25*関係係数シート!I21,0)</f>
        <v>0</v>
      </c>
      <c r="AI25" s="354">
        <f t="shared" si="11"/>
        <v>0</v>
      </c>
      <c r="AJ25" s="515">
        <f t="shared" si="2"/>
        <v>0</v>
      </c>
      <c r="AK25" s="356">
        <f t="shared" si="3"/>
        <v>0</v>
      </c>
      <c r="AL25" s="354">
        <f t="shared" si="12"/>
        <v>0</v>
      </c>
      <c r="AM25" s="516">
        <f t="shared" si="13"/>
        <v>0</v>
      </c>
      <c r="AN25" s="350">
        <f t="shared" si="14"/>
        <v>1</v>
      </c>
      <c r="AP25" s="352">
        <v>18</v>
      </c>
      <c r="AQ25" s="517" t="e">
        <f t="shared" si="4"/>
        <v>#N/A</v>
      </c>
      <c r="AR25" s="518" t="e">
        <f t="shared" si="15"/>
        <v>#N/A</v>
      </c>
      <c r="AS25" s="519" t="e">
        <f t="shared" si="5"/>
        <v>#N/A</v>
      </c>
      <c r="AT25" s="356" t="e">
        <f t="shared" si="5"/>
        <v>#N/A</v>
      </c>
      <c r="AU25" s="520" t="e">
        <f>SUM($AR$8:AR25)/SUM($AR$8:$AR$44)</f>
        <v>#N/A</v>
      </c>
      <c r="AV25" s="521" t="e">
        <f t="shared" si="16"/>
        <v>#N/A</v>
      </c>
      <c r="AW25" s="522" t="e">
        <f t="shared" si="6"/>
        <v>#N/A</v>
      </c>
      <c r="AY25" s="506" t="s">
        <v>31</v>
      </c>
      <c r="AZ25" s="507" t="s">
        <v>148</v>
      </c>
      <c r="BA25" s="588">
        <f>BA$47*関係係数シート!BE21</f>
        <v>0</v>
      </c>
      <c r="BB25" s="434">
        <f>BB$47*関係係数シート!BF21</f>
        <v>0</v>
      </c>
      <c r="BC25" s="434">
        <f>BC$47*関係係数シート!BG21</f>
        <v>0</v>
      </c>
      <c r="BD25" s="434">
        <f>BD$47*関係係数シート!BH21</f>
        <v>0</v>
      </c>
      <c r="BE25" s="434">
        <f>BE$47*関係係数シート!BI21</f>
        <v>0</v>
      </c>
      <c r="BF25" s="434">
        <f>BF$47*関係係数シート!BJ21</f>
        <v>0</v>
      </c>
      <c r="BG25" s="434">
        <f>BG$47*関係係数シート!BK21</f>
        <v>0</v>
      </c>
      <c r="BH25" s="434">
        <f>BH$47*関係係数シート!BL21</f>
        <v>0</v>
      </c>
      <c r="BI25" s="434">
        <f>BI$47*関係係数シート!BM21</f>
        <v>0</v>
      </c>
      <c r="BJ25" s="434">
        <f>BJ$47*関係係数シート!BN21</f>
        <v>0</v>
      </c>
      <c r="BK25" s="434">
        <f>BK$47*関係係数シート!BO21</f>
        <v>0</v>
      </c>
      <c r="BL25" s="434">
        <f>BL$47*関係係数シート!BP21</f>
        <v>0</v>
      </c>
      <c r="BM25" s="434">
        <f>BM$47*関係係数シート!BQ21</f>
        <v>0</v>
      </c>
      <c r="BN25" s="434">
        <f>BN$47*関係係数シート!BR21</f>
        <v>0</v>
      </c>
      <c r="BO25" s="434">
        <f>BO$47*関係係数シート!BS21</f>
        <v>0</v>
      </c>
      <c r="BP25" s="434">
        <f>BP$47*関係係数シート!BT21</f>
        <v>0</v>
      </c>
      <c r="BQ25" s="434">
        <f>BQ$47*関係係数シート!BU21</f>
        <v>0</v>
      </c>
      <c r="BR25" s="434">
        <f>BR$47*関係係数シート!BV21</f>
        <v>0</v>
      </c>
      <c r="BS25" s="434">
        <f>BS$47*関係係数シート!BW21</f>
        <v>0</v>
      </c>
      <c r="BT25" s="434">
        <f>BT$47*関係係数シート!BX21</f>
        <v>0</v>
      </c>
      <c r="BU25" s="434">
        <f>BU$47*関係係数シート!BY21</f>
        <v>0</v>
      </c>
      <c r="BV25" s="434">
        <f>BV$47*関係係数シート!BZ21</f>
        <v>0</v>
      </c>
      <c r="BW25" s="434">
        <f>BW$47*関係係数シート!CA21</f>
        <v>0</v>
      </c>
      <c r="BX25" s="434">
        <f>BX$47*関係係数シート!CB21</f>
        <v>0</v>
      </c>
      <c r="BY25" s="434">
        <f>BY$47*関係係数シート!CC21</f>
        <v>0</v>
      </c>
      <c r="BZ25" s="434">
        <f>BZ$47*関係係数シート!CD21</f>
        <v>0</v>
      </c>
      <c r="CA25" s="434">
        <f>CA$47*関係係数シート!CE21</f>
        <v>0</v>
      </c>
      <c r="CB25" s="434">
        <f>CB$47*関係係数シート!CF21</f>
        <v>0</v>
      </c>
      <c r="CC25" s="434">
        <f>CC$47*関係係数シート!CG21</f>
        <v>0</v>
      </c>
      <c r="CD25" s="434">
        <f>CD$47*関係係数シート!CI21</f>
        <v>0</v>
      </c>
      <c r="CE25" s="434">
        <f>CE$47*関係係数シート!CJ21</f>
        <v>0</v>
      </c>
      <c r="CF25" s="434">
        <f>CF$47*関係係数シート!CK21</f>
        <v>0</v>
      </c>
      <c r="CG25" s="434">
        <f>CG$47*関係係数シート!CL21</f>
        <v>0</v>
      </c>
      <c r="CH25" s="434">
        <f>CH$47*関係係数シート!CM21</f>
        <v>0</v>
      </c>
      <c r="CI25" s="435">
        <f>CI$47*関係係数シート!CO21</f>
        <v>0</v>
      </c>
      <c r="CJ25" s="523">
        <f t="shared" si="7"/>
        <v>0</v>
      </c>
    </row>
    <row r="26" spans="2:88" ht="20.100000000000001" customHeight="1">
      <c r="B26" s="506" t="s">
        <v>87</v>
      </c>
      <c r="C26" s="507" t="s">
        <v>25</v>
      </c>
      <c r="D26" s="508">
        <f>'入力シート '!N24</f>
        <v>0</v>
      </c>
      <c r="E26" s="508">
        <f>'計算シート（設備投資）'!CJ26</f>
        <v>0</v>
      </c>
      <c r="F26" s="509">
        <f>E26*関係係数シート!D22</f>
        <v>0</v>
      </c>
      <c r="G26" s="434">
        <f>F26*関係係数シート!E22</f>
        <v>0</v>
      </c>
      <c r="H26" s="432">
        <f>F26*関係係数シート!F22</f>
        <v>0</v>
      </c>
      <c r="I26" s="432">
        <v>0</v>
      </c>
      <c r="J26" s="432">
        <f>I26*関係係数シート!D22</f>
        <v>0</v>
      </c>
      <c r="K26" s="509">
        <v>0</v>
      </c>
      <c r="L26" s="434">
        <f>K26*関係係数シート!E22</f>
        <v>0</v>
      </c>
      <c r="M26" s="432">
        <f>K26*関係係数シート!F22</f>
        <v>0</v>
      </c>
      <c r="N26" s="434">
        <f t="shared" si="8"/>
        <v>0</v>
      </c>
      <c r="O26" s="434">
        <f t="shared" si="0"/>
        <v>0</v>
      </c>
      <c r="P26" s="435">
        <f t="shared" si="1"/>
        <v>0</v>
      </c>
      <c r="Q26" s="84"/>
      <c r="R26" s="510"/>
      <c r="S26" s="511"/>
      <c r="T26" s="434">
        <f>$S$45*関係係数シート!G22</f>
        <v>0</v>
      </c>
      <c r="U26" s="434">
        <f>T26*関係係数シート!D22</f>
        <v>0</v>
      </c>
      <c r="V26" s="434">
        <v>0</v>
      </c>
      <c r="W26" s="434">
        <f>V26*関係係数シート!E22</f>
        <v>0</v>
      </c>
      <c r="X26" s="435">
        <f>V26*関係係数シート!F22</f>
        <v>0</v>
      </c>
      <c r="Z26" s="512">
        <f>ROUND(F26*関係係数シート!H22,0)</f>
        <v>0</v>
      </c>
      <c r="AA26" s="437">
        <f>ROUND(K26*関係係数シート!H22,0)</f>
        <v>0</v>
      </c>
      <c r="AB26" s="437">
        <f t="shared" si="9"/>
        <v>0</v>
      </c>
      <c r="AC26" s="513">
        <f>ROUND(V26*関係係数シート!H22,0)</f>
        <v>0</v>
      </c>
      <c r="AD26" s="512">
        <f>ROUND(F26*関係係数シート!I22,0)</f>
        <v>0</v>
      </c>
      <c r="AE26" s="513">
        <f>ROUND(K26*関係係数シート!I22,0)</f>
        <v>0</v>
      </c>
      <c r="AF26" s="513">
        <f t="shared" si="10"/>
        <v>0</v>
      </c>
      <c r="AG26" s="514">
        <f>ROUND(V26*関係係数シート!I22,0)</f>
        <v>0</v>
      </c>
      <c r="AI26" s="354">
        <f t="shared" si="11"/>
        <v>0</v>
      </c>
      <c r="AJ26" s="515">
        <f t="shared" si="2"/>
        <v>0</v>
      </c>
      <c r="AK26" s="356">
        <f t="shared" si="3"/>
        <v>0</v>
      </c>
      <c r="AL26" s="354">
        <f t="shared" si="12"/>
        <v>0</v>
      </c>
      <c r="AM26" s="516">
        <f t="shared" si="13"/>
        <v>0</v>
      </c>
      <c r="AN26" s="350">
        <f t="shared" si="14"/>
        <v>1</v>
      </c>
      <c r="AP26" s="352">
        <v>19</v>
      </c>
      <c r="AQ26" s="517" t="e">
        <f t="shared" si="4"/>
        <v>#N/A</v>
      </c>
      <c r="AR26" s="518" t="e">
        <f t="shared" si="15"/>
        <v>#N/A</v>
      </c>
      <c r="AS26" s="519" t="e">
        <f t="shared" si="5"/>
        <v>#N/A</v>
      </c>
      <c r="AT26" s="356" t="e">
        <f t="shared" si="5"/>
        <v>#N/A</v>
      </c>
      <c r="AU26" s="520" t="e">
        <f>SUM($AR$8:AR26)/SUM($AR$8:$AR$44)</f>
        <v>#N/A</v>
      </c>
      <c r="AV26" s="521" t="e">
        <f t="shared" si="16"/>
        <v>#N/A</v>
      </c>
      <c r="AW26" s="522" t="e">
        <f t="shared" si="6"/>
        <v>#N/A</v>
      </c>
      <c r="AY26" s="506" t="s">
        <v>33</v>
      </c>
      <c r="AZ26" s="507" t="s">
        <v>25</v>
      </c>
      <c r="BA26" s="588">
        <f>BA$47*関係係数シート!BE22</f>
        <v>0</v>
      </c>
      <c r="BB26" s="434">
        <f>BB$47*関係係数シート!BF22</f>
        <v>0</v>
      </c>
      <c r="BC26" s="434">
        <f>BC$47*関係係数シート!BG22</f>
        <v>0</v>
      </c>
      <c r="BD26" s="434">
        <f>BD$47*関係係数シート!BH22</f>
        <v>0</v>
      </c>
      <c r="BE26" s="434">
        <f>BE$47*関係係数シート!BI22</f>
        <v>0</v>
      </c>
      <c r="BF26" s="434">
        <f>BF$47*関係係数シート!BJ22</f>
        <v>0</v>
      </c>
      <c r="BG26" s="434">
        <f>BG$47*関係係数シート!BK22</f>
        <v>0</v>
      </c>
      <c r="BH26" s="434">
        <f>BH$47*関係係数シート!BL22</f>
        <v>0</v>
      </c>
      <c r="BI26" s="434">
        <f>BI$47*関係係数シート!BM22</f>
        <v>0</v>
      </c>
      <c r="BJ26" s="434">
        <f>BJ$47*関係係数シート!BN22</f>
        <v>0</v>
      </c>
      <c r="BK26" s="434">
        <f>BK$47*関係係数シート!BO22</f>
        <v>0</v>
      </c>
      <c r="BL26" s="434">
        <f>BL$47*関係係数シート!BP22</f>
        <v>0</v>
      </c>
      <c r="BM26" s="434">
        <f>BM$47*関係係数シート!BQ22</f>
        <v>0</v>
      </c>
      <c r="BN26" s="434">
        <f>BN$47*関係係数シート!BR22</f>
        <v>0</v>
      </c>
      <c r="BO26" s="434">
        <f>BO$47*関係係数シート!BS22</f>
        <v>0</v>
      </c>
      <c r="BP26" s="434">
        <f>BP$47*関係係数シート!BT22</f>
        <v>0</v>
      </c>
      <c r="BQ26" s="434">
        <f>BQ$47*関係係数シート!BU22</f>
        <v>0</v>
      </c>
      <c r="BR26" s="434">
        <f>BR$47*関係係数シート!BV22</f>
        <v>0</v>
      </c>
      <c r="BS26" s="434">
        <f>BS$47*関係係数シート!BW22</f>
        <v>0</v>
      </c>
      <c r="BT26" s="434">
        <f>BT$47*関係係数シート!BX22</f>
        <v>0</v>
      </c>
      <c r="BU26" s="434">
        <f>BU$47*関係係数シート!BY22</f>
        <v>0</v>
      </c>
      <c r="BV26" s="434">
        <f>BV$47*関係係数シート!BZ22</f>
        <v>0</v>
      </c>
      <c r="BW26" s="434">
        <f>BW$47*関係係数シート!CA22</f>
        <v>0</v>
      </c>
      <c r="BX26" s="434">
        <f>BX$47*関係係数シート!CB22</f>
        <v>0</v>
      </c>
      <c r="BY26" s="434">
        <f>BY$47*関係係数シート!CC22</f>
        <v>0</v>
      </c>
      <c r="BZ26" s="434">
        <f>BZ$47*関係係数シート!CD22</f>
        <v>0</v>
      </c>
      <c r="CA26" s="434">
        <f>CA$47*関係係数シート!CE22</f>
        <v>0</v>
      </c>
      <c r="CB26" s="434">
        <f>CB$47*関係係数シート!CF22</f>
        <v>0</v>
      </c>
      <c r="CC26" s="434">
        <f>CC$47*関係係数シート!CG22</f>
        <v>0</v>
      </c>
      <c r="CD26" s="434">
        <f>CD$47*関係係数シート!CI22</f>
        <v>0</v>
      </c>
      <c r="CE26" s="434">
        <f>CE$47*関係係数シート!CJ22</f>
        <v>0</v>
      </c>
      <c r="CF26" s="434">
        <f>CF$47*関係係数シート!CK22</f>
        <v>0</v>
      </c>
      <c r="CG26" s="434">
        <f>CG$47*関係係数シート!CL22</f>
        <v>0</v>
      </c>
      <c r="CH26" s="434">
        <f>CH$47*関係係数シート!CM22</f>
        <v>0</v>
      </c>
      <c r="CI26" s="435">
        <f>CI$47*関係係数シート!CO22</f>
        <v>0</v>
      </c>
      <c r="CJ26" s="523">
        <f t="shared" si="7"/>
        <v>0</v>
      </c>
    </row>
    <row r="27" spans="2:88" ht="20.100000000000001" customHeight="1">
      <c r="B27" s="524" t="s">
        <v>90</v>
      </c>
      <c r="C27" s="525" t="s">
        <v>28</v>
      </c>
      <c r="D27" s="526">
        <f>'入力シート '!N25</f>
        <v>0</v>
      </c>
      <c r="E27" s="526">
        <f>'計算シート（設備投資）'!CJ27</f>
        <v>0</v>
      </c>
      <c r="F27" s="527">
        <f>E27*関係係数シート!D23</f>
        <v>0</v>
      </c>
      <c r="G27" s="445">
        <f>F27*関係係数シート!E23</f>
        <v>0</v>
      </c>
      <c r="H27" s="443">
        <f>F27*関係係数シート!F23</f>
        <v>0</v>
      </c>
      <c r="I27" s="443">
        <v>0</v>
      </c>
      <c r="J27" s="443">
        <f>I27*関係係数シート!D23</f>
        <v>0</v>
      </c>
      <c r="K27" s="527">
        <v>0</v>
      </c>
      <c r="L27" s="445">
        <f>K27*関係係数シート!E23</f>
        <v>0</v>
      </c>
      <c r="M27" s="443">
        <f>K27*関係係数シート!F23</f>
        <v>0</v>
      </c>
      <c r="N27" s="445">
        <f t="shared" si="8"/>
        <v>0</v>
      </c>
      <c r="O27" s="445">
        <f t="shared" si="0"/>
        <v>0</v>
      </c>
      <c r="P27" s="446">
        <f t="shared" si="1"/>
        <v>0</v>
      </c>
      <c r="Q27" s="84"/>
      <c r="R27" s="528"/>
      <c r="S27" s="529"/>
      <c r="T27" s="445">
        <f>$S$45*関係係数シート!G23</f>
        <v>0</v>
      </c>
      <c r="U27" s="445">
        <f>T27*関係係数シート!D23</f>
        <v>0</v>
      </c>
      <c r="V27" s="445">
        <v>0</v>
      </c>
      <c r="W27" s="445">
        <f>V27*関係係数シート!E23</f>
        <v>0</v>
      </c>
      <c r="X27" s="446">
        <f>V27*関係係数シート!F23</f>
        <v>0</v>
      </c>
      <c r="Z27" s="530">
        <f>ROUND(F27*関係係数シート!H23,0)</f>
        <v>0</v>
      </c>
      <c r="AA27" s="448">
        <f>ROUND(K27*関係係数シート!H23,0)</f>
        <v>0</v>
      </c>
      <c r="AB27" s="448">
        <f t="shared" si="9"/>
        <v>0</v>
      </c>
      <c r="AC27" s="531">
        <f>ROUND(V27*関係係数シート!H23,0)</f>
        <v>0</v>
      </c>
      <c r="AD27" s="530">
        <f>ROUND(F27*関係係数シート!I23,0)</f>
        <v>0</v>
      </c>
      <c r="AE27" s="531">
        <f>ROUND(K27*関係係数シート!I23,0)</f>
        <v>0</v>
      </c>
      <c r="AF27" s="531">
        <f t="shared" si="10"/>
        <v>0</v>
      </c>
      <c r="AG27" s="532">
        <f>ROUND(V27*関係係数シート!I23,0)</f>
        <v>0</v>
      </c>
      <c r="AI27" s="367">
        <f t="shared" si="11"/>
        <v>0</v>
      </c>
      <c r="AJ27" s="533">
        <f t="shared" si="2"/>
        <v>0</v>
      </c>
      <c r="AK27" s="369">
        <f t="shared" si="3"/>
        <v>0</v>
      </c>
      <c r="AL27" s="367">
        <f t="shared" si="12"/>
        <v>0</v>
      </c>
      <c r="AM27" s="534">
        <f t="shared" si="13"/>
        <v>0</v>
      </c>
      <c r="AN27" s="363">
        <f t="shared" si="14"/>
        <v>1</v>
      </c>
      <c r="AP27" s="365">
        <v>20</v>
      </c>
      <c r="AQ27" s="535" t="e">
        <f t="shared" si="4"/>
        <v>#N/A</v>
      </c>
      <c r="AR27" s="536" t="e">
        <f t="shared" si="15"/>
        <v>#N/A</v>
      </c>
      <c r="AS27" s="537" t="e">
        <f t="shared" si="5"/>
        <v>#N/A</v>
      </c>
      <c r="AT27" s="369" t="e">
        <f t="shared" si="5"/>
        <v>#N/A</v>
      </c>
      <c r="AU27" s="538" t="e">
        <f>SUM($AR$8:AR27)/SUM($AR$8:$AR$44)</f>
        <v>#N/A</v>
      </c>
      <c r="AV27" s="539" t="e">
        <f t="shared" si="16"/>
        <v>#N/A</v>
      </c>
      <c r="AW27" s="540" t="e">
        <f t="shared" si="6"/>
        <v>#N/A</v>
      </c>
      <c r="AY27" s="524" t="s">
        <v>34</v>
      </c>
      <c r="AZ27" s="525" t="s">
        <v>28</v>
      </c>
      <c r="BA27" s="589">
        <f>BA$47*関係係数シート!BE23</f>
        <v>0</v>
      </c>
      <c r="BB27" s="445">
        <f>BB$47*関係係数シート!BF23</f>
        <v>0</v>
      </c>
      <c r="BC27" s="445">
        <f>BC$47*関係係数シート!BG23</f>
        <v>0</v>
      </c>
      <c r="BD27" s="445">
        <f>BD$47*関係係数シート!BH23</f>
        <v>0</v>
      </c>
      <c r="BE27" s="445">
        <f>BE$47*関係係数シート!BI23</f>
        <v>0</v>
      </c>
      <c r="BF27" s="445">
        <f>BF$47*関係係数シート!BJ23</f>
        <v>0</v>
      </c>
      <c r="BG27" s="445">
        <f>BG$47*関係係数シート!BK23</f>
        <v>0</v>
      </c>
      <c r="BH27" s="445">
        <f>BH$47*関係係数シート!BL23</f>
        <v>0</v>
      </c>
      <c r="BI27" s="445">
        <f>BI$47*関係係数シート!BM23</f>
        <v>0</v>
      </c>
      <c r="BJ27" s="445">
        <f>BJ$47*関係係数シート!BN23</f>
        <v>0</v>
      </c>
      <c r="BK27" s="445">
        <f>BK$47*関係係数シート!BO23</f>
        <v>0</v>
      </c>
      <c r="BL27" s="445">
        <f>BL$47*関係係数シート!BP23</f>
        <v>0</v>
      </c>
      <c r="BM27" s="445">
        <f>BM$47*関係係数シート!BQ23</f>
        <v>0</v>
      </c>
      <c r="BN27" s="445">
        <f>BN$47*関係係数シート!BR23</f>
        <v>0</v>
      </c>
      <c r="BO27" s="445">
        <f>BO$47*関係係数シート!BS23</f>
        <v>0</v>
      </c>
      <c r="BP27" s="445">
        <f>BP$47*関係係数シート!BT23</f>
        <v>0</v>
      </c>
      <c r="BQ27" s="445">
        <f>BQ$47*関係係数シート!BU23</f>
        <v>0</v>
      </c>
      <c r="BR27" s="445">
        <f>BR$47*関係係数シート!BV23</f>
        <v>0</v>
      </c>
      <c r="BS27" s="445">
        <f>BS$47*関係係数シート!BW23</f>
        <v>0</v>
      </c>
      <c r="BT27" s="445">
        <f>BT$47*関係係数シート!BX23</f>
        <v>0</v>
      </c>
      <c r="BU27" s="445">
        <f>BU$47*関係係数シート!BY23</f>
        <v>0</v>
      </c>
      <c r="BV27" s="445">
        <f>BV$47*関係係数シート!BZ23</f>
        <v>0</v>
      </c>
      <c r="BW27" s="445">
        <f>BW$47*関係係数シート!CA23</f>
        <v>0</v>
      </c>
      <c r="BX27" s="445">
        <f>BX$47*関係係数シート!CB23</f>
        <v>0</v>
      </c>
      <c r="BY27" s="445">
        <f>BY$47*関係係数シート!CC23</f>
        <v>0</v>
      </c>
      <c r="BZ27" s="445">
        <f>BZ$47*関係係数シート!CD23</f>
        <v>0</v>
      </c>
      <c r="CA27" s="445">
        <f>CA$47*関係係数シート!CE23</f>
        <v>0</v>
      </c>
      <c r="CB27" s="445">
        <f>CB$47*関係係数シート!CF23</f>
        <v>0</v>
      </c>
      <c r="CC27" s="445">
        <f>CC$47*関係係数シート!CG23</f>
        <v>0</v>
      </c>
      <c r="CD27" s="445">
        <f>CD$47*関係係数シート!CI23</f>
        <v>0</v>
      </c>
      <c r="CE27" s="445">
        <f>CE$47*関係係数シート!CJ23</f>
        <v>0</v>
      </c>
      <c r="CF27" s="445">
        <f>CF$47*関係係数シート!CK23</f>
        <v>0</v>
      </c>
      <c r="CG27" s="445">
        <f>CG$47*関係係数シート!CL23</f>
        <v>0</v>
      </c>
      <c r="CH27" s="445">
        <f>CH$47*関係係数シート!CM23</f>
        <v>0</v>
      </c>
      <c r="CI27" s="446">
        <f>CI$47*関係係数シート!CO23</f>
        <v>0</v>
      </c>
      <c r="CJ27" s="541">
        <f t="shared" si="7"/>
        <v>0</v>
      </c>
    </row>
    <row r="28" spans="2:88" ht="20.100000000000001" customHeight="1">
      <c r="B28" s="542" t="s">
        <v>91</v>
      </c>
      <c r="C28" s="543" t="s">
        <v>30</v>
      </c>
      <c r="D28" s="544">
        <f>'入力シート '!N26</f>
        <v>0</v>
      </c>
      <c r="E28" s="544">
        <f>'計算シート（設備投資）'!CJ28</f>
        <v>0</v>
      </c>
      <c r="F28" s="489">
        <f>E28*関係係数シート!D24</f>
        <v>0</v>
      </c>
      <c r="G28" s="425">
        <f>F28*関係係数シート!E24</f>
        <v>0</v>
      </c>
      <c r="H28" s="454">
        <f>F28*関係係数シート!F24</f>
        <v>0</v>
      </c>
      <c r="I28" s="454">
        <v>0</v>
      </c>
      <c r="J28" s="454">
        <f>I28*関係係数シート!D24</f>
        <v>0</v>
      </c>
      <c r="K28" s="489">
        <v>0</v>
      </c>
      <c r="L28" s="425">
        <f>K28*関係係数シート!E24</f>
        <v>0</v>
      </c>
      <c r="M28" s="454">
        <f>K28*関係係数シート!F24</f>
        <v>0</v>
      </c>
      <c r="N28" s="425">
        <f t="shared" si="8"/>
        <v>0</v>
      </c>
      <c r="O28" s="425">
        <f t="shared" si="0"/>
        <v>0</v>
      </c>
      <c r="P28" s="456">
        <f t="shared" si="1"/>
        <v>0</v>
      </c>
      <c r="Q28" s="84"/>
      <c r="R28" s="545"/>
      <c r="S28" s="546"/>
      <c r="T28" s="425">
        <f>$S$45*関係係数シート!G24</f>
        <v>0</v>
      </c>
      <c r="U28" s="425">
        <f>T28*関係係数シート!D24</f>
        <v>0</v>
      </c>
      <c r="V28" s="425">
        <v>0</v>
      </c>
      <c r="W28" s="425">
        <f>V28*関係係数シート!E24</f>
        <v>0</v>
      </c>
      <c r="X28" s="456">
        <f>V28*関係係数シート!F24</f>
        <v>0</v>
      </c>
      <c r="Z28" s="464">
        <f>ROUND(F28*関係係数シート!H24,0)</f>
        <v>0</v>
      </c>
      <c r="AA28" s="458">
        <f>ROUND(K28*関係係数シート!H24,0)</f>
        <v>0</v>
      </c>
      <c r="AB28" s="458">
        <f t="shared" si="9"/>
        <v>0</v>
      </c>
      <c r="AC28" s="547">
        <f>ROUND(V28*関係係数シート!H24,0)</f>
        <v>0</v>
      </c>
      <c r="AD28" s="464">
        <f>ROUND(F28*関係係数シート!I24,0)</f>
        <v>0</v>
      </c>
      <c r="AE28" s="547">
        <f>ROUND(K28*関係係数シート!I24,0)</f>
        <v>0</v>
      </c>
      <c r="AF28" s="547">
        <f t="shared" si="10"/>
        <v>0</v>
      </c>
      <c r="AG28" s="548">
        <f>ROUND(V28*関係係数シート!I24,0)</f>
        <v>0</v>
      </c>
      <c r="AI28" s="380">
        <f t="shared" si="11"/>
        <v>0</v>
      </c>
      <c r="AJ28" s="549">
        <f t="shared" si="2"/>
        <v>0</v>
      </c>
      <c r="AK28" s="382">
        <f t="shared" si="3"/>
        <v>0</v>
      </c>
      <c r="AL28" s="380">
        <f t="shared" si="12"/>
        <v>0</v>
      </c>
      <c r="AM28" s="550">
        <f t="shared" si="13"/>
        <v>0</v>
      </c>
      <c r="AN28" s="376">
        <f t="shared" si="14"/>
        <v>1</v>
      </c>
      <c r="AP28" s="378">
        <v>21</v>
      </c>
      <c r="AQ28" s="551" t="e">
        <f t="shared" si="4"/>
        <v>#N/A</v>
      </c>
      <c r="AR28" s="552" t="e">
        <f t="shared" si="15"/>
        <v>#N/A</v>
      </c>
      <c r="AS28" s="553" t="e">
        <f t="shared" si="5"/>
        <v>#N/A</v>
      </c>
      <c r="AT28" s="382" t="e">
        <f t="shared" si="5"/>
        <v>#N/A</v>
      </c>
      <c r="AU28" s="554" t="e">
        <f>SUM($AR$8:AR28)/SUM($AR$8:$AR$44)</f>
        <v>#N/A</v>
      </c>
      <c r="AV28" s="555" t="e">
        <f t="shared" si="16"/>
        <v>#N/A</v>
      </c>
      <c r="AW28" s="556" t="e">
        <f t="shared" si="6"/>
        <v>#N/A</v>
      </c>
      <c r="AY28" s="542" t="s">
        <v>36</v>
      </c>
      <c r="AZ28" s="543" t="s">
        <v>30</v>
      </c>
      <c r="BA28" s="590">
        <f>BA$47*関係係数シート!BE24</f>
        <v>0</v>
      </c>
      <c r="BB28" s="425">
        <f>BB$47*関係係数シート!BF24</f>
        <v>0</v>
      </c>
      <c r="BC28" s="425">
        <f>BC$47*関係係数シート!BG24</f>
        <v>0</v>
      </c>
      <c r="BD28" s="425">
        <f>BD$47*関係係数シート!BH24</f>
        <v>0</v>
      </c>
      <c r="BE28" s="425">
        <f>BE$47*関係係数シート!BI24</f>
        <v>0</v>
      </c>
      <c r="BF28" s="425">
        <f>BF$47*関係係数シート!BJ24</f>
        <v>0</v>
      </c>
      <c r="BG28" s="425">
        <f>BG$47*関係係数シート!BK24</f>
        <v>0</v>
      </c>
      <c r="BH28" s="425">
        <f>BH$47*関係係数シート!BL24</f>
        <v>0</v>
      </c>
      <c r="BI28" s="425">
        <f>BI$47*関係係数シート!BM24</f>
        <v>0</v>
      </c>
      <c r="BJ28" s="425">
        <f>BJ$47*関係係数シート!BN24</f>
        <v>0</v>
      </c>
      <c r="BK28" s="425">
        <f>BK$47*関係係数シート!BO24</f>
        <v>0</v>
      </c>
      <c r="BL28" s="425">
        <f>BL$47*関係係数シート!BP24</f>
        <v>0</v>
      </c>
      <c r="BM28" s="425">
        <f>BM$47*関係係数シート!BQ24</f>
        <v>0</v>
      </c>
      <c r="BN28" s="425">
        <f>BN$47*関係係数シート!BR24</f>
        <v>0</v>
      </c>
      <c r="BO28" s="425">
        <f>BO$47*関係係数シート!BS24</f>
        <v>0</v>
      </c>
      <c r="BP28" s="425">
        <f>BP$47*関係係数シート!BT24</f>
        <v>0</v>
      </c>
      <c r="BQ28" s="425">
        <f>BQ$47*関係係数シート!BU24</f>
        <v>0</v>
      </c>
      <c r="BR28" s="425">
        <f>BR$47*関係係数シート!BV24</f>
        <v>0</v>
      </c>
      <c r="BS28" s="425">
        <f>BS$47*関係係数シート!BW24</f>
        <v>0</v>
      </c>
      <c r="BT28" s="425">
        <f>BT$47*関係係数シート!BX24</f>
        <v>0</v>
      </c>
      <c r="BU28" s="425">
        <f>BU$47*関係係数シート!BY24</f>
        <v>0</v>
      </c>
      <c r="BV28" s="425">
        <f>BV$47*関係係数シート!BZ24</f>
        <v>0</v>
      </c>
      <c r="BW28" s="425">
        <f>BW$47*関係係数シート!CA24</f>
        <v>0</v>
      </c>
      <c r="BX28" s="425">
        <f>BX$47*関係係数シート!CB24</f>
        <v>0</v>
      </c>
      <c r="BY28" s="425">
        <f>BY$47*関係係数シート!CC24</f>
        <v>0</v>
      </c>
      <c r="BZ28" s="425">
        <f>BZ$47*関係係数シート!CD24</f>
        <v>0</v>
      </c>
      <c r="CA28" s="425">
        <f>CA$47*関係係数シート!CE24</f>
        <v>0</v>
      </c>
      <c r="CB28" s="425">
        <f>CB$47*関係係数シート!CF24</f>
        <v>0</v>
      </c>
      <c r="CC28" s="425">
        <f>CC$47*関係係数シート!CG24</f>
        <v>0</v>
      </c>
      <c r="CD28" s="425">
        <f>CD$47*関係係数シート!CI24</f>
        <v>0</v>
      </c>
      <c r="CE28" s="425">
        <f>CE$47*関係係数シート!CJ24</f>
        <v>0</v>
      </c>
      <c r="CF28" s="425">
        <f>CF$47*関係係数シート!CK24</f>
        <v>0</v>
      </c>
      <c r="CG28" s="425">
        <f>CG$47*関係係数シート!CL24</f>
        <v>0</v>
      </c>
      <c r="CH28" s="425">
        <f>CH$47*関係係数シート!CM24</f>
        <v>0</v>
      </c>
      <c r="CI28" s="456">
        <f>CI$47*関係係数シート!CO24</f>
        <v>0</v>
      </c>
      <c r="CJ28" s="557">
        <f t="shared" si="7"/>
        <v>0</v>
      </c>
    </row>
    <row r="29" spans="2:88" ht="20.100000000000001" customHeight="1">
      <c r="B29" s="506" t="s">
        <v>92</v>
      </c>
      <c r="C29" s="507" t="s">
        <v>32</v>
      </c>
      <c r="D29" s="508">
        <f>'入力シート '!N27</f>
        <v>0</v>
      </c>
      <c r="E29" s="508">
        <f>'計算シート（設備投資）'!CJ29</f>
        <v>0</v>
      </c>
      <c r="F29" s="509">
        <f>E29*関係係数シート!D25</f>
        <v>0</v>
      </c>
      <c r="G29" s="434">
        <f>F29*関係係数シート!E25</f>
        <v>0</v>
      </c>
      <c r="H29" s="432">
        <f>F29*関係係数シート!F25</f>
        <v>0</v>
      </c>
      <c r="I29" s="432">
        <v>0</v>
      </c>
      <c r="J29" s="432">
        <f>I29*関係係数シート!D25</f>
        <v>0</v>
      </c>
      <c r="K29" s="509">
        <v>0</v>
      </c>
      <c r="L29" s="434">
        <f>K29*関係係数シート!E25</f>
        <v>0</v>
      </c>
      <c r="M29" s="432">
        <f>K29*関係係数シート!F25</f>
        <v>0</v>
      </c>
      <c r="N29" s="434">
        <f t="shared" si="8"/>
        <v>0</v>
      </c>
      <c r="O29" s="434">
        <f t="shared" si="0"/>
        <v>0</v>
      </c>
      <c r="P29" s="435">
        <f t="shared" si="1"/>
        <v>0</v>
      </c>
      <c r="Q29" s="84"/>
      <c r="R29" s="510"/>
      <c r="S29" s="511"/>
      <c r="T29" s="434">
        <f>$S$45*関係係数シート!G25</f>
        <v>0</v>
      </c>
      <c r="U29" s="434">
        <f>T29*関係係数シート!D25</f>
        <v>0</v>
      </c>
      <c r="V29" s="434">
        <v>0</v>
      </c>
      <c r="W29" s="434">
        <f>V29*関係係数シート!E25</f>
        <v>0</v>
      </c>
      <c r="X29" s="435">
        <f>V29*関係係数シート!F25</f>
        <v>0</v>
      </c>
      <c r="Z29" s="512">
        <f>ROUND(F29*関係係数シート!H25,0)</f>
        <v>0</v>
      </c>
      <c r="AA29" s="437">
        <f>ROUND(K29*関係係数シート!H25,0)</f>
        <v>0</v>
      </c>
      <c r="AB29" s="437">
        <f t="shared" si="9"/>
        <v>0</v>
      </c>
      <c r="AC29" s="513">
        <f>ROUND(V29*関係係数シート!H25,0)</f>
        <v>0</v>
      </c>
      <c r="AD29" s="512">
        <f>ROUND(F29*関係係数シート!I25,0)</f>
        <v>0</v>
      </c>
      <c r="AE29" s="513">
        <f>ROUND(K29*関係係数シート!I25,0)</f>
        <v>0</v>
      </c>
      <c r="AF29" s="513">
        <f t="shared" si="10"/>
        <v>0</v>
      </c>
      <c r="AG29" s="514">
        <f>ROUND(V29*関係係数シート!I25,0)</f>
        <v>0</v>
      </c>
      <c r="AI29" s="354">
        <f t="shared" si="11"/>
        <v>0</v>
      </c>
      <c r="AJ29" s="515">
        <f t="shared" si="2"/>
        <v>0</v>
      </c>
      <c r="AK29" s="356">
        <f t="shared" si="3"/>
        <v>0</v>
      </c>
      <c r="AL29" s="354">
        <f t="shared" si="12"/>
        <v>0</v>
      </c>
      <c r="AM29" s="516">
        <f t="shared" si="13"/>
        <v>0</v>
      </c>
      <c r="AN29" s="350">
        <f t="shared" si="14"/>
        <v>1</v>
      </c>
      <c r="AP29" s="352">
        <v>22</v>
      </c>
      <c r="AQ29" s="517" t="e">
        <f t="shared" si="4"/>
        <v>#N/A</v>
      </c>
      <c r="AR29" s="518" t="e">
        <f t="shared" si="15"/>
        <v>#N/A</v>
      </c>
      <c r="AS29" s="519" t="e">
        <f t="shared" si="5"/>
        <v>#N/A</v>
      </c>
      <c r="AT29" s="356" t="e">
        <f t="shared" si="5"/>
        <v>#N/A</v>
      </c>
      <c r="AU29" s="520" t="e">
        <f>SUM($AR$8:AR29)/SUM($AR$8:$AR$44)</f>
        <v>#N/A</v>
      </c>
      <c r="AV29" s="521" t="e">
        <f t="shared" si="16"/>
        <v>#N/A</v>
      </c>
      <c r="AW29" s="522" t="e">
        <f t="shared" si="6"/>
        <v>#N/A</v>
      </c>
      <c r="AY29" s="506" t="s">
        <v>38</v>
      </c>
      <c r="AZ29" s="507" t="s">
        <v>32</v>
      </c>
      <c r="BA29" s="588">
        <f>BA$47*関係係数シート!BE25</f>
        <v>0</v>
      </c>
      <c r="BB29" s="434">
        <f>BB$47*関係係数シート!BF25</f>
        <v>0</v>
      </c>
      <c r="BC29" s="434">
        <f>BC$47*関係係数シート!BG25</f>
        <v>0</v>
      </c>
      <c r="BD29" s="434">
        <f>BD$47*関係係数シート!BH25</f>
        <v>0</v>
      </c>
      <c r="BE29" s="434">
        <f>BE$47*関係係数シート!BI25</f>
        <v>0</v>
      </c>
      <c r="BF29" s="434">
        <f>BF$47*関係係数シート!BJ25</f>
        <v>0</v>
      </c>
      <c r="BG29" s="434">
        <f>BG$47*関係係数シート!BK25</f>
        <v>0</v>
      </c>
      <c r="BH29" s="434">
        <f>BH$47*関係係数シート!BL25</f>
        <v>0</v>
      </c>
      <c r="BI29" s="434">
        <f>BI$47*関係係数シート!BM25</f>
        <v>0</v>
      </c>
      <c r="BJ29" s="434">
        <f>BJ$47*関係係数シート!BN25</f>
        <v>0</v>
      </c>
      <c r="BK29" s="434">
        <f>BK$47*関係係数シート!BO25</f>
        <v>0</v>
      </c>
      <c r="BL29" s="434">
        <f>BL$47*関係係数シート!BP25</f>
        <v>0</v>
      </c>
      <c r="BM29" s="434">
        <f>BM$47*関係係数シート!BQ25</f>
        <v>0</v>
      </c>
      <c r="BN29" s="434">
        <f>BN$47*関係係数シート!BR25</f>
        <v>0</v>
      </c>
      <c r="BO29" s="434">
        <f>BO$47*関係係数シート!BS25</f>
        <v>0</v>
      </c>
      <c r="BP29" s="434">
        <f>BP$47*関係係数シート!BT25</f>
        <v>0</v>
      </c>
      <c r="BQ29" s="434">
        <f>BQ$47*関係係数シート!BU25</f>
        <v>0</v>
      </c>
      <c r="BR29" s="434">
        <f>BR$47*関係係数シート!BV25</f>
        <v>0</v>
      </c>
      <c r="BS29" s="434">
        <f>BS$47*関係係数シート!BW25</f>
        <v>0</v>
      </c>
      <c r="BT29" s="434">
        <f>BT$47*関係係数シート!BX25</f>
        <v>0</v>
      </c>
      <c r="BU29" s="434">
        <f>BU$47*関係係数シート!BY25</f>
        <v>0</v>
      </c>
      <c r="BV29" s="434">
        <f>BV$47*関係係数シート!BZ25</f>
        <v>0</v>
      </c>
      <c r="BW29" s="434">
        <f>BW$47*関係係数シート!CA25</f>
        <v>0</v>
      </c>
      <c r="BX29" s="434">
        <f>BX$47*関係係数シート!CB25</f>
        <v>0</v>
      </c>
      <c r="BY29" s="434">
        <f>BY$47*関係係数シート!CC25</f>
        <v>0</v>
      </c>
      <c r="BZ29" s="434">
        <f>BZ$47*関係係数シート!CD25</f>
        <v>0</v>
      </c>
      <c r="CA29" s="434">
        <f>CA$47*関係係数シート!CE25</f>
        <v>0</v>
      </c>
      <c r="CB29" s="434">
        <f>CB$47*関係係数シート!CF25</f>
        <v>0</v>
      </c>
      <c r="CC29" s="434">
        <f>CC$47*関係係数シート!CG25</f>
        <v>0</v>
      </c>
      <c r="CD29" s="434">
        <f>CD$47*関係係数シート!CI25</f>
        <v>0</v>
      </c>
      <c r="CE29" s="434">
        <f>CE$47*関係係数シート!CJ25</f>
        <v>0</v>
      </c>
      <c r="CF29" s="434">
        <f>CF$47*関係係数シート!CK25</f>
        <v>0</v>
      </c>
      <c r="CG29" s="434">
        <f>CG$47*関係係数シート!CL25</f>
        <v>0</v>
      </c>
      <c r="CH29" s="434">
        <f>CH$47*関係係数シート!CM25</f>
        <v>0</v>
      </c>
      <c r="CI29" s="435">
        <f>CI$47*関係係数シート!CO25</f>
        <v>0</v>
      </c>
      <c r="CJ29" s="523">
        <f t="shared" si="7"/>
        <v>0</v>
      </c>
    </row>
    <row r="30" spans="2:88" ht="20.100000000000001" customHeight="1">
      <c r="B30" s="506" t="s">
        <v>93</v>
      </c>
      <c r="C30" s="507" t="s">
        <v>272</v>
      </c>
      <c r="D30" s="508">
        <f>'入力シート '!N28</f>
        <v>0</v>
      </c>
      <c r="E30" s="508">
        <f>'計算シート（設備投資）'!CJ30</f>
        <v>0</v>
      </c>
      <c r="F30" s="509">
        <f>E30*関係係数シート!D26</f>
        <v>0</v>
      </c>
      <c r="G30" s="434">
        <f>F30*関係係数シート!E26</f>
        <v>0</v>
      </c>
      <c r="H30" s="432">
        <f>F30*関係係数シート!F26</f>
        <v>0</v>
      </c>
      <c r="I30" s="432">
        <v>0</v>
      </c>
      <c r="J30" s="432">
        <f>I30*関係係数シート!D26</f>
        <v>0</v>
      </c>
      <c r="K30" s="509">
        <v>0</v>
      </c>
      <c r="L30" s="434">
        <f>K30*関係係数シート!E26</f>
        <v>0</v>
      </c>
      <c r="M30" s="432">
        <f>K30*関係係数シート!F26</f>
        <v>0</v>
      </c>
      <c r="N30" s="434">
        <f t="shared" si="8"/>
        <v>0</v>
      </c>
      <c r="O30" s="434">
        <f t="shared" si="0"/>
        <v>0</v>
      </c>
      <c r="P30" s="435">
        <f t="shared" si="1"/>
        <v>0</v>
      </c>
      <c r="Q30" s="84"/>
      <c r="R30" s="510"/>
      <c r="S30" s="511"/>
      <c r="T30" s="434">
        <f>$S$45*関係係数シート!G26</f>
        <v>0</v>
      </c>
      <c r="U30" s="434">
        <f>T30*関係係数シート!D26</f>
        <v>0</v>
      </c>
      <c r="V30" s="434">
        <v>0</v>
      </c>
      <c r="W30" s="434">
        <f>V30*関係係数シート!E26</f>
        <v>0</v>
      </c>
      <c r="X30" s="435">
        <f>V30*関係係数シート!F26</f>
        <v>0</v>
      </c>
      <c r="Z30" s="512">
        <f>ROUND(F30*関係係数シート!H26,0)</f>
        <v>0</v>
      </c>
      <c r="AA30" s="437">
        <f>ROUND(K30*関係係数シート!H26,0)</f>
        <v>0</v>
      </c>
      <c r="AB30" s="437">
        <f t="shared" si="9"/>
        <v>0</v>
      </c>
      <c r="AC30" s="513">
        <f>ROUND(V30*関係係数シート!H26,0)</f>
        <v>0</v>
      </c>
      <c r="AD30" s="512">
        <f>ROUND(F30*関係係数シート!I26,0)</f>
        <v>0</v>
      </c>
      <c r="AE30" s="513">
        <f>ROUND(K30*関係係数シート!I26,0)</f>
        <v>0</v>
      </c>
      <c r="AF30" s="513">
        <f t="shared" si="10"/>
        <v>0</v>
      </c>
      <c r="AG30" s="514">
        <f>ROUND(V30*関係係数シート!I26,0)</f>
        <v>0</v>
      </c>
      <c r="AI30" s="354">
        <f t="shared" si="11"/>
        <v>0</v>
      </c>
      <c r="AJ30" s="515">
        <f t="shared" si="2"/>
        <v>0</v>
      </c>
      <c r="AK30" s="356">
        <f t="shared" si="3"/>
        <v>0</v>
      </c>
      <c r="AL30" s="354">
        <f t="shared" si="12"/>
        <v>0</v>
      </c>
      <c r="AM30" s="516">
        <f t="shared" si="13"/>
        <v>0</v>
      </c>
      <c r="AN30" s="350">
        <f t="shared" si="14"/>
        <v>1</v>
      </c>
      <c r="AP30" s="352">
        <v>23</v>
      </c>
      <c r="AQ30" s="517" t="e">
        <f t="shared" si="4"/>
        <v>#N/A</v>
      </c>
      <c r="AR30" s="518" t="e">
        <f t="shared" si="15"/>
        <v>#N/A</v>
      </c>
      <c r="AS30" s="519" t="e">
        <f t="shared" si="5"/>
        <v>#N/A</v>
      </c>
      <c r="AT30" s="356" t="e">
        <f t="shared" si="5"/>
        <v>#N/A</v>
      </c>
      <c r="AU30" s="520" t="e">
        <f>SUM($AR$8:AR30)/SUM($AR$8:$AR$44)</f>
        <v>#N/A</v>
      </c>
      <c r="AV30" s="521" t="e">
        <f t="shared" si="16"/>
        <v>#N/A</v>
      </c>
      <c r="AW30" s="522" t="e">
        <f t="shared" si="6"/>
        <v>#N/A</v>
      </c>
      <c r="AY30" s="506" t="s">
        <v>40</v>
      </c>
      <c r="AZ30" s="507" t="s">
        <v>149</v>
      </c>
      <c r="BA30" s="588">
        <f>BA$47*関係係数シート!BE26</f>
        <v>0</v>
      </c>
      <c r="BB30" s="434">
        <f>BB$47*関係係数シート!BF26</f>
        <v>0</v>
      </c>
      <c r="BC30" s="434">
        <f>BC$47*関係係数シート!BG26</f>
        <v>0</v>
      </c>
      <c r="BD30" s="434">
        <f>BD$47*関係係数シート!BH26</f>
        <v>0</v>
      </c>
      <c r="BE30" s="434">
        <f>BE$47*関係係数シート!BI26</f>
        <v>0</v>
      </c>
      <c r="BF30" s="434">
        <f>BF$47*関係係数シート!BJ26</f>
        <v>0</v>
      </c>
      <c r="BG30" s="434">
        <f>BG$47*関係係数シート!BK26</f>
        <v>0</v>
      </c>
      <c r="BH30" s="434">
        <f>BH$47*関係係数シート!BL26</f>
        <v>0</v>
      </c>
      <c r="BI30" s="434">
        <f>BI$47*関係係数シート!BM26</f>
        <v>0</v>
      </c>
      <c r="BJ30" s="434">
        <f>BJ$47*関係係数シート!BN26</f>
        <v>0</v>
      </c>
      <c r="BK30" s="434">
        <f>BK$47*関係係数シート!BO26</f>
        <v>0</v>
      </c>
      <c r="BL30" s="434">
        <f>BL$47*関係係数シート!BP26</f>
        <v>0</v>
      </c>
      <c r="BM30" s="434">
        <f>BM$47*関係係数シート!BQ26</f>
        <v>0</v>
      </c>
      <c r="BN30" s="434">
        <f>BN$47*関係係数シート!BR26</f>
        <v>0</v>
      </c>
      <c r="BO30" s="434">
        <f>BO$47*関係係数シート!BS26</f>
        <v>0</v>
      </c>
      <c r="BP30" s="434">
        <f>BP$47*関係係数シート!BT26</f>
        <v>0</v>
      </c>
      <c r="BQ30" s="434">
        <f>BQ$47*関係係数シート!BU26</f>
        <v>0</v>
      </c>
      <c r="BR30" s="434">
        <f>BR$47*関係係数シート!BV26</f>
        <v>0</v>
      </c>
      <c r="BS30" s="434">
        <f>BS$47*関係係数シート!BW26</f>
        <v>0</v>
      </c>
      <c r="BT30" s="434">
        <f>BT$47*関係係数シート!BX26</f>
        <v>0</v>
      </c>
      <c r="BU30" s="434">
        <f>BU$47*関係係数シート!BY26</f>
        <v>0</v>
      </c>
      <c r="BV30" s="434">
        <f>BV$47*関係係数シート!BZ26</f>
        <v>0</v>
      </c>
      <c r="BW30" s="434">
        <f>BW$47*関係係数シート!CA26</f>
        <v>0</v>
      </c>
      <c r="BX30" s="434">
        <f>BX$47*関係係数シート!CB26</f>
        <v>0</v>
      </c>
      <c r="BY30" s="434">
        <f>BY$47*関係係数シート!CC26</f>
        <v>0</v>
      </c>
      <c r="BZ30" s="434">
        <f>BZ$47*関係係数シート!CD26</f>
        <v>0</v>
      </c>
      <c r="CA30" s="434">
        <f>CA$47*関係係数シート!CE26</f>
        <v>0</v>
      </c>
      <c r="CB30" s="434">
        <f>CB$47*関係係数シート!CF26</f>
        <v>0</v>
      </c>
      <c r="CC30" s="434">
        <f>CC$47*関係係数シート!CG26</f>
        <v>0</v>
      </c>
      <c r="CD30" s="434">
        <f>CD$47*関係係数シート!CI26</f>
        <v>0</v>
      </c>
      <c r="CE30" s="434">
        <f>CE$47*関係係数シート!CJ26</f>
        <v>0</v>
      </c>
      <c r="CF30" s="434">
        <f>CF$47*関係係数シート!CK26</f>
        <v>0</v>
      </c>
      <c r="CG30" s="434">
        <f>CG$47*関係係数シート!CL26</f>
        <v>0</v>
      </c>
      <c r="CH30" s="434">
        <f>CH$47*関係係数シート!CM26</f>
        <v>0</v>
      </c>
      <c r="CI30" s="435">
        <f>CI$47*関係係数シート!CO26</f>
        <v>0</v>
      </c>
      <c r="CJ30" s="523">
        <f t="shared" si="7"/>
        <v>0</v>
      </c>
    </row>
    <row r="31" spans="2:88" ht="20.100000000000001" customHeight="1">
      <c r="B31" s="506" t="s">
        <v>94</v>
      </c>
      <c r="C31" s="507" t="s">
        <v>150</v>
      </c>
      <c r="D31" s="508">
        <f>'入力シート '!N29</f>
        <v>0</v>
      </c>
      <c r="E31" s="508">
        <f>'計算シート（設備投資）'!CJ31</f>
        <v>0</v>
      </c>
      <c r="F31" s="509">
        <f>E31*関係係数シート!D27</f>
        <v>0</v>
      </c>
      <c r="G31" s="434">
        <f>F31*関係係数シート!E27</f>
        <v>0</v>
      </c>
      <c r="H31" s="432">
        <f>F31*関係係数シート!F27</f>
        <v>0</v>
      </c>
      <c r="I31" s="432">
        <v>0</v>
      </c>
      <c r="J31" s="432">
        <f>I31*関係係数シート!D27</f>
        <v>0</v>
      </c>
      <c r="K31" s="509">
        <v>0</v>
      </c>
      <c r="L31" s="434">
        <f>K31*関係係数シート!E27</f>
        <v>0</v>
      </c>
      <c r="M31" s="432">
        <f>K31*関係係数シート!F27</f>
        <v>0</v>
      </c>
      <c r="N31" s="434">
        <f t="shared" si="8"/>
        <v>0</v>
      </c>
      <c r="O31" s="434">
        <f t="shared" si="0"/>
        <v>0</v>
      </c>
      <c r="P31" s="435">
        <f t="shared" si="1"/>
        <v>0</v>
      </c>
      <c r="Q31" s="84"/>
      <c r="R31" s="510"/>
      <c r="S31" s="511"/>
      <c r="T31" s="434">
        <f>$S$45*関係係数シート!G27</f>
        <v>0</v>
      </c>
      <c r="U31" s="434">
        <f>T31*関係係数シート!D27</f>
        <v>0</v>
      </c>
      <c r="V31" s="434">
        <v>0</v>
      </c>
      <c r="W31" s="434">
        <f>V31*関係係数シート!E27</f>
        <v>0</v>
      </c>
      <c r="X31" s="435">
        <f>V31*関係係数シート!F27</f>
        <v>0</v>
      </c>
      <c r="Z31" s="512">
        <f>ROUND(F31*関係係数シート!H27,0)</f>
        <v>0</v>
      </c>
      <c r="AA31" s="437">
        <f>ROUND(K31*関係係数シート!H27,0)</f>
        <v>0</v>
      </c>
      <c r="AB31" s="437">
        <f t="shared" si="9"/>
        <v>0</v>
      </c>
      <c r="AC31" s="513">
        <f>ROUND(V31*関係係数シート!H27,0)</f>
        <v>0</v>
      </c>
      <c r="AD31" s="512">
        <f>ROUND(F31*関係係数シート!I27,0)</f>
        <v>0</v>
      </c>
      <c r="AE31" s="513">
        <f>ROUND(K31*関係係数シート!I27,0)</f>
        <v>0</v>
      </c>
      <c r="AF31" s="513">
        <f t="shared" si="10"/>
        <v>0</v>
      </c>
      <c r="AG31" s="514">
        <f>ROUND(V31*関係係数シート!I27,0)</f>
        <v>0</v>
      </c>
      <c r="AI31" s="354">
        <f t="shared" si="11"/>
        <v>0</v>
      </c>
      <c r="AJ31" s="515">
        <f t="shared" si="2"/>
        <v>0</v>
      </c>
      <c r="AK31" s="356">
        <f t="shared" si="3"/>
        <v>0</v>
      </c>
      <c r="AL31" s="354">
        <f t="shared" si="12"/>
        <v>0</v>
      </c>
      <c r="AM31" s="516">
        <f t="shared" si="13"/>
        <v>0</v>
      </c>
      <c r="AN31" s="350">
        <f t="shared" si="14"/>
        <v>1</v>
      </c>
      <c r="AP31" s="352">
        <v>24</v>
      </c>
      <c r="AQ31" s="517" t="e">
        <f t="shared" si="4"/>
        <v>#N/A</v>
      </c>
      <c r="AR31" s="518" t="e">
        <f t="shared" si="15"/>
        <v>#N/A</v>
      </c>
      <c r="AS31" s="519" t="e">
        <f t="shared" si="5"/>
        <v>#N/A</v>
      </c>
      <c r="AT31" s="356" t="e">
        <f t="shared" si="5"/>
        <v>#N/A</v>
      </c>
      <c r="AU31" s="520" t="e">
        <f>SUM($AR$8:AR31)/SUM($AR$8:$AR$44)</f>
        <v>#N/A</v>
      </c>
      <c r="AV31" s="521" t="e">
        <f t="shared" si="16"/>
        <v>#N/A</v>
      </c>
      <c r="AW31" s="522" t="e">
        <f t="shared" si="6"/>
        <v>#N/A</v>
      </c>
      <c r="AY31" s="506" t="s">
        <v>41</v>
      </c>
      <c r="AZ31" s="507" t="s">
        <v>150</v>
      </c>
      <c r="BA31" s="588">
        <f>BA$47*関係係数シート!BE27</f>
        <v>0</v>
      </c>
      <c r="BB31" s="434">
        <f>BB$47*関係係数シート!BF27</f>
        <v>0</v>
      </c>
      <c r="BC31" s="434">
        <f>BC$47*関係係数シート!BG27</f>
        <v>0</v>
      </c>
      <c r="BD31" s="434">
        <f>BD$47*関係係数シート!BH27</f>
        <v>0</v>
      </c>
      <c r="BE31" s="434">
        <f>BE$47*関係係数シート!BI27</f>
        <v>0</v>
      </c>
      <c r="BF31" s="434">
        <f>BF$47*関係係数シート!BJ27</f>
        <v>0</v>
      </c>
      <c r="BG31" s="434">
        <f>BG$47*関係係数シート!BK27</f>
        <v>0</v>
      </c>
      <c r="BH31" s="434">
        <f>BH$47*関係係数シート!BL27</f>
        <v>0</v>
      </c>
      <c r="BI31" s="434">
        <f>BI$47*関係係数シート!BM27</f>
        <v>0</v>
      </c>
      <c r="BJ31" s="434">
        <f>BJ$47*関係係数シート!BN27</f>
        <v>0</v>
      </c>
      <c r="BK31" s="434">
        <f>BK$47*関係係数シート!BO27</f>
        <v>0</v>
      </c>
      <c r="BL31" s="434">
        <f>BL$47*関係係数シート!BP27</f>
        <v>0</v>
      </c>
      <c r="BM31" s="434">
        <f>BM$47*関係係数シート!BQ27</f>
        <v>0</v>
      </c>
      <c r="BN31" s="434">
        <f>BN$47*関係係数シート!BR27</f>
        <v>0</v>
      </c>
      <c r="BO31" s="434">
        <f>BO$47*関係係数シート!BS27</f>
        <v>0</v>
      </c>
      <c r="BP31" s="434">
        <f>BP$47*関係係数シート!BT27</f>
        <v>0</v>
      </c>
      <c r="BQ31" s="434">
        <f>BQ$47*関係係数シート!BU27</f>
        <v>0</v>
      </c>
      <c r="BR31" s="434">
        <f>BR$47*関係係数シート!BV27</f>
        <v>0</v>
      </c>
      <c r="BS31" s="434">
        <f>BS$47*関係係数シート!BW27</f>
        <v>0</v>
      </c>
      <c r="BT31" s="434">
        <f>BT$47*関係係数シート!BX27</f>
        <v>0</v>
      </c>
      <c r="BU31" s="434">
        <f>BU$47*関係係数シート!BY27</f>
        <v>0</v>
      </c>
      <c r="BV31" s="434">
        <f>BV$47*関係係数シート!BZ27</f>
        <v>0</v>
      </c>
      <c r="BW31" s="434">
        <f>BW$47*関係係数シート!CA27</f>
        <v>0</v>
      </c>
      <c r="BX31" s="434">
        <f>BX$47*関係係数シート!CB27</f>
        <v>0</v>
      </c>
      <c r="BY31" s="434">
        <f>BY$47*関係係数シート!CC27</f>
        <v>0</v>
      </c>
      <c r="BZ31" s="434">
        <f>BZ$47*関係係数シート!CD27</f>
        <v>0</v>
      </c>
      <c r="CA31" s="434">
        <f>CA$47*関係係数シート!CE27</f>
        <v>0</v>
      </c>
      <c r="CB31" s="434">
        <f>CB$47*関係係数シート!CF27</f>
        <v>0</v>
      </c>
      <c r="CC31" s="434">
        <f>CC$47*関係係数シート!CG27</f>
        <v>0</v>
      </c>
      <c r="CD31" s="434">
        <f>CD$47*関係係数シート!CI27</f>
        <v>0</v>
      </c>
      <c r="CE31" s="434">
        <f>CE$47*関係係数シート!CJ27</f>
        <v>0</v>
      </c>
      <c r="CF31" s="434">
        <f>CF$47*関係係数シート!CK27</f>
        <v>0</v>
      </c>
      <c r="CG31" s="434">
        <f>CG$47*関係係数シート!CL27</f>
        <v>0</v>
      </c>
      <c r="CH31" s="434">
        <f>CH$47*関係係数シート!CM27</f>
        <v>0</v>
      </c>
      <c r="CI31" s="435">
        <f>CI$47*関係係数シート!CO27</f>
        <v>0</v>
      </c>
      <c r="CJ31" s="523">
        <f t="shared" si="7"/>
        <v>0</v>
      </c>
    </row>
    <row r="32" spans="2:88" ht="20.100000000000001" customHeight="1">
      <c r="B32" s="524" t="s">
        <v>95</v>
      </c>
      <c r="C32" s="525" t="s">
        <v>35</v>
      </c>
      <c r="D32" s="526">
        <f>'入力シート '!N30</f>
        <v>0</v>
      </c>
      <c r="E32" s="526">
        <f>'計算シート（設備投資）'!CJ32</f>
        <v>0</v>
      </c>
      <c r="F32" s="527">
        <f>E32*関係係数シート!D28</f>
        <v>0</v>
      </c>
      <c r="G32" s="445">
        <f>F32*関係係数シート!E28</f>
        <v>0</v>
      </c>
      <c r="H32" s="443">
        <f>F32*関係係数シート!F28</f>
        <v>0</v>
      </c>
      <c r="I32" s="443">
        <v>0</v>
      </c>
      <c r="J32" s="443">
        <f>I32*関係係数シート!D28</f>
        <v>0</v>
      </c>
      <c r="K32" s="527">
        <v>0</v>
      </c>
      <c r="L32" s="445">
        <f>K32*関係係数シート!E28</f>
        <v>0</v>
      </c>
      <c r="M32" s="443">
        <f>K32*関係係数シート!F28</f>
        <v>0</v>
      </c>
      <c r="N32" s="445">
        <f t="shared" si="8"/>
        <v>0</v>
      </c>
      <c r="O32" s="445">
        <f t="shared" si="0"/>
        <v>0</v>
      </c>
      <c r="P32" s="446">
        <f t="shared" si="1"/>
        <v>0</v>
      </c>
      <c r="Q32" s="84"/>
      <c r="R32" s="528"/>
      <c r="S32" s="529"/>
      <c r="T32" s="445">
        <f>$S$45*関係係数シート!G28</f>
        <v>0</v>
      </c>
      <c r="U32" s="445">
        <f>T32*関係係数シート!D28</f>
        <v>0</v>
      </c>
      <c r="V32" s="445">
        <v>0</v>
      </c>
      <c r="W32" s="445">
        <f>V32*関係係数シート!E28</f>
        <v>0</v>
      </c>
      <c r="X32" s="446">
        <f>V32*関係係数シート!F28</f>
        <v>0</v>
      </c>
      <c r="Z32" s="530">
        <f>ROUND(F32*関係係数シート!H28,0)</f>
        <v>0</v>
      </c>
      <c r="AA32" s="448">
        <f>ROUND(K32*関係係数シート!H28,0)</f>
        <v>0</v>
      </c>
      <c r="AB32" s="448">
        <f t="shared" si="9"/>
        <v>0</v>
      </c>
      <c r="AC32" s="531">
        <f>ROUND(V32*関係係数シート!H28,0)</f>
        <v>0</v>
      </c>
      <c r="AD32" s="530">
        <f>ROUND(F32*関係係数シート!I28,0)</f>
        <v>0</v>
      </c>
      <c r="AE32" s="531">
        <f>ROUND(K32*関係係数シート!I28,0)</f>
        <v>0</v>
      </c>
      <c r="AF32" s="531">
        <f t="shared" si="10"/>
        <v>0</v>
      </c>
      <c r="AG32" s="532">
        <f>ROUND(V32*関係係数シート!I28,0)</f>
        <v>0</v>
      </c>
      <c r="AI32" s="367">
        <f t="shared" si="11"/>
        <v>0</v>
      </c>
      <c r="AJ32" s="533">
        <f t="shared" si="2"/>
        <v>0</v>
      </c>
      <c r="AK32" s="369">
        <f t="shared" si="3"/>
        <v>0</v>
      </c>
      <c r="AL32" s="367">
        <f t="shared" si="12"/>
        <v>0</v>
      </c>
      <c r="AM32" s="534">
        <f t="shared" si="13"/>
        <v>0</v>
      </c>
      <c r="AN32" s="363">
        <f t="shared" si="14"/>
        <v>1</v>
      </c>
      <c r="AP32" s="365">
        <v>25</v>
      </c>
      <c r="AQ32" s="535" t="e">
        <f t="shared" si="4"/>
        <v>#N/A</v>
      </c>
      <c r="AR32" s="536" t="e">
        <f t="shared" si="15"/>
        <v>#N/A</v>
      </c>
      <c r="AS32" s="537" t="e">
        <f t="shared" si="5"/>
        <v>#N/A</v>
      </c>
      <c r="AT32" s="369" t="e">
        <f t="shared" si="5"/>
        <v>#N/A</v>
      </c>
      <c r="AU32" s="538" t="e">
        <f>SUM($AR$8:AR32)/SUM($AR$8:$AR$44)</f>
        <v>#N/A</v>
      </c>
      <c r="AV32" s="539" t="e">
        <f t="shared" si="16"/>
        <v>#N/A</v>
      </c>
      <c r="AW32" s="540" t="e">
        <f t="shared" si="6"/>
        <v>#N/A</v>
      </c>
      <c r="AY32" s="524" t="s">
        <v>42</v>
      </c>
      <c r="AZ32" s="525" t="s">
        <v>35</v>
      </c>
      <c r="BA32" s="589">
        <f>BA$47*関係係数シート!BE28</f>
        <v>0</v>
      </c>
      <c r="BB32" s="445">
        <f>BB$47*関係係数シート!BF28</f>
        <v>0</v>
      </c>
      <c r="BC32" s="445">
        <f>BC$47*関係係数シート!BG28</f>
        <v>0</v>
      </c>
      <c r="BD32" s="445">
        <f>BD$47*関係係数シート!BH28</f>
        <v>0</v>
      </c>
      <c r="BE32" s="445">
        <f>BE$47*関係係数シート!BI28</f>
        <v>0</v>
      </c>
      <c r="BF32" s="445">
        <f>BF$47*関係係数シート!BJ28</f>
        <v>0</v>
      </c>
      <c r="BG32" s="445">
        <f>BG$47*関係係数シート!BK28</f>
        <v>0</v>
      </c>
      <c r="BH32" s="445">
        <f>BH$47*関係係数シート!BL28</f>
        <v>0</v>
      </c>
      <c r="BI32" s="445">
        <f>BI$47*関係係数シート!BM28</f>
        <v>0</v>
      </c>
      <c r="BJ32" s="445">
        <f>BJ$47*関係係数シート!BN28</f>
        <v>0</v>
      </c>
      <c r="BK32" s="445">
        <f>BK$47*関係係数シート!BO28</f>
        <v>0</v>
      </c>
      <c r="BL32" s="445">
        <f>BL$47*関係係数シート!BP28</f>
        <v>0</v>
      </c>
      <c r="BM32" s="445">
        <f>BM$47*関係係数シート!BQ28</f>
        <v>0</v>
      </c>
      <c r="BN32" s="445">
        <f>BN$47*関係係数シート!BR28</f>
        <v>0</v>
      </c>
      <c r="BO32" s="445">
        <f>BO$47*関係係数シート!BS28</f>
        <v>0</v>
      </c>
      <c r="BP32" s="445">
        <f>BP$47*関係係数シート!BT28</f>
        <v>0</v>
      </c>
      <c r="BQ32" s="445">
        <f>BQ$47*関係係数シート!BU28</f>
        <v>0</v>
      </c>
      <c r="BR32" s="445">
        <f>BR$47*関係係数シート!BV28</f>
        <v>0</v>
      </c>
      <c r="BS32" s="445">
        <f>BS$47*関係係数シート!BW28</f>
        <v>0</v>
      </c>
      <c r="BT32" s="445">
        <f>BT$47*関係係数シート!BX28</f>
        <v>0</v>
      </c>
      <c r="BU32" s="445">
        <f>BU$47*関係係数シート!BY28</f>
        <v>0</v>
      </c>
      <c r="BV32" s="445">
        <f>BV$47*関係係数シート!BZ28</f>
        <v>0</v>
      </c>
      <c r="BW32" s="445">
        <f>BW$47*関係係数シート!CA28</f>
        <v>0</v>
      </c>
      <c r="BX32" s="445">
        <f>BX$47*関係係数シート!CB28</f>
        <v>0</v>
      </c>
      <c r="BY32" s="445">
        <f>BY$47*関係係数シート!CC28</f>
        <v>0</v>
      </c>
      <c r="BZ32" s="445">
        <f>BZ$47*関係係数シート!CD28</f>
        <v>0</v>
      </c>
      <c r="CA32" s="445">
        <f>CA$47*関係係数シート!CE28</f>
        <v>0</v>
      </c>
      <c r="CB32" s="445">
        <f>CB$47*関係係数シート!CF28</f>
        <v>0</v>
      </c>
      <c r="CC32" s="445">
        <f>CC$47*関係係数シート!CG28</f>
        <v>0</v>
      </c>
      <c r="CD32" s="445">
        <f>CD$47*関係係数シート!CI28</f>
        <v>0</v>
      </c>
      <c r="CE32" s="445">
        <f>CE$47*関係係数シート!CJ28</f>
        <v>0</v>
      </c>
      <c r="CF32" s="445">
        <f>CF$47*関係係数シート!CK28</f>
        <v>0</v>
      </c>
      <c r="CG32" s="445">
        <f>CG$47*関係係数シート!CL28</f>
        <v>0</v>
      </c>
      <c r="CH32" s="445">
        <f>CH$47*関係係数シート!CM28</f>
        <v>0</v>
      </c>
      <c r="CI32" s="446">
        <f>CI$47*関係係数シート!CO28</f>
        <v>0</v>
      </c>
      <c r="CJ32" s="541">
        <f t="shared" si="7"/>
        <v>0</v>
      </c>
    </row>
    <row r="33" spans="2:88" ht="20.100000000000001" customHeight="1">
      <c r="B33" s="542" t="s">
        <v>96</v>
      </c>
      <c r="C33" s="543" t="s">
        <v>37</v>
      </c>
      <c r="D33" s="544">
        <f>'入力シート '!N31</f>
        <v>0</v>
      </c>
      <c r="E33" s="544">
        <f>'計算シート（設備投資）'!CJ33</f>
        <v>0</v>
      </c>
      <c r="F33" s="489">
        <f>E33*関係係数シート!D29</f>
        <v>0</v>
      </c>
      <c r="G33" s="425">
        <f>F33*関係係数シート!E29</f>
        <v>0</v>
      </c>
      <c r="H33" s="454">
        <f>F33*関係係数シート!F29</f>
        <v>0</v>
      </c>
      <c r="I33" s="454">
        <v>0</v>
      </c>
      <c r="J33" s="454">
        <f>I33*関係係数シート!D29</f>
        <v>0</v>
      </c>
      <c r="K33" s="489">
        <v>0</v>
      </c>
      <c r="L33" s="425">
        <f>K33*関係係数シート!E29</f>
        <v>0</v>
      </c>
      <c r="M33" s="454">
        <f>K33*関係係数シート!F29</f>
        <v>0</v>
      </c>
      <c r="N33" s="425">
        <f t="shared" si="8"/>
        <v>0</v>
      </c>
      <c r="O33" s="425">
        <f t="shared" si="0"/>
        <v>0</v>
      </c>
      <c r="P33" s="456">
        <f t="shared" si="1"/>
        <v>0</v>
      </c>
      <c r="Q33" s="84"/>
      <c r="R33" s="545"/>
      <c r="S33" s="546"/>
      <c r="T33" s="425">
        <f>$S$45*関係係数シート!G29</f>
        <v>0</v>
      </c>
      <c r="U33" s="425">
        <f>T33*関係係数シート!D29</f>
        <v>0</v>
      </c>
      <c r="V33" s="425">
        <v>0</v>
      </c>
      <c r="W33" s="425">
        <f>V33*関係係数シート!E29</f>
        <v>0</v>
      </c>
      <c r="X33" s="456">
        <f>V33*関係係数シート!F29</f>
        <v>0</v>
      </c>
      <c r="Z33" s="464">
        <f>ROUND(F33*関係係数シート!H29,0)</f>
        <v>0</v>
      </c>
      <c r="AA33" s="458">
        <f>ROUND(K33*関係係数シート!H29,0)</f>
        <v>0</v>
      </c>
      <c r="AB33" s="458">
        <f t="shared" si="9"/>
        <v>0</v>
      </c>
      <c r="AC33" s="547">
        <f>ROUND(V33*関係係数シート!H29,0)</f>
        <v>0</v>
      </c>
      <c r="AD33" s="464">
        <f>ROUND(F33*関係係数シート!I29,0)</f>
        <v>0</v>
      </c>
      <c r="AE33" s="547">
        <f>ROUND(K33*関係係数シート!I29,0)</f>
        <v>0</v>
      </c>
      <c r="AF33" s="547">
        <f t="shared" si="10"/>
        <v>0</v>
      </c>
      <c r="AG33" s="548">
        <f>ROUND(V33*関係係数シート!I29,0)</f>
        <v>0</v>
      </c>
      <c r="AI33" s="380">
        <f t="shared" si="11"/>
        <v>0</v>
      </c>
      <c r="AJ33" s="549">
        <f t="shared" si="2"/>
        <v>0</v>
      </c>
      <c r="AK33" s="382">
        <f t="shared" si="3"/>
        <v>0</v>
      </c>
      <c r="AL33" s="380">
        <f t="shared" si="12"/>
        <v>0</v>
      </c>
      <c r="AM33" s="550">
        <f t="shared" si="13"/>
        <v>0</v>
      </c>
      <c r="AN33" s="376">
        <f t="shared" si="14"/>
        <v>1</v>
      </c>
      <c r="AP33" s="378">
        <v>26</v>
      </c>
      <c r="AQ33" s="551" t="e">
        <f t="shared" si="4"/>
        <v>#N/A</v>
      </c>
      <c r="AR33" s="552" t="e">
        <f t="shared" si="15"/>
        <v>#N/A</v>
      </c>
      <c r="AS33" s="553" t="e">
        <f t="shared" si="5"/>
        <v>#N/A</v>
      </c>
      <c r="AT33" s="382" t="e">
        <f t="shared" si="5"/>
        <v>#N/A</v>
      </c>
      <c r="AU33" s="554" t="e">
        <f>SUM($AR$8:AR33)/SUM($AR$8:$AR$44)</f>
        <v>#N/A</v>
      </c>
      <c r="AV33" s="555" t="e">
        <f t="shared" si="16"/>
        <v>#N/A</v>
      </c>
      <c r="AW33" s="556" t="e">
        <f t="shared" si="6"/>
        <v>#N/A</v>
      </c>
      <c r="AY33" s="542" t="s">
        <v>44</v>
      </c>
      <c r="AZ33" s="543" t="s">
        <v>37</v>
      </c>
      <c r="BA33" s="590">
        <f>BA$47*関係係数シート!BE29</f>
        <v>0</v>
      </c>
      <c r="BB33" s="425">
        <f>BB$47*関係係数シート!BF29</f>
        <v>0</v>
      </c>
      <c r="BC33" s="425">
        <f>BC$47*関係係数シート!BG29</f>
        <v>0</v>
      </c>
      <c r="BD33" s="425">
        <f>BD$47*関係係数シート!BH29</f>
        <v>0</v>
      </c>
      <c r="BE33" s="425">
        <f>BE$47*関係係数シート!BI29</f>
        <v>0</v>
      </c>
      <c r="BF33" s="425">
        <f>BF$47*関係係数シート!BJ29</f>
        <v>0</v>
      </c>
      <c r="BG33" s="425">
        <f>BG$47*関係係数シート!BK29</f>
        <v>0</v>
      </c>
      <c r="BH33" s="425">
        <f>BH$47*関係係数シート!BL29</f>
        <v>0</v>
      </c>
      <c r="BI33" s="425">
        <f>BI$47*関係係数シート!BM29</f>
        <v>0</v>
      </c>
      <c r="BJ33" s="425">
        <f>BJ$47*関係係数シート!BN29</f>
        <v>0</v>
      </c>
      <c r="BK33" s="425">
        <f>BK$47*関係係数シート!BO29</f>
        <v>0</v>
      </c>
      <c r="BL33" s="425">
        <f>BL$47*関係係数シート!BP29</f>
        <v>0</v>
      </c>
      <c r="BM33" s="425">
        <f>BM$47*関係係数シート!BQ29</f>
        <v>0</v>
      </c>
      <c r="BN33" s="425">
        <f>BN$47*関係係数シート!BR29</f>
        <v>0</v>
      </c>
      <c r="BO33" s="425">
        <f>BO$47*関係係数シート!BS29</f>
        <v>0</v>
      </c>
      <c r="BP33" s="425">
        <f>BP$47*関係係数シート!BT29</f>
        <v>0</v>
      </c>
      <c r="BQ33" s="425">
        <f>BQ$47*関係係数シート!BU29</f>
        <v>0</v>
      </c>
      <c r="BR33" s="425">
        <f>BR$47*関係係数シート!BV29</f>
        <v>0</v>
      </c>
      <c r="BS33" s="425">
        <f>BS$47*関係係数シート!BW29</f>
        <v>0</v>
      </c>
      <c r="BT33" s="425">
        <f>BT$47*関係係数シート!BX29</f>
        <v>0</v>
      </c>
      <c r="BU33" s="425">
        <f>BU$47*関係係数シート!BY29</f>
        <v>0</v>
      </c>
      <c r="BV33" s="425">
        <f>BV$47*関係係数シート!BZ29</f>
        <v>0</v>
      </c>
      <c r="BW33" s="425">
        <f>BW$47*関係係数シート!CA29</f>
        <v>0</v>
      </c>
      <c r="BX33" s="425">
        <f>BX$47*関係係数シート!CB29</f>
        <v>0</v>
      </c>
      <c r="BY33" s="425">
        <f>BY$47*関係係数シート!CC29</f>
        <v>0</v>
      </c>
      <c r="BZ33" s="425">
        <f>BZ$47*関係係数シート!CD29</f>
        <v>0</v>
      </c>
      <c r="CA33" s="425">
        <f>CA$47*関係係数シート!CE29</f>
        <v>0</v>
      </c>
      <c r="CB33" s="425">
        <f>CB$47*関係係数シート!CF29</f>
        <v>0</v>
      </c>
      <c r="CC33" s="425">
        <f>CC$47*関係係数シート!CG29</f>
        <v>0</v>
      </c>
      <c r="CD33" s="425">
        <f>CD$47*関係係数シート!CI29</f>
        <v>0</v>
      </c>
      <c r="CE33" s="425">
        <f>CE$47*関係係数シート!CJ29</f>
        <v>0</v>
      </c>
      <c r="CF33" s="425">
        <f>CF$47*関係係数シート!CK29</f>
        <v>0</v>
      </c>
      <c r="CG33" s="425">
        <f>CG$47*関係係数シート!CL29</f>
        <v>0</v>
      </c>
      <c r="CH33" s="425">
        <f>CH$47*関係係数シート!CM29</f>
        <v>0</v>
      </c>
      <c r="CI33" s="456">
        <f>CI$47*関係係数シート!CO29</f>
        <v>0</v>
      </c>
      <c r="CJ33" s="557">
        <f t="shared" si="7"/>
        <v>0</v>
      </c>
    </row>
    <row r="34" spans="2:88" ht="20.100000000000001" customHeight="1">
      <c r="B34" s="506" t="s">
        <v>97</v>
      </c>
      <c r="C34" s="507" t="s">
        <v>39</v>
      </c>
      <c r="D34" s="508">
        <f>'入力シート '!N32</f>
        <v>0</v>
      </c>
      <c r="E34" s="508">
        <f>'計算シート（設備投資）'!CJ34</f>
        <v>0</v>
      </c>
      <c r="F34" s="509">
        <f>E34*関係係数シート!D30</f>
        <v>0</v>
      </c>
      <c r="G34" s="434">
        <f>F34*関係係数シート!E30</f>
        <v>0</v>
      </c>
      <c r="H34" s="432">
        <f>F34*関係係数シート!F30</f>
        <v>0</v>
      </c>
      <c r="I34" s="432">
        <v>0</v>
      </c>
      <c r="J34" s="432">
        <f>I34*関係係数シート!D30</f>
        <v>0</v>
      </c>
      <c r="K34" s="509">
        <v>0</v>
      </c>
      <c r="L34" s="434">
        <f>K34*関係係数シート!E30</f>
        <v>0</v>
      </c>
      <c r="M34" s="432">
        <f>K34*関係係数シート!F30</f>
        <v>0</v>
      </c>
      <c r="N34" s="434">
        <f t="shared" si="8"/>
        <v>0</v>
      </c>
      <c r="O34" s="434">
        <f t="shared" si="0"/>
        <v>0</v>
      </c>
      <c r="P34" s="435">
        <f t="shared" si="1"/>
        <v>0</v>
      </c>
      <c r="Q34" s="84"/>
      <c r="R34" s="510"/>
      <c r="S34" s="511"/>
      <c r="T34" s="434">
        <f>$S$45*関係係数シート!G30</f>
        <v>0</v>
      </c>
      <c r="U34" s="434">
        <f>T34*関係係数シート!D30</f>
        <v>0</v>
      </c>
      <c r="V34" s="434">
        <v>0</v>
      </c>
      <c r="W34" s="434">
        <f>V34*関係係数シート!E30</f>
        <v>0</v>
      </c>
      <c r="X34" s="435">
        <f>V34*関係係数シート!F30</f>
        <v>0</v>
      </c>
      <c r="Z34" s="512">
        <f>ROUND(F34*関係係数シート!H30,0)</f>
        <v>0</v>
      </c>
      <c r="AA34" s="437">
        <f>ROUND(K34*関係係数シート!H30,0)</f>
        <v>0</v>
      </c>
      <c r="AB34" s="437">
        <f t="shared" si="9"/>
        <v>0</v>
      </c>
      <c r="AC34" s="513">
        <f>ROUND(V34*関係係数シート!H30,0)</f>
        <v>0</v>
      </c>
      <c r="AD34" s="512">
        <f>ROUND(F34*関係係数シート!I30,0)</f>
        <v>0</v>
      </c>
      <c r="AE34" s="513">
        <f>ROUND(K34*関係係数シート!I30,0)</f>
        <v>0</v>
      </c>
      <c r="AF34" s="513">
        <f t="shared" si="10"/>
        <v>0</v>
      </c>
      <c r="AG34" s="514">
        <f>ROUND(V34*関係係数シート!I30,0)</f>
        <v>0</v>
      </c>
      <c r="AI34" s="354">
        <f t="shared" si="11"/>
        <v>0</v>
      </c>
      <c r="AJ34" s="515">
        <f t="shared" si="2"/>
        <v>0</v>
      </c>
      <c r="AK34" s="356">
        <f t="shared" si="3"/>
        <v>0</v>
      </c>
      <c r="AL34" s="354">
        <f t="shared" si="12"/>
        <v>0</v>
      </c>
      <c r="AM34" s="516">
        <f t="shared" si="13"/>
        <v>0</v>
      </c>
      <c r="AN34" s="350">
        <f t="shared" si="14"/>
        <v>1</v>
      </c>
      <c r="AP34" s="352">
        <v>27</v>
      </c>
      <c r="AQ34" s="517" t="e">
        <f t="shared" si="4"/>
        <v>#N/A</v>
      </c>
      <c r="AR34" s="518" t="e">
        <f t="shared" si="15"/>
        <v>#N/A</v>
      </c>
      <c r="AS34" s="519" t="e">
        <f t="shared" si="5"/>
        <v>#N/A</v>
      </c>
      <c r="AT34" s="356" t="e">
        <f t="shared" si="5"/>
        <v>#N/A</v>
      </c>
      <c r="AU34" s="520" t="e">
        <f>SUM($AR$8:AR34)/SUM($AR$8:$AR$44)</f>
        <v>#N/A</v>
      </c>
      <c r="AV34" s="521" t="e">
        <f t="shared" si="16"/>
        <v>#N/A</v>
      </c>
      <c r="AW34" s="522" t="e">
        <f t="shared" si="6"/>
        <v>#N/A</v>
      </c>
      <c r="AY34" s="506" t="s">
        <v>46</v>
      </c>
      <c r="AZ34" s="507" t="s">
        <v>39</v>
      </c>
      <c r="BA34" s="588">
        <f>BA$47*関係係数シート!BE30</f>
        <v>0</v>
      </c>
      <c r="BB34" s="434">
        <f>BB$47*関係係数シート!BF30</f>
        <v>0</v>
      </c>
      <c r="BC34" s="434">
        <f>BC$47*関係係数シート!BG30</f>
        <v>0</v>
      </c>
      <c r="BD34" s="434">
        <f>BD$47*関係係数シート!BH30</f>
        <v>0</v>
      </c>
      <c r="BE34" s="434">
        <f>BE$47*関係係数シート!BI30</f>
        <v>0</v>
      </c>
      <c r="BF34" s="434">
        <f>BF$47*関係係数シート!BJ30</f>
        <v>0</v>
      </c>
      <c r="BG34" s="434">
        <f>BG$47*関係係数シート!BK30</f>
        <v>0</v>
      </c>
      <c r="BH34" s="434">
        <f>BH$47*関係係数シート!BL30</f>
        <v>0</v>
      </c>
      <c r="BI34" s="434">
        <f>BI$47*関係係数シート!BM30</f>
        <v>0</v>
      </c>
      <c r="BJ34" s="434">
        <f>BJ$47*関係係数シート!BN30</f>
        <v>0</v>
      </c>
      <c r="BK34" s="434">
        <f>BK$47*関係係数シート!BO30</f>
        <v>0</v>
      </c>
      <c r="BL34" s="434">
        <f>BL$47*関係係数シート!BP30</f>
        <v>0</v>
      </c>
      <c r="BM34" s="434">
        <f>BM$47*関係係数シート!BQ30</f>
        <v>0</v>
      </c>
      <c r="BN34" s="434">
        <f>BN$47*関係係数シート!BR30</f>
        <v>0</v>
      </c>
      <c r="BO34" s="434">
        <f>BO$47*関係係数シート!BS30</f>
        <v>0</v>
      </c>
      <c r="BP34" s="434">
        <f>BP$47*関係係数シート!BT30</f>
        <v>0</v>
      </c>
      <c r="BQ34" s="434">
        <f>BQ$47*関係係数シート!BU30</f>
        <v>0</v>
      </c>
      <c r="BR34" s="434">
        <f>BR$47*関係係数シート!BV30</f>
        <v>0</v>
      </c>
      <c r="BS34" s="434">
        <f>BS$47*関係係数シート!BW30</f>
        <v>0</v>
      </c>
      <c r="BT34" s="434">
        <f>BT$47*関係係数シート!BX30</f>
        <v>0</v>
      </c>
      <c r="BU34" s="434">
        <f>BU$47*関係係数シート!BY30</f>
        <v>0</v>
      </c>
      <c r="BV34" s="434">
        <f>BV$47*関係係数シート!BZ30</f>
        <v>0</v>
      </c>
      <c r="BW34" s="434">
        <f>BW$47*関係係数シート!CA30</f>
        <v>0</v>
      </c>
      <c r="BX34" s="434">
        <f>BX$47*関係係数シート!CB30</f>
        <v>0</v>
      </c>
      <c r="BY34" s="434">
        <f>BY$47*関係係数シート!CC30</f>
        <v>0</v>
      </c>
      <c r="BZ34" s="434">
        <f>BZ$47*関係係数シート!CD30</f>
        <v>0</v>
      </c>
      <c r="CA34" s="434">
        <f>CA$47*関係係数シート!CE30</f>
        <v>0</v>
      </c>
      <c r="CB34" s="434">
        <f>CB$47*関係係数シート!CF30</f>
        <v>0</v>
      </c>
      <c r="CC34" s="434">
        <f>CC$47*関係係数シート!CG30</f>
        <v>0</v>
      </c>
      <c r="CD34" s="434">
        <f>CD$47*関係係数シート!CI30</f>
        <v>0</v>
      </c>
      <c r="CE34" s="434">
        <f>CE$47*関係係数シート!CJ30</f>
        <v>0</v>
      </c>
      <c r="CF34" s="434">
        <f>CF$47*関係係数シート!CK30</f>
        <v>0</v>
      </c>
      <c r="CG34" s="434">
        <f>CG$47*関係係数シート!CL30</f>
        <v>0</v>
      </c>
      <c r="CH34" s="434">
        <f>CH$47*関係係数シート!CM30</f>
        <v>0</v>
      </c>
      <c r="CI34" s="435">
        <f>CI$47*関係係数シート!CO30</f>
        <v>0</v>
      </c>
      <c r="CJ34" s="523">
        <f t="shared" si="7"/>
        <v>0</v>
      </c>
    </row>
    <row r="35" spans="2:88" ht="20.100000000000001" customHeight="1">
      <c r="B35" s="506" t="s">
        <v>98</v>
      </c>
      <c r="C35" s="507" t="s">
        <v>273</v>
      </c>
      <c r="D35" s="508">
        <f>'入力シート '!N33</f>
        <v>0</v>
      </c>
      <c r="E35" s="508">
        <f>'計算シート（設備投資）'!CJ35</f>
        <v>0</v>
      </c>
      <c r="F35" s="509">
        <f>E35*関係係数シート!D31</f>
        <v>0</v>
      </c>
      <c r="G35" s="434">
        <f>F35*関係係数シート!E31</f>
        <v>0</v>
      </c>
      <c r="H35" s="432">
        <f>F35*関係係数シート!F31</f>
        <v>0</v>
      </c>
      <c r="I35" s="432">
        <v>0</v>
      </c>
      <c r="J35" s="432">
        <f>I35*関係係数シート!D31</f>
        <v>0</v>
      </c>
      <c r="K35" s="509">
        <v>0</v>
      </c>
      <c r="L35" s="434">
        <f>K35*関係係数シート!E31</f>
        <v>0</v>
      </c>
      <c r="M35" s="432">
        <f>K35*関係係数シート!F31</f>
        <v>0</v>
      </c>
      <c r="N35" s="434">
        <f t="shared" si="8"/>
        <v>0</v>
      </c>
      <c r="O35" s="434">
        <f t="shared" si="0"/>
        <v>0</v>
      </c>
      <c r="P35" s="435">
        <f t="shared" si="1"/>
        <v>0</v>
      </c>
      <c r="Q35" s="84"/>
      <c r="R35" s="510"/>
      <c r="S35" s="511"/>
      <c r="T35" s="434">
        <f>$S$45*関係係数シート!G31</f>
        <v>0</v>
      </c>
      <c r="U35" s="434">
        <f>T35*関係係数シート!D31</f>
        <v>0</v>
      </c>
      <c r="V35" s="434">
        <v>0</v>
      </c>
      <c r="W35" s="434">
        <f>V35*関係係数シート!E31</f>
        <v>0</v>
      </c>
      <c r="X35" s="435">
        <f>V35*関係係数シート!F31</f>
        <v>0</v>
      </c>
      <c r="Z35" s="512">
        <f>ROUND(F35*関係係数シート!H31,0)</f>
        <v>0</v>
      </c>
      <c r="AA35" s="437">
        <f>ROUND(K35*関係係数シート!H31,0)</f>
        <v>0</v>
      </c>
      <c r="AB35" s="437">
        <f t="shared" si="9"/>
        <v>0</v>
      </c>
      <c r="AC35" s="513">
        <f>ROUND(V35*関係係数シート!H31,0)</f>
        <v>0</v>
      </c>
      <c r="AD35" s="512">
        <f>ROUND(F35*関係係数シート!I31,0)</f>
        <v>0</v>
      </c>
      <c r="AE35" s="513">
        <f>ROUND(K35*関係係数シート!I31,0)</f>
        <v>0</v>
      </c>
      <c r="AF35" s="513">
        <f t="shared" si="10"/>
        <v>0</v>
      </c>
      <c r="AG35" s="514">
        <f>ROUND(V35*関係係数シート!I31,0)</f>
        <v>0</v>
      </c>
      <c r="AI35" s="354">
        <f t="shared" si="11"/>
        <v>0</v>
      </c>
      <c r="AJ35" s="515">
        <f t="shared" si="2"/>
        <v>0</v>
      </c>
      <c r="AK35" s="356">
        <f t="shared" si="3"/>
        <v>0</v>
      </c>
      <c r="AL35" s="354">
        <f t="shared" si="12"/>
        <v>0</v>
      </c>
      <c r="AM35" s="516">
        <f t="shared" si="13"/>
        <v>0</v>
      </c>
      <c r="AN35" s="350">
        <f t="shared" si="14"/>
        <v>1</v>
      </c>
      <c r="AP35" s="352">
        <v>28</v>
      </c>
      <c r="AQ35" s="517" t="e">
        <f t="shared" si="4"/>
        <v>#N/A</v>
      </c>
      <c r="AR35" s="518" t="e">
        <f t="shared" si="15"/>
        <v>#N/A</v>
      </c>
      <c r="AS35" s="519" t="e">
        <f t="shared" si="5"/>
        <v>#N/A</v>
      </c>
      <c r="AT35" s="356" t="e">
        <f t="shared" si="5"/>
        <v>#N/A</v>
      </c>
      <c r="AU35" s="520" t="e">
        <f>SUM($AR$8:AR35)/SUM($AR$8:$AR$44)</f>
        <v>#N/A</v>
      </c>
      <c r="AV35" s="521" t="e">
        <f t="shared" si="16"/>
        <v>#N/A</v>
      </c>
      <c r="AW35" s="522" t="e">
        <f t="shared" si="6"/>
        <v>#N/A</v>
      </c>
      <c r="AY35" s="506" t="s">
        <v>47</v>
      </c>
      <c r="AZ35" s="507" t="s">
        <v>151</v>
      </c>
      <c r="BA35" s="588">
        <f>BA$47*関係係数シート!BE31</f>
        <v>0</v>
      </c>
      <c r="BB35" s="434">
        <f>BB$47*関係係数シート!BF31</f>
        <v>0</v>
      </c>
      <c r="BC35" s="434">
        <f>BC$47*関係係数シート!BG31</f>
        <v>0</v>
      </c>
      <c r="BD35" s="434">
        <f>BD$47*関係係数シート!BH31</f>
        <v>0</v>
      </c>
      <c r="BE35" s="434">
        <f>BE$47*関係係数シート!BI31</f>
        <v>0</v>
      </c>
      <c r="BF35" s="434">
        <f>BF$47*関係係数シート!BJ31</f>
        <v>0</v>
      </c>
      <c r="BG35" s="434">
        <f>BG$47*関係係数シート!BK31</f>
        <v>0</v>
      </c>
      <c r="BH35" s="434">
        <f>BH$47*関係係数シート!BL31</f>
        <v>0</v>
      </c>
      <c r="BI35" s="434">
        <f>BI$47*関係係数シート!BM31</f>
        <v>0</v>
      </c>
      <c r="BJ35" s="434">
        <f>BJ$47*関係係数シート!BN31</f>
        <v>0</v>
      </c>
      <c r="BK35" s="434">
        <f>BK$47*関係係数シート!BO31</f>
        <v>0</v>
      </c>
      <c r="BL35" s="434">
        <f>BL$47*関係係数シート!BP31</f>
        <v>0</v>
      </c>
      <c r="BM35" s="434">
        <f>BM$47*関係係数シート!BQ31</f>
        <v>0</v>
      </c>
      <c r="BN35" s="434">
        <f>BN$47*関係係数シート!BR31</f>
        <v>0</v>
      </c>
      <c r="BO35" s="434">
        <f>BO$47*関係係数シート!BS31</f>
        <v>0</v>
      </c>
      <c r="BP35" s="434">
        <f>BP$47*関係係数シート!BT31</f>
        <v>0</v>
      </c>
      <c r="BQ35" s="434">
        <f>BQ$47*関係係数シート!BU31</f>
        <v>0</v>
      </c>
      <c r="BR35" s="434">
        <f>BR$47*関係係数シート!BV31</f>
        <v>0</v>
      </c>
      <c r="BS35" s="434">
        <f>BS$47*関係係数シート!BW31</f>
        <v>0</v>
      </c>
      <c r="BT35" s="434">
        <f>BT$47*関係係数シート!BX31</f>
        <v>0</v>
      </c>
      <c r="BU35" s="434">
        <f>BU$47*関係係数シート!BY31</f>
        <v>0</v>
      </c>
      <c r="BV35" s="434">
        <f>BV$47*関係係数シート!BZ31</f>
        <v>0</v>
      </c>
      <c r="BW35" s="434">
        <f>BW$47*関係係数シート!CA31</f>
        <v>0</v>
      </c>
      <c r="BX35" s="434">
        <f>BX$47*関係係数シート!CB31</f>
        <v>0</v>
      </c>
      <c r="BY35" s="434">
        <f>BY$47*関係係数シート!CC31</f>
        <v>0</v>
      </c>
      <c r="BZ35" s="434">
        <f>BZ$47*関係係数シート!CD31</f>
        <v>0</v>
      </c>
      <c r="CA35" s="434">
        <f>CA$47*関係係数シート!CE31</f>
        <v>0</v>
      </c>
      <c r="CB35" s="434">
        <f>CB$47*関係係数シート!CF31</f>
        <v>0</v>
      </c>
      <c r="CC35" s="434">
        <f>CC$47*関係係数シート!CG31</f>
        <v>0</v>
      </c>
      <c r="CD35" s="434">
        <f>CD$47*関係係数シート!CI31</f>
        <v>0</v>
      </c>
      <c r="CE35" s="434">
        <f>CE$47*関係係数シート!CJ31</f>
        <v>0</v>
      </c>
      <c r="CF35" s="434">
        <f>CF$47*関係係数シート!CK31</f>
        <v>0</v>
      </c>
      <c r="CG35" s="434">
        <f>CG$47*関係係数シート!CL31</f>
        <v>0</v>
      </c>
      <c r="CH35" s="434">
        <f>CH$47*関係係数シート!CM31</f>
        <v>0</v>
      </c>
      <c r="CI35" s="435">
        <f>CI$47*関係係数シート!CO31</f>
        <v>0</v>
      </c>
      <c r="CJ35" s="523">
        <f t="shared" si="7"/>
        <v>0</v>
      </c>
    </row>
    <row r="36" spans="2:88" ht="20.100000000000001" customHeight="1">
      <c r="B36" s="506" t="s">
        <v>99</v>
      </c>
      <c r="C36" s="507" t="s">
        <v>152</v>
      </c>
      <c r="D36" s="508">
        <f>'入力シート '!N34</f>
        <v>0</v>
      </c>
      <c r="E36" s="508">
        <f>'計算シート（設備投資）'!CJ36</f>
        <v>0</v>
      </c>
      <c r="F36" s="509">
        <f>E36*関係係数シート!D32</f>
        <v>0</v>
      </c>
      <c r="G36" s="434">
        <f>F36*関係係数シート!E32</f>
        <v>0</v>
      </c>
      <c r="H36" s="432">
        <f>F36*関係係数シート!F32</f>
        <v>0</v>
      </c>
      <c r="I36" s="432">
        <v>0</v>
      </c>
      <c r="J36" s="432">
        <f>I36*関係係数シート!D32</f>
        <v>0</v>
      </c>
      <c r="K36" s="509">
        <v>0</v>
      </c>
      <c r="L36" s="434">
        <f>K36*関係係数シート!E32</f>
        <v>0</v>
      </c>
      <c r="M36" s="432">
        <f>K36*関係係数シート!F32</f>
        <v>0</v>
      </c>
      <c r="N36" s="434">
        <f t="shared" si="8"/>
        <v>0</v>
      </c>
      <c r="O36" s="434">
        <f t="shared" si="0"/>
        <v>0</v>
      </c>
      <c r="P36" s="435">
        <f t="shared" si="1"/>
        <v>0</v>
      </c>
      <c r="Q36" s="84"/>
      <c r="R36" s="510"/>
      <c r="S36" s="511"/>
      <c r="T36" s="434">
        <f>$S$45*関係係数シート!G32</f>
        <v>0</v>
      </c>
      <c r="U36" s="434">
        <f>T36*関係係数シート!D32</f>
        <v>0</v>
      </c>
      <c r="V36" s="434">
        <v>0</v>
      </c>
      <c r="W36" s="434">
        <f>V36*関係係数シート!E32</f>
        <v>0</v>
      </c>
      <c r="X36" s="435">
        <f>V36*関係係数シート!F32</f>
        <v>0</v>
      </c>
      <c r="Z36" s="512">
        <f>ROUND(F36*関係係数シート!H32,0)</f>
        <v>0</v>
      </c>
      <c r="AA36" s="437">
        <f>ROUND(K36*関係係数シート!H32,0)</f>
        <v>0</v>
      </c>
      <c r="AB36" s="437">
        <f t="shared" si="9"/>
        <v>0</v>
      </c>
      <c r="AC36" s="513">
        <f>ROUND(V36*関係係数シート!H32,0)</f>
        <v>0</v>
      </c>
      <c r="AD36" s="512">
        <f>ROUND(F36*関係係数シート!I32,0)</f>
        <v>0</v>
      </c>
      <c r="AE36" s="513">
        <f>ROUND(K36*関係係数シート!I32,0)</f>
        <v>0</v>
      </c>
      <c r="AF36" s="513">
        <f t="shared" si="10"/>
        <v>0</v>
      </c>
      <c r="AG36" s="514">
        <f>ROUND(V36*関係係数シート!I32,0)</f>
        <v>0</v>
      </c>
      <c r="AI36" s="354">
        <f t="shared" si="11"/>
        <v>0</v>
      </c>
      <c r="AJ36" s="515">
        <f t="shared" si="2"/>
        <v>0</v>
      </c>
      <c r="AK36" s="356">
        <f t="shared" si="3"/>
        <v>0</v>
      </c>
      <c r="AL36" s="354">
        <f t="shared" si="12"/>
        <v>0</v>
      </c>
      <c r="AM36" s="516">
        <f t="shared" si="13"/>
        <v>0</v>
      </c>
      <c r="AN36" s="350">
        <f t="shared" si="14"/>
        <v>1</v>
      </c>
      <c r="AP36" s="352">
        <v>29</v>
      </c>
      <c r="AQ36" s="517" t="e">
        <f t="shared" si="4"/>
        <v>#N/A</v>
      </c>
      <c r="AR36" s="518" t="e">
        <f t="shared" si="15"/>
        <v>#N/A</v>
      </c>
      <c r="AS36" s="519" t="e">
        <f t="shared" si="5"/>
        <v>#N/A</v>
      </c>
      <c r="AT36" s="356" t="e">
        <f t="shared" si="5"/>
        <v>#N/A</v>
      </c>
      <c r="AU36" s="520" t="e">
        <f>SUM($AR$8:AR36)/SUM($AR$8:$AR$44)</f>
        <v>#N/A</v>
      </c>
      <c r="AV36" s="521" t="e">
        <f t="shared" si="16"/>
        <v>#N/A</v>
      </c>
      <c r="AW36" s="522" t="e">
        <f t="shared" si="6"/>
        <v>#N/A</v>
      </c>
      <c r="AY36" s="506" t="s">
        <v>48</v>
      </c>
      <c r="AZ36" s="507" t="s">
        <v>152</v>
      </c>
      <c r="BA36" s="588">
        <f>BA$47*関係係数シート!BE32</f>
        <v>0</v>
      </c>
      <c r="BB36" s="434">
        <f>BB$47*関係係数シート!BF32</f>
        <v>0</v>
      </c>
      <c r="BC36" s="434">
        <f>BC$47*関係係数シート!BG32</f>
        <v>0</v>
      </c>
      <c r="BD36" s="434">
        <f>BD$47*関係係数シート!BH32</f>
        <v>0</v>
      </c>
      <c r="BE36" s="434">
        <f>BE$47*関係係数シート!BI32</f>
        <v>0</v>
      </c>
      <c r="BF36" s="434">
        <f>BF$47*関係係数シート!BJ32</f>
        <v>0</v>
      </c>
      <c r="BG36" s="434">
        <f>BG$47*関係係数シート!BK32</f>
        <v>0</v>
      </c>
      <c r="BH36" s="434">
        <f>BH$47*関係係数シート!BL32</f>
        <v>0</v>
      </c>
      <c r="BI36" s="434">
        <f>BI$47*関係係数シート!BM32</f>
        <v>0</v>
      </c>
      <c r="BJ36" s="434">
        <f>BJ$47*関係係数シート!BN32</f>
        <v>0</v>
      </c>
      <c r="BK36" s="434">
        <f>BK$47*関係係数シート!BO32</f>
        <v>0</v>
      </c>
      <c r="BL36" s="434">
        <f>BL$47*関係係数シート!BP32</f>
        <v>0</v>
      </c>
      <c r="BM36" s="434">
        <f>BM$47*関係係数シート!BQ32</f>
        <v>0</v>
      </c>
      <c r="BN36" s="434">
        <f>BN$47*関係係数シート!BR32</f>
        <v>0</v>
      </c>
      <c r="BO36" s="434">
        <f>BO$47*関係係数シート!BS32</f>
        <v>0</v>
      </c>
      <c r="BP36" s="434">
        <f>BP$47*関係係数シート!BT32</f>
        <v>0</v>
      </c>
      <c r="BQ36" s="434">
        <f>BQ$47*関係係数シート!BU32</f>
        <v>0</v>
      </c>
      <c r="BR36" s="434">
        <f>BR$47*関係係数シート!BV32</f>
        <v>0</v>
      </c>
      <c r="BS36" s="434">
        <f>BS$47*関係係数シート!BW32</f>
        <v>0</v>
      </c>
      <c r="BT36" s="434">
        <f>BT$47*関係係数シート!BX32</f>
        <v>0</v>
      </c>
      <c r="BU36" s="434">
        <f>BU$47*関係係数シート!BY32</f>
        <v>0</v>
      </c>
      <c r="BV36" s="434">
        <f>BV$47*関係係数シート!BZ32</f>
        <v>0</v>
      </c>
      <c r="BW36" s="434">
        <f>BW$47*関係係数シート!CA32</f>
        <v>0</v>
      </c>
      <c r="BX36" s="434">
        <f>BX$47*関係係数シート!CB32</f>
        <v>0</v>
      </c>
      <c r="BY36" s="434">
        <f>BY$47*関係係数シート!CC32</f>
        <v>0</v>
      </c>
      <c r="BZ36" s="434">
        <f>BZ$47*関係係数シート!CD32</f>
        <v>0</v>
      </c>
      <c r="CA36" s="434">
        <f>CA$47*関係係数シート!CE32</f>
        <v>0</v>
      </c>
      <c r="CB36" s="434">
        <f>CB$47*関係係数シート!CF32</f>
        <v>0</v>
      </c>
      <c r="CC36" s="434">
        <f>CC$47*関係係数シート!CG32</f>
        <v>0</v>
      </c>
      <c r="CD36" s="434">
        <f>CD$47*関係係数シート!CI32</f>
        <v>0</v>
      </c>
      <c r="CE36" s="434">
        <f>CE$47*関係係数シート!CJ32</f>
        <v>0</v>
      </c>
      <c r="CF36" s="434">
        <f>CF$47*関係係数シート!CK32</f>
        <v>0</v>
      </c>
      <c r="CG36" s="434">
        <f>CG$47*関係係数シート!CL32</f>
        <v>0</v>
      </c>
      <c r="CH36" s="434">
        <f>CH$47*関係係数シート!CM32</f>
        <v>0</v>
      </c>
      <c r="CI36" s="435">
        <f>CI$47*関係係数シート!CO32</f>
        <v>0</v>
      </c>
      <c r="CJ36" s="523">
        <f t="shared" si="7"/>
        <v>0</v>
      </c>
    </row>
    <row r="37" spans="2:88" ht="20.100000000000001" customHeight="1">
      <c r="B37" s="524" t="s">
        <v>100</v>
      </c>
      <c r="C37" s="525" t="s">
        <v>43</v>
      </c>
      <c r="D37" s="558"/>
      <c r="E37" s="526">
        <f>'計算シート（設備投資）'!CJ37</f>
        <v>0</v>
      </c>
      <c r="F37" s="527">
        <f>E37*関係係数シート!D33</f>
        <v>0</v>
      </c>
      <c r="G37" s="445">
        <f>F37*関係係数シート!E33</f>
        <v>0</v>
      </c>
      <c r="H37" s="443">
        <f>F37*関係係数シート!F33</f>
        <v>0</v>
      </c>
      <c r="I37" s="443">
        <v>0</v>
      </c>
      <c r="J37" s="443">
        <f>I37*関係係数シート!D33</f>
        <v>0</v>
      </c>
      <c r="K37" s="527">
        <v>0</v>
      </c>
      <c r="L37" s="445">
        <f>K37*関係係数シート!E33</f>
        <v>0</v>
      </c>
      <c r="M37" s="443">
        <f>K37*関係係数シート!F33</f>
        <v>0</v>
      </c>
      <c r="N37" s="445">
        <f t="shared" si="8"/>
        <v>0</v>
      </c>
      <c r="O37" s="445">
        <f t="shared" si="0"/>
        <v>0</v>
      </c>
      <c r="P37" s="446">
        <f t="shared" si="1"/>
        <v>0</v>
      </c>
      <c r="Q37" s="84"/>
      <c r="R37" s="528"/>
      <c r="S37" s="529"/>
      <c r="T37" s="445">
        <f>$S$45*関係係数シート!G33</f>
        <v>0</v>
      </c>
      <c r="U37" s="445">
        <f>T37*関係係数シート!D33</f>
        <v>0</v>
      </c>
      <c r="V37" s="445">
        <v>0</v>
      </c>
      <c r="W37" s="445">
        <f>V37*関係係数シート!E33</f>
        <v>0</v>
      </c>
      <c r="X37" s="446">
        <f>V37*関係係数シート!F33</f>
        <v>0</v>
      </c>
      <c r="Z37" s="530">
        <f>ROUND(F37*関係係数シート!H33,0)</f>
        <v>0</v>
      </c>
      <c r="AA37" s="448">
        <f>ROUND(K37*関係係数シート!H33,0)</f>
        <v>0</v>
      </c>
      <c r="AB37" s="448">
        <f t="shared" si="9"/>
        <v>0</v>
      </c>
      <c r="AC37" s="531">
        <f>ROUND(V37*関係係数シート!H33,0)</f>
        <v>0</v>
      </c>
      <c r="AD37" s="530">
        <f>ROUND(F37*関係係数シート!I33,0)</f>
        <v>0</v>
      </c>
      <c r="AE37" s="531">
        <f>ROUND(K37*関係係数シート!I33,0)</f>
        <v>0</v>
      </c>
      <c r="AF37" s="531">
        <f t="shared" si="10"/>
        <v>0</v>
      </c>
      <c r="AG37" s="532">
        <f>ROUND(V37*関係係数シート!I33,0)</f>
        <v>0</v>
      </c>
      <c r="AI37" s="367">
        <f t="shared" si="11"/>
        <v>0</v>
      </c>
      <c r="AJ37" s="533">
        <f t="shared" si="2"/>
        <v>0</v>
      </c>
      <c r="AK37" s="369">
        <f t="shared" si="3"/>
        <v>0</v>
      </c>
      <c r="AL37" s="367">
        <f t="shared" si="12"/>
        <v>0</v>
      </c>
      <c r="AM37" s="534">
        <f t="shared" si="13"/>
        <v>0</v>
      </c>
      <c r="AN37" s="363">
        <f t="shared" si="14"/>
        <v>1</v>
      </c>
      <c r="AP37" s="365">
        <v>30</v>
      </c>
      <c r="AQ37" s="535" t="e">
        <f t="shared" si="4"/>
        <v>#N/A</v>
      </c>
      <c r="AR37" s="536" t="e">
        <f t="shared" si="15"/>
        <v>#N/A</v>
      </c>
      <c r="AS37" s="537" t="e">
        <f t="shared" si="5"/>
        <v>#N/A</v>
      </c>
      <c r="AT37" s="369" t="e">
        <f t="shared" si="5"/>
        <v>#N/A</v>
      </c>
      <c r="AU37" s="538" t="e">
        <f>SUM($AR$8:AR37)/SUM($AR$8:$AR$44)</f>
        <v>#N/A</v>
      </c>
      <c r="AV37" s="539" t="e">
        <f t="shared" si="16"/>
        <v>#N/A</v>
      </c>
      <c r="AW37" s="540" t="e">
        <f t="shared" si="6"/>
        <v>#N/A</v>
      </c>
      <c r="AY37" s="524" t="s">
        <v>50</v>
      </c>
      <c r="AZ37" s="525" t="s">
        <v>43</v>
      </c>
      <c r="BA37" s="589">
        <f>BA$47*関係係数シート!BE33</f>
        <v>0</v>
      </c>
      <c r="BB37" s="445">
        <f>BB$47*関係係数シート!BF33</f>
        <v>0</v>
      </c>
      <c r="BC37" s="445">
        <f>BC$47*関係係数シート!BG33</f>
        <v>0</v>
      </c>
      <c r="BD37" s="445">
        <f>BD$47*関係係数シート!BH33</f>
        <v>0</v>
      </c>
      <c r="BE37" s="445">
        <f>BE$47*関係係数シート!BI33</f>
        <v>0</v>
      </c>
      <c r="BF37" s="445">
        <f>BF$47*関係係数シート!BJ33</f>
        <v>0</v>
      </c>
      <c r="BG37" s="445">
        <f>BG$47*関係係数シート!BK33</f>
        <v>0</v>
      </c>
      <c r="BH37" s="445">
        <f>BH$47*関係係数シート!BL33</f>
        <v>0</v>
      </c>
      <c r="BI37" s="445">
        <f>BI$47*関係係数シート!BM33</f>
        <v>0</v>
      </c>
      <c r="BJ37" s="445">
        <f>BJ$47*関係係数シート!BN33</f>
        <v>0</v>
      </c>
      <c r="BK37" s="445">
        <f>BK$47*関係係数シート!BO33</f>
        <v>0</v>
      </c>
      <c r="BL37" s="445">
        <f>BL$47*関係係数シート!BP33</f>
        <v>0</v>
      </c>
      <c r="BM37" s="445">
        <f>BM$47*関係係数シート!BQ33</f>
        <v>0</v>
      </c>
      <c r="BN37" s="445">
        <f>BN$47*関係係数シート!BR33</f>
        <v>0</v>
      </c>
      <c r="BO37" s="445">
        <f>BO$47*関係係数シート!BS33</f>
        <v>0</v>
      </c>
      <c r="BP37" s="445">
        <f>BP$47*関係係数シート!BT33</f>
        <v>0</v>
      </c>
      <c r="BQ37" s="445">
        <f>BQ$47*関係係数シート!BU33</f>
        <v>0</v>
      </c>
      <c r="BR37" s="445">
        <f>BR$47*関係係数シート!BV33</f>
        <v>0</v>
      </c>
      <c r="BS37" s="445">
        <f>BS$47*関係係数シート!BW33</f>
        <v>0</v>
      </c>
      <c r="BT37" s="445">
        <f>BT$47*関係係数シート!BX33</f>
        <v>0</v>
      </c>
      <c r="BU37" s="445">
        <f>BU$47*関係係数シート!BY33</f>
        <v>0</v>
      </c>
      <c r="BV37" s="445">
        <f>BV$47*関係係数シート!BZ33</f>
        <v>0</v>
      </c>
      <c r="BW37" s="445">
        <f>BW$47*関係係数シート!CA33</f>
        <v>0</v>
      </c>
      <c r="BX37" s="445">
        <f>BX$47*関係係数シート!CB33</f>
        <v>0</v>
      </c>
      <c r="BY37" s="445">
        <f>BY$47*関係係数シート!CC33</f>
        <v>0</v>
      </c>
      <c r="BZ37" s="445">
        <f>BZ$47*関係係数シート!CD33</f>
        <v>0</v>
      </c>
      <c r="CA37" s="445">
        <f>CA$47*関係係数シート!CE33</f>
        <v>0</v>
      </c>
      <c r="CB37" s="445">
        <f>CB$47*関係係数シート!CF33</f>
        <v>0</v>
      </c>
      <c r="CC37" s="445">
        <f>CC$47*関係係数シート!CG33</f>
        <v>0</v>
      </c>
      <c r="CD37" s="445">
        <f>CD$47*関係係数シート!CI33</f>
        <v>0</v>
      </c>
      <c r="CE37" s="445">
        <f>CE$47*関係係数シート!CJ33</f>
        <v>0</v>
      </c>
      <c r="CF37" s="445">
        <f>CF$47*関係係数シート!CK33</f>
        <v>0</v>
      </c>
      <c r="CG37" s="445">
        <f>CG$47*関係係数シート!CL33</f>
        <v>0</v>
      </c>
      <c r="CH37" s="445">
        <f>CH$47*関係係数シート!CM33</f>
        <v>0</v>
      </c>
      <c r="CI37" s="446">
        <f>CI$47*関係係数シート!CO33</f>
        <v>0</v>
      </c>
      <c r="CJ37" s="541">
        <f t="shared" si="7"/>
        <v>0</v>
      </c>
    </row>
    <row r="38" spans="2:88" ht="20.100000000000001" customHeight="1">
      <c r="B38" s="542" t="s">
        <v>101</v>
      </c>
      <c r="C38" s="543" t="s">
        <v>45</v>
      </c>
      <c r="D38" s="544">
        <f>'入力シート '!N35</f>
        <v>0</v>
      </c>
      <c r="E38" s="544">
        <f>'計算シート（設備投資）'!CJ38</f>
        <v>0</v>
      </c>
      <c r="F38" s="489">
        <f>E38*関係係数シート!D34</f>
        <v>0</v>
      </c>
      <c r="G38" s="425">
        <f>F38*関係係数シート!E34</f>
        <v>0</v>
      </c>
      <c r="H38" s="454">
        <f>F38*関係係数シート!F34</f>
        <v>0</v>
      </c>
      <c r="I38" s="454">
        <v>0</v>
      </c>
      <c r="J38" s="454">
        <f>I38*関係係数シート!D34</f>
        <v>0</v>
      </c>
      <c r="K38" s="489">
        <v>0</v>
      </c>
      <c r="L38" s="425">
        <f>K38*関係係数シート!E34</f>
        <v>0</v>
      </c>
      <c r="M38" s="454">
        <f>K38*関係係数シート!F34</f>
        <v>0</v>
      </c>
      <c r="N38" s="425">
        <f t="shared" si="8"/>
        <v>0</v>
      </c>
      <c r="O38" s="425">
        <f t="shared" si="0"/>
        <v>0</v>
      </c>
      <c r="P38" s="456">
        <f t="shared" si="1"/>
        <v>0</v>
      </c>
      <c r="Q38" s="84"/>
      <c r="R38" s="545"/>
      <c r="S38" s="546"/>
      <c r="T38" s="425">
        <f>$S$45*関係係数シート!G34</f>
        <v>0</v>
      </c>
      <c r="U38" s="425">
        <f>T38*関係係数シート!D34</f>
        <v>0</v>
      </c>
      <c r="V38" s="425">
        <v>0</v>
      </c>
      <c r="W38" s="425">
        <f>V38*関係係数シート!E34</f>
        <v>0</v>
      </c>
      <c r="X38" s="456">
        <f>V38*関係係数シート!F34</f>
        <v>0</v>
      </c>
      <c r="Z38" s="464">
        <f>ROUND(F38*関係係数シート!H34,0)</f>
        <v>0</v>
      </c>
      <c r="AA38" s="458">
        <f>ROUND(K38*関係係数シート!H34,0)</f>
        <v>0</v>
      </c>
      <c r="AB38" s="458">
        <f t="shared" si="9"/>
        <v>0</v>
      </c>
      <c r="AC38" s="547">
        <f>ROUND(V38*関係係数シート!H34,0)</f>
        <v>0</v>
      </c>
      <c r="AD38" s="464">
        <f>ROUND(F38*関係係数シート!I34,0)</f>
        <v>0</v>
      </c>
      <c r="AE38" s="547">
        <f>ROUND(K38*関係係数シート!I34,0)</f>
        <v>0</v>
      </c>
      <c r="AF38" s="547">
        <f t="shared" si="10"/>
        <v>0</v>
      </c>
      <c r="AG38" s="548">
        <f>ROUND(V38*関係係数シート!I34,0)</f>
        <v>0</v>
      </c>
      <c r="AI38" s="380">
        <f t="shared" si="11"/>
        <v>0</v>
      </c>
      <c r="AJ38" s="549">
        <f t="shared" si="2"/>
        <v>0</v>
      </c>
      <c r="AK38" s="382">
        <f t="shared" si="3"/>
        <v>0</v>
      </c>
      <c r="AL38" s="380">
        <f t="shared" si="12"/>
        <v>0</v>
      </c>
      <c r="AM38" s="550">
        <f t="shared" si="13"/>
        <v>0</v>
      </c>
      <c r="AN38" s="376">
        <f t="shared" si="14"/>
        <v>1</v>
      </c>
      <c r="AP38" s="378">
        <v>31</v>
      </c>
      <c r="AQ38" s="551" t="e">
        <f t="shared" si="4"/>
        <v>#N/A</v>
      </c>
      <c r="AR38" s="552" t="e">
        <f t="shared" si="15"/>
        <v>#N/A</v>
      </c>
      <c r="AS38" s="553" t="e">
        <f t="shared" si="5"/>
        <v>#N/A</v>
      </c>
      <c r="AT38" s="382" t="e">
        <f t="shared" si="5"/>
        <v>#N/A</v>
      </c>
      <c r="AU38" s="554" t="e">
        <f>SUM($AR$8:AR38)/SUM($AR$8:$AR$44)</f>
        <v>#N/A</v>
      </c>
      <c r="AV38" s="555" t="e">
        <f t="shared" si="16"/>
        <v>#N/A</v>
      </c>
      <c r="AW38" s="556" t="e">
        <f t="shared" si="6"/>
        <v>#N/A</v>
      </c>
      <c r="AY38" s="542" t="s">
        <v>52</v>
      </c>
      <c r="AZ38" s="543" t="s">
        <v>45</v>
      </c>
      <c r="BA38" s="590">
        <f>BA$47*関係係数シート!BE34</f>
        <v>0</v>
      </c>
      <c r="BB38" s="425">
        <f>BB$47*関係係数シート!BF34</f>
        <v>0</v>
      </c>
      <c r="BC38" s="425">
        <f>BC$47*関係係数シート!BG34</f>
        <v>0</v>
      </c>
      <c r="BD38" s="425">
        <f>BD$47*関係係数シート!BH34</f>
        <v>0</v>
      </c>
      <c r="BE38" s="425">
        <f>BE$47*関係係数シート!BI34</f>
        <v>0</v>
      </c>
      <c r="BF38" s="425">
        <f>BF$47*関係係数シート!BJ34</f>
        <v>0</v>
      </c>
      <c r="BG38" s="425">
        <f>BG$47*関係係数シート!BK34</f>
        <v>0</v>
      </c>
      <c r="BH38" s="425">
        <f>BH$47*関係係数シート!BL34</f>
        <v>0</v>
      </c>
      <c r="BI38" s="425">
        <f>BI$47*関係係数シート!BM34</f>
        <v>0</v>
      </c>
      <c r="BJ38" s="425">
        <f>BJ$47*関係係数シート!BN34</f>
        <v>0</v>
      </c>
      <c r="BK38" s="425">
        <f>BK$47*関係係数シート!BO34</f>
        <v>0</v>
      </c>
      <c r="BL38" s="425">
        <f>BL$47*関係係数シート!BP34</f>
        <v>0</v>
      </c>
      <c r="BM38" s="425">
        <f>BM$47*関係係数シート!BQ34</f>
        <v>0</v>
      </c>
      <c r="BN38" s="425">
        <f>BN$47*関係係数シート!BR34</f>
        <v>0</v>
      </c>
      <c r="BO38" s="425">
        <f>BO$47*関係係数シート!BS34</f>
        <v>0</v>
      </c>
      <c r="BP38" s="425">
        <f>BP$47*関係係数シート!BT34</f>
        <v>0</v>
      </c>
      <c r="BQ38" s="425">
        <f>BQ$47*関係係数シート!BU34</f>
        <v>0</v>
      </c>
      <c r="BR38" s="425">
        <f>BR$47*関係係数シート!BV34</f>
        <v>0</v>
      </c>
      <c r="BS38" s="425">
        <f>BS$47*関係係数シート!BW34</f>
        <v>0</v>
      </c>
      <c r="BT38" s="425">
        <f>BT$47*関係係数シート!BX34</f>
        <v>0</v>
      </c>
      <c r="BU38" s="425">
        <f>BU$47*関係係数シート!BY34</f>
        <v>0</v>
      </c>
      <c r="BV38" s="425">
        <f>BV$47*関係係数シート!BZ34</f>
        <v>0</v>
      </c>
      <c r="BW38" s="425">
        <f>BW$47*関係係数シート!CA34</f>
        <v>0</v>
      </c>
      <c r="BX38" s="425">
        <f>BX$47*関係係数シート!CB34</f>
        <v>0</v>
      </c>
      <c r="BY38" s="425">
        <f>BY$47*関係係数シート!CC34</f>
        <v>0</v>
      </c>
      <c r="BZ38" s="425">
        <f>BZ$47*関係係数シート!CD34</f>
        <v>0</v>
      </c>
      <c r="CA38" s="425">
        <f>CA$47*関係係数シート!CE34</f>
        <v>0</v>
      </c>
      <c r="CB38" s="425">
        <f>CB$47*関係係数シート!CF34</f>
        <v>0</v>
      </c>
      <c r="CC38" s="425">
        <f>CC$47*関係係数シート!CG34</f>
        <v>0</v>
      </c>
      <c r="CD38" s="425">
        <f>CD$47*関係係数シート!CI34</f>
        <v>0</v>
      </c>
      <c r="CE38" s="425">
        <f>CE$47*関係係数シート!CJ34</f>
        <v>0</v>
      </c>
      <c r="CF38" s="425">
        <f>CF$47*関係係数シート!CK34</f>
        <v>0</v>
      </c>
      <c r="CG38" s="425">
        <f>CG$47*関係係数シート!CL34</f>
        <v>0</v>
      </c>
      <c r="CH38" s="425">
        <f>CH$47*関係係数シート!CM34</f>
        <v>0</v>
      </c>
      <c r="CI38" s="456">
        <f>CI$47*関係係数シート!CO34</f>
        <v>0</v>
      </c>
      <c r="CJ38" s="557">
        <f t="shared" si="7"/>
        <v>0</v>
      </c>
    </row>
    <row r="39" spans="2:88" ht="20.100000000000001" customHeight="1">
      <c r="B39" s="506" t="s">
        <v>102</v>
      </c>
      <c r="C39" s="507" t="s">
        <v>274</v>
      </c>
      <c r="D39" s="508">
        <f>'入力シート '!N36</f>
        <v>0</v>
      </c>
      <c r="E39" s="508">
        <f>'計算シート（設備投資）'!CJ39</f>
        <v>0</v>
      </c>
      <c r="F39" s="509">
        <f>E39*関係係数シート!D35</f>
        <v>0</v>
      </c>
      <c r="G39" s="434">
        <f>F39*関係係数シート!E35</f>
        <v>0</v>
      </c>
      <c r="H39" s="432">
        <f>F39*関係係数シート!F35</f>
        <v>0</v>
      </c>
      <c r="I39" s="432">
        <v>0</v>
      </c>
      <c r="J39" s="432">
        <f>I39*関係係数シート!D35</f>
        <v>0</v>
      </c>
      <c r="K39" s="509">
        <v>0</v>
      </c>
      <c r="L39" s="434">
        <f>K39*関係係数シート!E35</f>
        <v>0</v>
      </c>
      <c r="M39" s="432">
        <f>K39*関係係数シート!F35</f>
        <v>0</v>
      </c>
      <c r="N39" s="434">
        <f t="shared" si="8"/>
        <v>0</v>
      </c>
      <c r="O39" s="434">
        <f t="shared" si="0"/>
        <v>0</v>
      </c>
      <c r="P39" s="435">
        <f t="shared" si="1"/>
        <v>0</v>
      </c>
      <c r="Q39" s="84"/>
      <c r="R39" s="510"/>
      <c r="S39" s="511"/>
      <c r="T39" s="434">
        <f>$S$45*関係係数シート!G35</f>
        <v>0</v>
      </c>
      <c r="U39" s="434">
        <f>T39*関係係数シート!D35</f>
        <v>0</v>
      </c>
      <c r="V39" s="434">
        <v>0</v>
      </c>
      <c r="W39" s="434">
        <f>V39*関係係数シート!E35</f>
        <v>0</v>
      </c>
      <c r="X39" s="435">
        <f>V39*関係係数シート!F35</f>
        <v>0</v>
      </c>
      <c r="Z39" s="512">
        <f>ROUND(F39*関係係数シート!H35,0)</f>
        <v>0</v>
      </c>
      <c r="AA39" s="437">
        <f>ROUND(K39*関係係数シート!H35,0)</f>
        <v>0</v>
      </c>
      <c r="AB39" s="437">
        <f t="shared" si="9"/>
        <v>0</v>
      </c>
      <c r="AC39" s="513">
        <f>ROUND(V39*関係係数シート!H35,0)</f>
        <v>0</v>
      </c>
      <c r="AD39" s="512">
        <f>ROUND(F39*関係係数シート!I35,0)</f>
        <v>0</v>
      </c>
      <c r="AE39" s="513">
        <f>ROUND(K39*関係係数シート!I35,0)</f>
        <v>0</v>
      </c>
      <c r="AF39" s="513">
        <f t="shared" si="10"/>
        <v>0</v>
      </c>
      <c r="AG39" s="514">
        <f>ROUND(V39*関係係数シート!I35,0)</f>
        <v>0</v>
      </c>
      <c r="AI39" s="354">
        <f t="shared" si="11"/>
        <v>0</v>
      </c>
      <c r="AJ39" s="515">
        <f t="shared" si="2"/>
        <v>0</v>
      </c>
      <c r="AK39" s="356">
        <f t="shared" si="3"/>
        <v>0</v>
      </c>
      <c r="AL39" s="354">
        <f t="shared" si="12"/>
        <v>0</v>
      </c>
      <c r="AM39" s="516">
        <f t="shared" si="13"/>
        <v>0</v>
      </c>
      <c r="AN39" s="350">
        <f t="shared" si="14"/>
        <v>1</v>
      </c>
      <c r="AP39" s="352">
        <v>32</v>
      </c>
      <c r="AQ39" s="517" t="e">
        <f t="shared" si="4"/>
        <v>#N/A</v>
      </c>
      <c r="AR39" s="518" t="e">
        <f t="shared" si="15"/>
        <v>#N/A</v>
      </c>
      <c r="AS39" s="519" t="e">
        <f t="shared" si="5"/>
        <v>#N/A</v>
      </c>
      <c r="AT39" s="356" t="e">
        <f t="shared" si="5"/>
        <v>#N/A</v>
      </c>
      <c r="AU39" s="520" t="e">
        <f>SUM($AR$8:AR39)/SUM($AR$8:$AR$44)</f>
        <v>#N/A</v>
      </c>
      <c r="AV39" s="521" t="e">
        <f t="shared" si="16"/>
        <v>#N/A</v>
      </c>
      <c r="AW39" s="522" t="e">
        <f t="shared" si="6"/>
        <v>#N/A</v>
      </c>
      <c r="AY39" s="506" t="s">
        <v>54</v>
      </c>
      <c r="AZ39" s="507" t="s">
        <v>153</v>
      </c>
      <c r="BA39" s="588">
        <f>BA$47*関係係数シート!BE35</f>
        <v>0</v>
      </c>
      <c r="BB39" s="434">
        <f>BB$47*関係係数シート!BF35</f>
        <v>0</v>
      </c>
      <c r="BC39" s="434">
        <f>BC$47*関係係数シート!BG35</f>
        <v>0</v>
      </c>
      <c r="BD39" s="434">
        <f>BD$47*関係係数シート!BH35</f>
        <v>0</v>
      </c>
      <c r="BE39" s="434">
        <f>BE$47*関係係数シート!BI35</f>
        <v>0</v>
      </c>
      <c r="BF39" s="434">
        <f>BF$47*関係係数シート!BJ35</f>
        <v>0</v>
      </c>
      <c r="BG39" s="434">
        <f>BG$47*関係係数シート!BK35</f>
        <v>0</v>
      </c>
      <c r="BH39" s="434">
        <f>BH$47*関係係数シート!BL35</f>
        <v>0</v>
      </c>
      <c r="BI39" s="434">
        <f>BI$47*関係係数シート!BM35</f>
        <v>0</v>
      </c>
      <c r="BJ39" s="434">
        <f>BJ$47*関係係数シート!BN35</f>
        <v>0</v>
      </c>
      <c r="BK39" s="434">
        <f>BK$47*関係係数シート!BO35</f>
        <v>0</v>
      </c>
      <c r="BL39" s="434">
        <f>BL$47*関係係数シート!BP35</f>
        <v>0</v>
      </c>
      <c r="BM39" s="434">
        <f>BM$47*関係係数シート!BQ35</f>
        <v>0</v>
      </c>
      <c r="BN39" s="434">
        <f>BN$47*関係係数シート!BR35</f>
        <v>0</v>
      </c>
      <c r="BO39" s="434">
        <f>BO$47*関係係数シート!BS35</f>
        <v>0</v>
      </c>
      <c r="BP39" s="434">
        <f>BP$47*関係係数シート!BT35</f>
        <v>0</v>
      </c>
      <c r="BQ39" s="434">
        <f>BQ$47*関係係数シート!BU35</f>
        <v>0</v>
      </c>
      <c r="BR39" s="434">
        <f>BR$47*関係係数シート!BV35</f>
        <v>0</v>
      </c>
      <c r="BS39" s="434">
        <f>BS$47*関係係数シート!BW35</f>
        <v>0</v>
      </c>
      <c r="BT39" s="434">
        <f>BT$47*関係係数シート!BX35</f>
        <v>0</v>
      </c>
      <c r="BU39" s="434">
        <f>BU$47*関係係数シート!BY35</f>
        <v>0</v>
      </c>
      <c r="BV39" s="434">
        <f>BV$47*関係係数シート!BZ35</f>
        <v>0</v>
      </c>
      <c r="BW39" s="434">
        <f>BW$47*関係係数シート!CA35</f>
        <v>0</v>
      </c>
      <c r="BX39" s="434">
        <f>BX$47*関係係数シート!CB35</f>
        <v>0</v>
      </c>
      <c r="BY39" s="434">
        <f>BY$47*関係係数シート!CC35</f>
        <v>0</v>
      </c>
      <c r="BZ39" s="434">
        <f>BZ$47*関係係数シート!CD35</f>
        <v>0</v>
      </c>
      <c r="CA39" s="434">
        <f>CA$47*関係係数シート!CE35</f>
        <v>0</v>
      </c>
      <c r="CB39" s="434">
        <f>CB$47*関係係数シート!CF35</f>
        <v>0</v>
      </c>
      <c r="CC39" s="434">
        <f>CC$47*関係係数シート!CG35</f>
        <v>0</v>
      </c>
      <c r="CD39" s="434">
        <f>CD$47*関係係数シート!CI35</f>
        <v>0</v>
      </c>
      <c r="CE39" s="434">
        <f>CE$47*関係係数シート!CJ35</f>
        <v>0</v>
      </c>
      <c r="CF39" s="434">
        <f>CF$47*関係係数シート!CK35</f>
        <v>0</v>
      </c>
      <c r="CG39" s="434">
        <f>CG$47*関係係数シート!CL35</f>
        <v>0</v>
      </c>
      <c r="CH39" s="434">
        <f>CH$47*関係係数シート!CM35</f>
        <v>0</v>
      </c>
      <c r="CI39" s="435">
        <f>CI$47*関係係数シート!CO35</f>
        <v>0</v>
      </c>
      <c r="CJ39" s="523">
        <f t="shared" si="7"/>
        <v>0</v>
      </c>
    </row>
    <row r="40" spans="2:88" ht="20.100000000000001" customHeight="1">
      <c r="B40" s="506" t="s">
        <v>103</v>
      </c>
      <c r="C40" s="507" t="s">
        <v>244</v>
      </c>
      <c r="D40" s="508">
        <f>'入力シート '!N37</f>
        <v>0</v>
      </c>
      <c r="E40" s="508">
        <f>'計算シート（設備投資）'!CJ40</f>
        <v>0</v>
      </c>
      <c r="F40" s="509">
        <f>E40*関係係数シート!D36</f>
        <v>0</v>
      </c>
      <c r="G40" s="434">
        <f>F40*関係係数シート!E36</f>
        <v>0</v>
      </c>
      <c r="H40" s="432">
        <f>F40*関係係数シート!F36</f>
        <v>0</v>
      </c>
      <c r="I40" s="432">
        <v>0</v>
      </c>
      <c r="J40" s="432">
        <f>I40*関係係数シート!D36</f>
        <v>0</v>
      </c>
      <c r="K40" s="509">
        <v>0</v>
      </c>
      <c r="L40" s="434">
        <f>K40*関係係数シート!E36</f>
        <v>0</v>
      </c>
      <c r="M40" s="432">
        <f>K40*関係係数シート!F36</f>
        <v>0</v>
      </c>
      <c r="N40" s="434">
        <f t="shared" si="8"/>
        <v>0</v>
      </c>
      <c r="O40" s="434">
        <f t="shared" si="0"/>
        <v>0</v>
      </c>
      <c r="P40" s="435">
        <f t="shared" si="1"/>
        <v>0</v>
      </c>
      <c r="Q40" s="84"/>
      <c r="R40" s="510"/>
      <c r="S40" s="511"/>
      <c r="T40" s="434">
        <f>$S$45*関係係数シート!G36</f>
        <v>0</v>
      </c>
      <c r="U40" s="434">
        <f>T40*関係係数シート!D36</f>
        <v>0</v>
      </c>
      <c r="V40" s="434">
        <v>0</v>
      </c>
      <c r="W40" s="434">
        <f>V40*関係係数シート!E36</f>
        <v>0</v>
      </c>
      <c r="X40" s="435">
        <f>V40*関係係数シート!F36</f>
        <v>0</v>
      </c>
      <c r="Z40" s="512">
        <f>ROUND(F40*関係係数シート!H36,0)</f>
        <v>0</v>
      </c>
      <c r="AA40" s="437">
        <f>ROUND(K40*関係係数シート!H36,0)</f>
        <v>0</v>
      </c>
      <c r="AB40" s="437">
        <f t="shared" si="9"/>
        <v>0</v>
      </c>
      <c r="AC40" s="513">
        <f>ROUND(V40*関係係数シート!H36,0)</f>
        <v>0</v>
      </c>
      <c r="AD40" s="512">
        <f>ROUND(F40*関係係数シート!I36,0)</f>
        <v>0</v>
      </c>
      <c r="AE40" s="513">
        <f>ROUND(K40*関係係数シート!I36,0)</f>
        <v>0</v>
      </c>
      <c r="AF40" s="513">
        <f t="shared" si="10"/>
        <v>0</v>
      </c>
      <c r="AG40" s="514">
        <f>ROUND(V40*関係係数シート!I36,0)</f>
        <v>0</v>
      </c>
      <c r="AI40" s="354">
        <f t="shared" si="11"/>
        <v>0</v>
      </c>
      <c r="AJ40" s="515">
        <f t="shared" si="2"/>
        <v>0</v>
      </c>
      <c r="AK40" s="356">
        <f t="shared" si="3"/>
        <v>0</v>
      </c>
      <c r="AL40" s="354">
        <f t="shared" si="12"/>
        <v>0</v>
      </c>
      <c r="AM40" s="516">
        <f t="shared" si="13"/>
        <v>0</v>
      </c>
      <c r="AN40" s="350">
        <f t="shared" si="14"/>
        <v>1</v>
      </c>
      <c r="AP40" s="352">
        <v>33</v>
      </c>
      <c r="AQ40" s="517" t="e">
        <f t="shared" si="4"/>
        <v>#N/A</v>
      </c>
      <c r="AR40" s="518" t="e">
        <f t="shared" si="15"/>
        <v>#N/A</v>
      </c>
      <c r="AS40" s="519" t="e">
        <f t="shared" si="5"/>
        <v>#N/A</v>
      </c>
      <c r="AT40" s="356" t="e">
        <f t="shared" si="5"/>
        <v>#N/A</v>
      </c>
      <c r="AU40" s="520" t="e">
        <f>SUM($AR$8:AR40)/SUM($AR$8:$AR$44)</f>
        <v>#N/A</v>
      </c>
      <c r="AV40" s="521" t="e">
        <f t="shared" si="16"/>
        <v>#N/A</v>
      </c>
      <c r="AW40" s="522" t="e">
        <f t="shared" si="6"/>
        <v>#N/A</v>
      </c>
      <c r="AY40" s="506" t="s">
        <v>80</v>
      </c>
      <c r="AZ40" s="507" t="s">
        <v>154</v>
      </c>
      <c r="BA40" s="588">
        <f>BA$47*関係係数シート!BE36</f>
        <v>0</v>
      </c>
      <c r="BB40" s="434">
        <f>BB$47*関係係数シート!BF36</f>
        <v>0</v>
      </c>
      <c r="BC40" s="434">
        <f>BC$47*関係係数シート!BG36</f>
        <v>0</v>
      </c>
      <c r="BD40" s="434">
        <f>BD$47*関係係数シート!BH36</f>
        <v>0</v>
      </c>
      <c r="BE40" s="434">
        <f>BE$47*関係係数シート!BI36</f>
        <v>0</v>
      </c>
      <c r="BF40" s="434">
        <f>BF$47*関係係数シート!BJ36</f>
        <v>0</v>
      </c>
      <c r="BG40" s="434">
        <f>BG$47*関係係数シート!BK36</f>
        <v>0</v>
      </c>
      <c r="BH40" s="434">
        <f>BH$47*関係係数シート!BL36</f>
        <v>0</v>
      </c>
      <c r="BI40" s="434">
        <f>BI$47*関係係数シート!BM36</f>
        <v>0</v>
      </c>
      <c r="BJ40" s="434">
        <f>BJ$47*関係係数シート!BN36</f>
        <v>0</v>
      </c>
      <c r="BK40" s="434">
        <f>BK$47*関係係数シート!BO36</f>
        <v>0</v>
      </c>
      <c r="BL40" s="434">
        <f>BL$47*関係係数シート!BP36</f>
        <v>0</v>
      </c>
      <c r="BM40" s="434">
        <f>BM$47*関係係数シート!BQ36</f>
        <v>0</v>
      </c>
      <c r="BN40" s="434">
        <f>BN$47*関係係数シート!BR36</f>
        <v>0</v>
      </c>
      <c r="BO40" s="434">
        <f>BO$47*関係係数シート!BS36</f>
        <v>0</v>
      </c>
      <c r="BP40" s="434">
        <f>BP$47*関係係数シート!BT36</f>
        <v>0</v>
      </c>
      <c r="BQ40" s="434">
        <f>BQ$47*関係係数シート!BU36</f>
        <v>0</v>
      </c>
      <c r="BR40" s="434">
        <f>BR$47*関係係数シート!BV36</f>
        <v>0</v>
      </c>
      <c r="BS40" s="434">
        <f>BS$47*関係係数シート!BW36</f>
        <v>0</v>
      </c>
      <c r="BT40" s="434">
        <f>BT$47*関係係数シート!BX36</f>
        <v>0</v>
      </c>
      <c r="BU40" s="434">
        <f>BU$47*関係係数シート!BY36</f>
        <v>0</v>
      </c>
      <c r="BV40" s="434">
        <f>BV$47*関係係数シート!BZ36</f>
        <v>0</v>
      </c>
      <c r="BW40" s="434">
        <f>BW$47*関係係数シート!CA36</f>
        <v>0</v>
      </c>
      <c r="BX40" s="434">
        <f>BX$47*関係係数シート!CB36</f>
        <v>0</v>
      </c>
      <c r="BY40" s="434">
        <f>BY$47*関係係数シート!CC36</f>
        <v>0</v>
      </c>
      <c r="BZ40" s="434">
        <f>BZ$47*関係係数シート!CD36</f>
        <v>0</v>
      </c>
      <c r="CA40" s="434">
        <f>CA$47*関係係数シート!CE36</f>
        <v>0</v>
      </c>
      <c r="CB40" s="434">
        <f>CB$47*関係係数シート!CF36</f>
        <v>0</v>
      </c>
      <c r="CC40" s="434">
        <f>CC$47*関係係数シート!CG36</f>
        <v>0</v>
      </c>
      <c r="CD40" s="434">
        <f>CD$47*関係係数シート!CI36</f>
        <v>0</v>
      </c>
      <c r="CE40" s="434">
        <f>CE$47*関係係数シート!CJ36</f>
        <v>0</v>
      </c>
      <c r="CF40" s="434">
        <f>CF$47*関係係数シート!CK36</f>
        <v>0</v>
      </c>
      <c r="CG40" s="434">
        <f>CG$47*関係係数シート!CL36</f>
        <v>0</v>
      </c>
      <c r="CH40" s="434">
        <f>CH$47*関係係数シート!CM36</f>
        <v>0</v>
      </c>
      <c r="CI40" s="435">
        <f>CI$47*関係係数シート!CO36</f>
        <v>0</v>
      </c>
      <c r="CJ40" s="523">
        <f t="shared" si="7"/>
        <v>0</v>
      </c>
    </row>
    <row r="41" spans="2:88" ht="20.100000000000001" customHeight="1">
      <c r="B41" s="506" t="s">
        <v>104</v>
      </c>
      <c r="C41" s="507" t="s">
        <v>49</v>
      </c>
      <c r="D41" s="508">
        <f>'入力シート '!N38</f>
        <v>0</v>
      </c>
      <c r="E41" s="508">
        <f>'計算シート（設備投資）'!CJ41</f>
        <v>0</v>
      </c>
      <c r="F41" s="509">
        <f>E41*関係係数シート!D37</f>
        <v>0</v>
      </c>
      <c r="G41" s="434">
        <f>F41*関係係数シート!E37</f>
        <v>0</v>
      </c>
      <c r="H41" s="432">
        <f>F41*関係係数シート!F37</f>
        <v>0</v>
      </c>
      <c r="I41" s="432">
        <v>0</v>
      </c>
      <c r="J41" s="432">
        <f>I41*関係係数シート!D37</f>
        <v>0</v>
      </c>
      <c r="K41" s="509">
        <v>0</v>
      </c>
      <c r="L41" s="434">
        <f>K41*関係係数シート!E37</f>
        <v>0</v>
      </c>
      <c r="M41" s="432">
        <f>K41*関係係数シート!F37</f>
        <v>0</v>
      </c>
      <c r="N41" s="434">
        <f t="shared" si="8"/>
        <v>0</v>
      </c>
      <c r="O41" s="434">
        <f t="shared" si="0"/>
        <v>0</v>
      </c>
      <c r="P41" s="435">
        <f t="shared" si="1"/>
        <v>0</v>
      </c>
      <c r="Q41" s="84"/>
      <c r="R41" s="510"/>
      <c r="S41" s="511"/>
      <c r="T41" s="434">
        <f>$S$45*関係係数シート!G37</f>
        <v>0</v>
      </c>
      <c r="U41" s="434">
        <f>T41*関係係数シート!D37</f>
        <v>0</v>
      </c>
      <c r="V41" s="434">
        <v>0</v>
      </c>
      <c r="W41" s="434">
        <f>V41*関係係数シート!E37</f>
        <v>0</v>
      </c>
      <c r="X41" s="435">
        <f>V41*関係係数シート!F37</f>
        <v>0</v>
      </c>
      <c r="Z41" s="512">
        <f>ROUND(F41*関係係数シート!H37,0)</f>
        <v>0</v>
      </c>
      <c r="AA41" s="437">
        <f>ROUND(K41*関係係数シート!H37,0)</f>
        <v>0</v>
      </c>
      <c r="AB41" s="437">
        <f t="shared" si="9"/>
        <v>0</v>
      </c>
      <c r="AC41" s="513">
        <f>ROUND(V41*関係係数シート!H37,0)</f>
        <v>0</v>
      </c>
      <c r="AD41" s="512">
        <f>ROUND(F41*関係係数シート!I37,0)</f>
        <v>0</v>
      </c>
      <c r="AE41" s="513">
        <f>ROUND(K41*関係係数シート!I37,0)</f>
        <v>0</v>
      </c>
      <c r="AF41" s="513">
        <f t="shared" si="10"/>
        <v>0</v>
      </c>
      <c r="AG41" s="514">
        <f>ROUND(V41*関係係数シート!I37,0)</f>
        <v>0</v>
      </c>
      <c r="AI41" s="354">
        <f t="shared" si="11"/>
        <v>0</v>
      </c>
      <c r="AJ41" s="515">
        <f t="shared" si="2"/>
        <v>0</v>
      </c>
      <c r="AK41" s="356">
        <f t="shared" si="3"/>
        <v>0</v>
      </c>
      <c r="AL41" s="354">
        <f t="shared" si="12"/>
        <v>0</v>
      </c>
      <c r="AM41" s="516">
        <f t="shared" si="13"/>
        <v>0</v>
      </c>
      <c r="AN41" s="350">
        <f t="shared" si="14"/>
        <v>1</v>
      </c>
      <c r="AP41" s="352">
        <v>34</v>
      </c>
      <c r="AQ41" s="517" t="e">
        <f t="shared" si="4"/>
        <v>#N/A</v>
      </c>
      <c r="AR41" s="518" t="e">
        <f t="shared" si="15"/>
        <v>#N/A</v>
      </c>
      <c r="AS41" s="519" t="e">
        <f t="shared" si="5"/>
        <v>#N/A</v>
      </c>
      <c r="AT41" s="356" t="e">
        <f t="shared" si="5"/>
        <v>#N/A</v>
      </c>
      <c r="AU41" s="520" t="e">
        <f>SUM($AR$8:AR41)/SUM($AR$8:$AR$44)</f>
        <v>#N/A</v>
      </c>
      <c r="AV41" s="521" t="e">
        <f t="shared" si="16"/>
        <v>#N/A</v>
      </c>
      <c r="AW41" s="522" t="e">
        <f t="shared" si="6"/>
        <v>#N/A</v>
      </c>
      <c r="AY41" s="506" t="s">
        <v>86</v>
      </c>
      <c r="AZ41" s="507" t="s">
        <v>49</v>
      </c>
      <c r="BA41" s="588">
        <f>BA$47*関係係数シート!BE37</f>
        <v>0</v>
      </c>
      <c r="BB41" s="434">
        <f>BB$47*関係係数シート!BF37</f>
        <v>0</v>
      </c>
      <c r="BC41" s="434">
        <f>BC$47*関係係数シート!BG37</f>
        <v>0</v>
      </c>
      <c r="BD41" s="434">
        <f>BD$47*関係係数シート!BH37</f>
        <v>0</v>
      </c>
      <c r="BE41" s="434">
        <f>BE$47*関係係数シート!BI37</f>
        <v>0</v>
      </c>
      <c r="BF41" s="434">
        <f>BF$47*関係係数シート!BJ37</f>
        <v>0</v>
      </c>
      <c r="BG41" s="434">
        <f>BG$47*関係係数シート!BK37</f>
        <v>0</v>
      </c>
      <c r="BH41" s="434">
        <f>BH$47*関係係数シート!BL37</f>
        <v>0</v>
      </c>
      <c r="BI41" s="434">
        <f>BI$47*関係係数シート!BM37</f>
        <v>0</v>
      </c>
      <c r="BJ41" s="434">
        <f>BJ$47*関係係数シート!BN37</f>
        <v>0</v>
      </c>
      <c r="BK41" s="434">
        <f>BK$47*関係係数シート!BO37</f>
        <v>0</v>
      </c>
      <c r="BL41" s="434">
        <f>BL$47*関係係数シート!BP37</f>
        <v>0</v>
      </c>
      <c r="BM41" s="434">
        <f>BM$47*関係係数シート!BQ37</f>
        <v>0</v>
      </c>
      <c r="BN41" s="434">
        <f>BN$47*関係係数シート!BR37</f>
        <v>0</v>
      </c>
      <c r="BO41" s="434">
        <f>BO$47*関係係数シート!BS37</f>
        <v>0</v>
      </c>
      <c r="BP41" s="434">
        <f>BP$47*関係係数シート!BT37</f>
        <v>0</v>
      </c>
      <c r="BQ41" s="434">
        <f>BQ$47*関係係数シート!BU37</f>
        <v>0</v>
      </c>
      <c r="BR41" s="434">
        <f>BR$47*関係係数シート!BV37</f>
        <v>0</v>
      </c>
      <c r="BS41" s="434">
        <f>BS$47*関係係数シート!BW37</f>
        <v>0</v>
      </c>
      <c r="BT41" s="434">
        <f>BT$47*関係係数シート!BX37</f>
        <v>0</v>
      </c>
      <c r="BU41" s="434">
        <f>BU$47*関係係数シート!BY37</f>
        <v>0</v>
      </c>
      <c r="BV41" s="434">
        <f>BV$47*関係係数シート!BZ37</f>
        <v>0</v>
      </c>
      <c r="BW41" s="434">
        <f>BW$47*関係係数シート!CA37</f>
        <v>0</v>
      </c>
      <c r="BX41" s="434">
        <f>BX$47*関係係数シート!CB37</f>
        <v>0</v>
      </c>
      <c r="BY41" s="434">
        <f>BY$47*関係係数シート!CC37</f>
        <v>0</v>
      </c>
      <c r="BZ41" s="434">
        <f>BZ$47*関係係数シート!CD37</f>
        <v>0</v>
      </c>
      <c r="CA41" s="434">
        <f>CA$47*関係係数シート!CE37</f>
        <v>0</v>
      </c>
      <c r="CB41" s="434">
        <f>CB$47*関係係数シート!CF37</f>
        <v>0</v>
      </c>
      <c r="CC41" s="434">
        <f>CC$47*関係係数シート!CG37</f>
        <v>0</v>
      </c>
      <c r="CD41" s="434">
        <f>CD$47*関係係数シート!CI37</f>
        <v>0</v>
      </c>
      <c r="CE41" s="434">
        <f>CE$47*関係係数シート!CJ37</f>
        <v>0</v>
      </c>
      <c r="CF41" s="434">
        <f>CF$47*関係係数シート!CK37</f>
        <v>0</v>
      </c>
      <c r="CG41" s="434">
        <f>CG$47*関係係数シート!CL37</f>
        <v>0</v>
      </c>
      <c r="CH41" s="434">
        <f>CH$47*関係係数シート!CM37</f>
        <v>0</v>
      </c>
      <c r="CI41" s="435">
        <f>CI$47*関係係数シート!CO37</f>
        <v>0</v>
      </c>
      <c r="CJ41" s="523">
        <f t="shared" si="7"/>
        <v>0</v>
      </c>
    </row>
    <row r="42" spans="2:88" ht="19.5" customHeight="1">
      <c r="B42" s="524" t="s">
        <v>105</v>
      </c>
      <c r="C42" s="525" t="s">
        <v>51</v>
      </c>
      <c r="D42" s="526">
        <f>'入力シート '!N39</f>
        <v>0</v>
      </c>
      <c r="E42" s="526">
        <f>'計算シート（設備投資）'!CJ42</f>
        <v>0</v>
      </c>
      <c r="F42" s="527">
        <f>E42*関係係数シート!D38</f>
        <v>0</v>
      </c>
      <c r="G42" s="445">
        <f>F42*関係係数シート!E38</f>
        <v>0</v>
      </c>
      <c r="H42" s="443">
        <f>F42*関係係数シート!F38</f>
        <v>0</v>
      </c>
      <c r="I42" s="443">
        <v>0</v>
      </c>
      <c r="J42" s="443">
        <f>I42*関係係数シート!D38</f>
        <v>0</v>
      </c>
      <c r="K42" s="527">
        <v>0</v>
      </c>
      <c r="L42" s="445">
        <f>K42*関係係数シート!E38</f>
        <v>0</v>
      </c>
      <c r="M42" s="443">
        <f>K42*関係係数シート!F38</f>
        <v>0</v>
      </c>
      <c r="N42" s="445">
        <f t="shared" si="8"/>
        <v>0</v>
      </c>
      <c r="O42" s="445">
        <f t="shared" si="0"/>
        <v>0</v>
      </c>
      <c r="P42" s="446">
        <f t="shared" si="1"/>
        <v>0</v>
      </c>
      <c r="Q42" s="84"/>
      <c r="R42" s="528"/>
      <c r="S42" s="529"/>
      <c r="T42" s="445">
        <f>$S$45*関係係数シート!G38</f>
        <v>0</v>
      </c>
      <c r="U42" s="445">
        <f>T42*関係係数シート!D38</f>
        <v>0</v>
      </c>
      <c r="V42" s="445">
        <v>0</v>
      </c>
      <c r="W42" s="445">
        <f>V42*関係係数シート!E38</f>
        <v>0</v>
      </c>
      <c r="X42" s="446">
        <f>V42*関係係数シート!F38</f>
        <v>0</v>
      </c>
      <c r="Z42" s="530">
        <f>ROUND(F42*関係係数シート!H38,0)</f>
        <v>0</v>
      </c>
      <c r="AA42" s="448">
        <f>ROUND(K42*関係係数シート!H38,0)</f>
        <v>0</v>
      </c>
      <c r="AB42" s="448">
        <f t="shared" si="9"/>
        <v>0</v>
      </c>
      <c r="AC42" s="531">
        <f>ROUND(V42*関係係数シート!H38,0)</f>
        <v>0</v>
      </c>
      <c r="AD42" s="530">
        <f>ROUND(F42*関係係数シート!I38,0)</f>
        <v>0</v>
      </c>
      <c r="AE42" s="531">
        <f>ROUND(K42*関係係数シート!I38,0)</f>
        <v>0</v>
      </c>
      <c r="AF42" s="531">
        <f t="shared" si="10"/>
        <v>0</v>
      </c>
      <c r="AG42" s="532">
        <f>ROUND(V42*関係係数シート!I38,0)</f>
        <v>0</v>
      </c>
      <c r="AI42" s="367">
        <f t="shared" si="11"/>
        <v>0</v>
      </c>
      <c r="AJ42" s="533">
        <f t="shared" si="2"/>
        <v>0</v>
      </c>
      <c r="AK42" s="369">
        <f t="shared" si="3"/>
        <v>0</v>
      </c>
      <c r="AL42" s="367">
        <f t="shared" si="12"/>
        <v>0</v>
      </c>
      <c r="AM42" s="534">
        <f t="shared" si="13"/>
        <v>0</v>
      </c>
      <c r="AN42" s="363">
        <f t="shared" si="14"/>
        <v>1</v>
      </c>
      <c r="AP42" s="365">
        <v>35</v>
      </c>
      <c r="AQ42" s="535" t="e">
        <f t="shared" si="4"/>
        <v>#N/A</v>
      </c>
      <c r="AR42" s="536" t="e">
        <f t="shared" si="15"/>
        <v>#N/A</v>
      </c>
      <c r="AS42" s="537" t="e">
        <f t="shared" si="5"/>
        <v>#N/A</v>
      </c>
      <c r="AT42" s="369" t="e">
        <f t="shared" si="5"/>
        <v>#N/A</v>
      </c>
      <c r="AU42" s="538" t="e">
        <f>SUM($AR$8:AR42)/SUM($AR$8:$AR$44)</f>
        <v>#N/A</v>
      </c>
      <c r="AV42" s="539" t="e">
        <f t="shared" si="16"/>
        <v>#N/A</v>
      </c>
      <c r="AW42" s="540" t="e">
        <f t="shared" si="6"/>
        <v>#N/A</v>
      </c>
      <c r="AY42" s="524" t="s">
        <v>87</v>
      </c>
      <c r="AZ42" s="525" t="s">
        <v>51</v>
      </c>
      <c r="BA42" s="589">
        <f>BA$47*関係係数シート!BE38</f>
        <v>0</v>
      </c>
      <c r="BB42" s="445">
        <f>BB$47*関係係数シート!BF38</f>
        <v>0</v>
      </c>
      <c r="BC42" s="445">
        <f>BC$47*関係係数シート!BG38</f>
        <v>0</v>
      </c>
      <c r="BD42" s="445">
        <f>BD$47*関係係数シート!BH38</f>
        <v>0</v>
      </c>
      <c r="BE42" s="445">
        <f>BE$47*関係係数シート!BI38</f>
        <v>0</v>
      </c>
      <c r="BF42" s="445">
        <f>BF$47*関係係数シート!BJ38</f>
        <v>0</v>
      </c>
      <c r="BG42" s="445">
        <f>BG$47*関係係数シート!BK38</f>
        <v>0</v>
      </c>
      <c r="BH42" s="445">
        <f>BH$47*関係係数シート!BL38</f>
        <v>0</v>
      </c>
      <c r="BI42" s="445">
        <f>BI$47*関係係数シート!BM38</f>
        <v>0</v>
      </c>
      <c r="BJ42" s="445">
        <f>BJ$47*関係係数シート!BN38</f>
        <v>0</v>
      </c>
      <c r="BK42" s="445">
        <f>BK$47*関係係数シート!BO38</f>
        <v>0</v>
      </c>
      <c r="BL42" s="445">
        <f>BL$47*関係係数シート!BP38</f>
        <v>0</v>
      </c>
      <c r="BM42" s="445">
        <f>BM$47*関係係数シート!BQ38</f>
        <v>0</v>
      </c>
      <c r="BN42" s="445">
        <f>BN$47*関係係数シート!BR38</f>
        <v>0</v>
      </c>
      <c r="BO42" s="445">
        <f>BO$47*関係係数シート!BS38</f>
        <v>0</v>
      </c>
      <c r="BP42" s="445">
        <f>BP$47*関係係数シート!BT38</f>
        <v>0</v>
      </c>
      <c r="BQ42" s="445">
        <f>BQ$47*関係係数シート!BU38</f>
        <v>0</v>
      </c>
      <c r="BR42" s="445">
        <f>BR$47*関係係数シート!BV38</f>
        <v>0</v>
      </c>
      <c r="BS42" s="445">
        <f>BS$47*関係係数シート!BW38</f>
        <v>0</v>
      </c>
      <c r="BT42" s="445">
        <f>BT$47*関係係数シート!BX38</f>
        <v>0</v>
      </c>
      <c r="BU42" s="445">
        <f>BU$47*関係係数シート!BY38</f>
        <v>0</v>
      </c>
      <c r="BV42" s="445">
        <f>BV$47*関係係数シート!BZ38</f>
        <v>0</v>
      </c>
      <c r="BW42" s="445">
        <f>BW$47*関係係数シート!CA38</f>
        <v>0</v>
      </c>
      <c r="BX42" s="445">
        <f>BX$47*関係係数シート!CB38</f>
        <v>0</v>
      </c>
      <c r="BY42" s="445">
        <f>BY$47*関係係数シート!CC38</f>
        <v>0</v>
      </c>
      <c r="BZ42" s="445">
        <f>BZ$47*関係係数シート!CD38</f>
        <v>0</v>
      </c>
      <c r="CA42" s="445">
        <f>CA$47*関係係数シート!CE38</f>
        <v>0</v>
      </c>
      <c r="CB42" s="445">
        <f>CB$47*関係係数シート!CF38</f>
        <v>0</v>
      </c>
      <c r="CC42" s="445">
        <f>CC$47*関係係数シート!CG38</f>
        <v>0</v>
      </c>
      <c r="CD42" s="445">
        <f>CD$47*関係係数シート!CI38</f>
        <v>0</v>
      </c>
      <c r="CE42" s="445">
        <f>CE$47*関係係数シート!CJ38</f>
        <v>0</v>
      </c>
      <c r="CF42" s="445">
        <f>CF$47*関係係数シート!CK38</f>
        <v>0</v>
      </c>
      <c r="CG42" s="445">
        <f>CG$47*関係係数シート!CL38</f>
        <v>0</v>
      </c>
      <c r="CH42" s="445">
        <f>CH$47*関係係数シート!CM38</f>
        <v>0</v>
      </c>
      <c r="CI42" s="446">
        <f>CI$47*関係係数シート!CO38</f>
        <v>0</v>
      </c>
      <c r="CJ42" s="541">
        <f t="shared" si="7"/>
        <v>0</v>
      </c>
    </row>
    <row r="43" spans="2:88" ht="19.5" customHeight="1">
      <c r="B43" s="371" t="s">
        <v>106</v>
      </c>
      <c r="C43" s="543" t="s">
        <v>53</v>
      </c>
      <c r="D43" s="559"/>
      <c r="E43" s="544">
        <f>'計算シート（設備投資）'!CJ43</f>
        <v>0</v>
      </c>
      <c r="F43" s="489">
        <f>E43*関係係数シート!D39</f>
        <v>0</v>
      </c>
      <c r="G43" s="425">
        <f>F43*関係係数シート!E39</f>
        <v>0</v>
      </c>
      <c r="H43" s="454">
        <f>F43*関係係数シート!F39</f>
        <v>0</v>
      </c>
      <c r="I43" s="454">
        <v>0</v>
      </c>
      <c r="J43" s="454">
        <f>I43*関係係数シート!D39</f>
        <v>0</v>
      </c>
      <c r="K43" s="489">
        <v>0</v>
      </c>
      <c r="L43" s="425">
        <f>K43*関係係数シート!E39</f>
        <v>0</v>
      </c>
      <c r="M43" s="454">
        <f>K43*関係係数シート!F39</f>
        <v>0</v>
      </c>
      <c r="N43" s="425">
        <f t="shared" si="8"/>
        <v>0</v>
      </c>
      <c r="O43" s="425">
        <f t="shared" si="0"/>
        <v>0</v>
      </c>
      <c r="P43" s="456">
        <f t="shared" si="1"/>
        <v>0</v>
      </c>
      <c r="R43" s="545"/>
      <c r="S43" s="546"/>
      <c r="T43" s="425">
        <f>$S$45*関係係数シート!G39</f>
        <v>0</v>
      </c>
      <c r="U43" s="425">
        <f>T43*関係係数シート!D39</f>
        <v>0</v>
      </c>
      <c r="V43" s="425">
        <v>0</v>
      </c>
      <c r="W43" s="425">
        <f>V43*関係係数シート!E39</f>
        <v>0</v>
      </c>
      <c r="X43" s="456">
        <f>V43*関係係数シート!F39</f>
        <v>0</v>
      </c>
      <c r="Z43" s="464">
        <f>ROUND(F43*関係係数シート!H39,0)</f>
        <v>0</v>
      </c>
      <c r="AA43" s="458">
        <f>ROUND(K43*関係係数シート!H39,0)</f>
        <v>0</v>
      </c>
      <c r="AB43" s="458">
        <f t="shared" si="9"/>
        <v>0</v>
      </c>
      <c r="AC43" s="547">
        <f>ROUND(V43*関係係数シート!H39,0)</f>
        <v>0</v>
      </c>
      <c r="AD43" s="464">
        <f>ROUND(F43*関係係数シート!I39,0)</f>
        <v>0</v>
      </c>
      <c r="AE43" s="547">
        <f>ROUND(K43*関係係数シート!I39,0)</f>
        <v>0</v>
      </c>
      <c r="AF43" s="547">
        <f t="shared" si="10"/>
        <v>0</v>
      </c>
      <c r="AG43" s="548">
        <f>ROUND(V43*関係係数シート!I39,0)</f>
        <v>0</v>
      </c>
      <c r="AI43" s="380">
        <f t="shared" si="11"/>
        <v>0</v>
      </c>
      <c r="AJ43" s="549">
        <f t="shared" si="2"/>
        <v>0</v>
      </c>
      <c r="AK43" s="382">
        <f t="shared" si="3"/>
        <v>0</v>
      </c>
      <c r="AL43" s="380">
        <f t="shared" si="12"/>
        <v>0</v>
      </c>
      <c r="AM43" s="550">
        <f t="shared" si="13"/>
        <v>0</v>
      </c>
      <c r="AN43" s="376">
        <f t="shared" si="14"/>
        <v>1</v>
      </c>
      <c r="AP43" s="378">
        <v>36</v>
      </c>
      <c r="AQ43" s="551" t="e">
        <f t="shared" si="4"/>
        <v>#N/A</v>
      </c>
      <c r="AR43" s="552" t="e">
        <f t="shared" si="15"/>
        <v>#N/A</v>
      </c>
      <c r="AS43" s="553" t="e">
        <f t="shared" si="5"/>
        <v>#N/A</v>
      </c>
      <c r="AT43" s="382" t="e">
        <f t="shared" si="5"/>
        <v>#N/A</v>
      </c>
      <c r="AU43" s="554" t="e">
        <f>SUM($AR$8:AR43)/SUM($AR$8:$AR$44)</f>
        <v>#N/A</v>
      </c>
      <c r="AV43" s="555" t="e">
        <f t="shared" si="16"/>
        <v>#N/A</v>
      </c>
      <c r="AW43" s="556" t="e">
        <f t="shared" si="6"/>
        <v>#N/A</v>
      </c>
      <c r="AY43" s="371" t="s">
        <v>88</v>
      </c>
      <c r="AZ43" s="543" t="s">
        <v>53</v>
      </c>
      <c r="BA43" s="590">
        <f>BA$47*関係係数シート!BE39</f>
        <v>0</v>
      </c>
      <c r="BB43" s="425">
        <f>BB$47*関係係数シート!BF39</f>
        <v>0</v>
      </c>
      <c r="BC43" s="425">
        <f>BC$47*関係係数シート!BG39</f>
        <v>0</v>
      </c>
      <c r="BD43" s="425">
        <f>BD$47*関係係数シート!BH39</f>
        <v>0</v>
      </c>
      <c r="BE43" s="425">
        <f>BE$47*関係係数シート!BI39</f>
        <v>0</v>
      </c>
      <c r="BF43" s="425">
        <f>BF$47*関係係数シート!BJ39</f>
        <v>0</v>
      </c>
      <c r="BG43" s="425">
        <f>BG$47*関係係数シート!BK39</f>
        <v>0</v>
      </c>
      <c r="BH43" s="425">
        <f>BH$47*関係係数シート!BL39</f>
        <v>0</v>
      </c>
      <c r="BI43" s="425">
        <f>BI$47*関係係数シート!BM39</f>
        <v>0</v>
      </c>
      <c r="BJ43" s="425">
        <f>BJ$47*関係係数シート!BN39</f>
        <v>0</v>
      </c>
      <c r="BK43" s="425">
        <f>BK$47*関係係数シート!BO39</f>
        <v>0</v>
      </c>
      <c r="BL43" s="425">
        <f>BL$47*関係係数シート!BP39</f>
        <v>0</v>
      </c>
      <c r="BM43" s="425">
        <f>BM$47*関係係数シート!BQ39</f>
        <v>0</v>
      </c>
      <c r="BN43" s="425">
        <f>BN$47*関係係数シート!BR39</f>
        <v>0</v>
      </c>
      <c r="BO43" s="425">
        <f>BO$47*関係係数シート!BS39</f>
        <v>0</v>
      </c>
      <c r="BP43" s="425">
        <f>BP$47*関係係数シート!BT39</f>
        <v>0</v>
      </c>
      <c r="BQ43" s="425">
        <f>BQ$47*関係係数シート!BU39</f>
        <v>0</v>
      </c>
      <c r="BR43" s="425">
        <f>BR$47*関係係数シート!BV39</f>
        <v>0</v>
      </c>
      <c r="BS43" s="425">
        <f>BS$47*関係係数シート!BW39</f>
        <v>0</v>
      </c>
      <c r="BT43" s="425">
        <f>BT$47*関係係数シート!BX39</f>
        <v>0</v>
      </c>
      <c r="BU43" s="425">
        <f>BU$47*関係係数シート!BY39</f>
        <v>0</v>
      </c>
      <c r="BV43" s="425">
        <f>BV$47*関係係数シート!BZ39</f>
        <v>0</v>
      </c>
      <c r="BW43" s="425">
        <f>BW$47*関係係数シート!CA39</f>
        <v>0</v>
      </c>
      <c r="BX43" s="425">
        <f>BX$47*関係係数シート!CB39</f>
        <v>0</v>
      </c>
      <c r="BY43" s="425">
        <f>BY$47*関係係数シート!CC39</f>
        <v>0</v>
      </c>
      <c r="BZ43" s="425">
        <f>BZ$47*関係係数シート!CD39</f>
        <v>0</v>
      </c>
      <c r="CA43" s="425">
        <f>CA$47*関係係数シート!CE39</f>
        <v>0</v>
      </c>
      <c r="CB43" s="425">
        <f>CB$47*関係係数シート!CF39</f>
        <v>0</v>
      </c>
      <c r="CC43" s="425">
        <f>CC$47*関係係数シート!CG39</f>
        <v>0</v>
      </c>
      <c r="CD43" s="425">
        <f>CD$47*関係係数シート!CI39</f>
        <v>0</v>
      </c>
      <c r="CE43" s="425">
        <f>CE$47*関係係数シート!CJ39</f>
        <v>0</v>
      </c>
      <c r="CF43" s="425">
        <f>CF$47*関係係数シート!CK39</f>
        <v>0</v>
      </c>
      <c r="CG43" s="425">
        <f>CG$47*関係係数シート!CL39</f>
        <v>0</v>
      </c>
      <c r="CH43" s="425">
        <f>CH$47*関係係数シート!CM39</f>
        <v>0</v>
      </c>
      <c r="CI43" s="456">
        <f>CI$47*関係係数シート!CO39</f>
        <v>0</v>
      </c>
      <c r="CJ43" s="557">
        <f t="shared" si="7"/>
        <v>0</v>
      </c>
    </row>
    <row r="44" spans="2:88" ht="19.5" customHeight="1" thickBot="1">
      <c r="B44" s="384" t="s">
        <v>107</v>
      </c>
      <c r="C44" s="560" t="s">
        <v>55</v>
      </c>
      <c r="D44" s="561">
        <f>'入力シート '!N40</f>
        <v>0</v>
      </c>
      <c r="E44" s="561">
        <f>'計算シート（設備投資）'!CJ44</f>
        <v>0</v>
      </c>
      <c r="F44" s="562">
        <f>E44*関係係数シート!D40</f>
        <v>0</v>
      </c>
      <c r="G44" s="469">
        <f>F44*関係係数シート!E40</f>
        <v>0</v>
      </c>
      <c r="H44" s="467">
        <f>F44*関係係数シート!F40</f>
        <v>0</v>
      </c>
      <c r="I44" s="467">
        <v>0</v>
      </c>
      <c r="J44" s="467">
        <f>I44*関係係数シート!D40</f>
        <v>0</v>
      </c>
      <c r="K44" s="562">
        <v>0</v>
      </c>
      <c r="L44" s="469">
        <f>K44*関係係数シート!E40</f>
        <v>0</v>
      </c>
      <c r="M44" s="467">
        <f>K44*関係係数シート!F40</f>
        <v>0</v>
      </c>
      <c r="N44" s="469">
        <f t="shared" si="8"/>
        <v>0</v>
      </c>
      <c r="O44" s="469">
        <f t="shared" si="0"/>
        <v>0</v>
      </c>
      <c r="P44" s="470">
        <f t="shared" si="1"/>
        <v>0</v>
      </c>
      <c r="R44" s="563"/>
      <c r="S44" s="564"/>
      <c r="T44" s="469">
        <f>$S$45*関係係数シート!G40</f>
        <v>0</v>
      </c>
      <c r="U44" s="469">
        <f>T44*関係係数シート!D40</f>
        <v>0</v>
      </c>
      <c r="V44" s="469">
        <v>0</v>
      </c>
      <c r="W44" s="469">
        <f>V44*関係係数シート!E40</f>
        <v>0</v>
      </c>
      <c r="X44" s="470">
        <f>V44*関係係数シート!F40</f>
        <v>0</v>
      </c>
      <c r="Z44" s="565">
        <f>ROUND(F44*関係係数シート!H40,0)</f>
        <v>0</v>
      </c>
      <c r="AA44" s="566">
        <f>ROUND(K44*関係係数シート!H40,0)</f>
        <v>0</v>
      </c>
      <c r="AB44" s="566">
        <f t="shared" si="9"/>
        <v>0</v>
      </c>
      <c r="AC44" s="567">
        <f>ROUND(V44*関係係数シート!H40,0)</f>
        <v>0</v>
      </c>
      <c r="AD44" s="565">
        <f>ROUND(F44*関係係数シート!I40,0)</f>
        <v>0</v>
      </c>
      <c r="AE44" s="567">
        <f>ROUND(K44*関係係数シート!I40,0)</f>
        <v>0</v>
      </c>
      <c r="AF44" s="567">
        <f t="shared" si="10"/>
        <v>0</v>
      </c>
      <c r="AG44" s="568">
        <f>ROUND(V44*関係係数シート!I40,0)</f>
        <v>0</v>
      </c>
      <c r="AI44" s="569">
        <f t="shared" si="11"/>
        <v>0</v>
      </c>
      <c r="AJ44" s="570">
        <f t="shared" si="2"/>
        <v>0</v>
      </c>
      <c r="AK44" s="571">
        <f t="shared" si="3"/>
        <v>0</v>
      </c>
      <c r="AL44" s="569">
        <f t="shared" si="12"/>
        <v>0</v>
      </c>
      <c r="AM44" s="572">
        <f t="shared" si="13"/>
        <v>0</v>
      </c>
      <c r="AN44" s="573">
        <f t="shared" si="14"/>
        <v>1</v>
      </c>
      <c r="AP44" s="391">
        <v>37</v>
      </c>
      <c r="AQ44" s="574" t="e">
        <f t="shared" si="4"/>
        <v>#N/A</v>
      </c>
      <c r="AR44" s="575" t="e">
        <f t="shared" si="15"/>
        <v>#N/A</v>
      </c>
      <c r="AS44" s="576" t="e">
        <f t="shared" si="5"/>
        <v>#N/A</v>
      </c>
      <c r="AT44" s="571" t="e">
        <f t="shared" si="5"/>
        <v>#N/A</v>
      </c>
      <c r="AU44" s="577" t="e">
        <f>SUM($AR$8:AR44)/SUM($AR$8:$AR$44)</f>
        <v>#N/A</v>
      </c>
      <c r="AV44" s="578" t="e">
        <f t="shared" si="16"/>
        <v>#N/A</v>
      </c>
      <c r="AW44" s="579" t="e">
        <f t="shared" si="6"/>
        <v>#N/A</v>
      </c>
      <c r="AY44" s="384" t="s">
        <v>89</v>
      </c>
      <c r="AZ44" s="560" t="s">
        <v>55</v>
      </c>
      <c r="BA44" s="591">
        <f>BA$47*関係係数シート!BE40</f>
        <v>0</v>
      </c>
      <c r="BB44" s="469">
        <f>BB$47*関係係数シート!BF40</f>
        <v>0</v>
      </c>
      <c r="BC44" s="469">
        <f>BC$47*関係係数シート!BG40</f>
        <v>0</v>
      </c>
      <c r="BD44" s="469">
        <f>BD$47*関係係数シート!BH40</f>
        <v>0</v>
      </c>
      <c r="BE44" s="469">
        <f>BE$47*関係係数シート!BI40</f>
        <v>0</v>
      </c>
      <c r="BF44" s="469">
        <f>BF$47*関係係数シート!BJ40</f>
        <v>0</v>
      </c>
      <c r="BG44" s="469">
        <f>BG$47*関係係数シート!BK40</f>
        <v>0</v>
      </c>
      <c r="BH44" s="469">
        <f>BH$47*関係係数シート!BL40</f>
        <v>0</v>
      </c>
      <c r="BI44" s="469">
        <f>BI$47*関係係数シート!BM40</f>
        <v>0</v>
      </c>
      <c r="BJ44" s="469">
        <f>BJ$47*関係係数シート!BN40</f>
        <v>0</v>
      </c>
      <c r="BK44" s="469">
        <f>BK$47*関係係数シート!BO40</f>
        <v>0</v>
      </c>
      <c r="BL44" s="469">
        <f>BL$47*関係係数シート!BP40</f>
        <v>0</v>
      </c>
      <c r="BM44" s="469">
        <f>BM$47*関係係数シート!BQ40</f>
        <v>0</v>
      </c>
      <c r="BN44" s="469">
        <f>BN$47*関係係数シート!BR40</f>
        <v>0</v>
      </c>
      <c r="BO44" s="469">
        <f>BO$47*関係係数シート!BS40</f>
        <v>0</v>
      </c>
      <c r="BP44" s="469">
        <f>BP$47*関係係数シート!BT40</f>
        <v>0</v>
      </c>
      <c r="BQ44" s="469">
        <f>BQ$47*関係係数シート!BU40</f>
        <v>0</v>
      </c>
      <c r="BR44" s="469">
        <f>BR$47*関係係数シート!BV40</f>
        <v>0</v>
      </c>
      <c r="BS44" s="469">
        <f>BS$47*関係係数シート!BW40</f>
        <v>0</v>
      </c>
      <c r="BT44" s="469">
        <f>BT$47*関係係数シート!BX40</f>
        <v>0</v>
      </c>
      <c r="BU44" s="469">
        <f>BU$47*関係係数シート!BY40</f>
        <v>0</v>
      </c>
      <c r="BV44" s="469">
        <f>BV$47*関係係数シート!BZ40</f>
        <v>0</v>
      </c>
      <c r="BW44" s="469">
        <f>BW$47*関係係数シート!CA40</f>
        <v>0</v>
      </c>
      <c r="BX44" s="469">
        <f>BX$47*関係係数シート!CB40</f>
        <v>0</v>
      </c>
      <c r="BY44" s="469">
        <f>BY$47*関係係数シート!CC40</f>
        <v>0</v>
      </c>
      <c r="BZ44" s="469">
        <f>BZ$47*関係係数シート!CD40</f>
        <v>0</v>
      </c>
      <c r="CA44" s="469">
        <f>CA$47*関係係数シート!CE40</f>
        <v>0</v>
      </c>
      <c r="CB44" s="469">
        <f>CB$47*関係係数シート!CF40</f>
        <v>0</v>
      </c>
      <c r="CC44" s="469">
        <f>CC$47*関係係数シート!CG40</f>
        <v>0</v>
      </c>
      <c r="CD44" s="469">
        <f>CD$47*関係係数シート!CI40</f>
        <v>0</v>
      </c>
      <c r="CE44" s="469">
        <f>CE$47*関係係数シート!CJ40</f>
        <v>0</v>
      </c>
      <c r="CF44" s="469">
        <f>CF$47*関係係数シート!CK40</f>
        <v>0</v>
      </c>
      <c r="CG44" s="469">
        <f>CG$47*関係係数シート!CL40</f>
        <v>0</v>
      </c>
      <c r="CH44" s="469">
        <f>CH$47*関係係数シート!CM40</f>
        <v>0</v>
      </c>
      <c r="CI44" s="470">
        <f>CI$47*関係係数シート!CO40</f>
        <v>0</v>
      </c>
      <c r="CJ44" s="580">
        <f t="shared" si="7"/>
        <v>0</v>
      </c>
    </row>
    <row r="45" spans="2:88" ht="19.5" customHeight="1" thickBot="1">
      <c r="B45" s="290"/>
      <c r="C45" s="291" t="s">
        <v>62</v>
      </c>
      <c r="D45" s="292">
        <f>SUM(D8:D44)</f>
        <v>0</v>
      </c>
      <c r="E45" s="293">
        <f>SUM(E8:E44)</f>
        <v>0</v>
      </c>
      <c r="F45" s="294">
        <f t="shared" ref="F45:K45" si="17">SUM(F8:F44)</f>
        <v>0</v>
      </c>
      <c r="G45" s="293">
        <f>SUM(G8:G44)</f>
        <v>0</v>
      </c>
      <c r="H45" s="295">
        <f>SUM(H8:H44)</f>
        <v>0</v>
      </c>
      <c r="I45" s="295">
        <f>SUM(I8:I44)</f>
        <v>0</v>
      </c>
      <c r="J45" s="295">
        <f>SUM(J8:J44)</f>
        <v>0</v>
      </c>
      <c r="K45" s="293">
        <f t="shared" si="17"/>
        <v>0</v>
      </c>
      <c r="L45" s="293">
        <f>SUM(L8:L44)</f>
        <v>0</v>
      </c>
      <c r="M45" s="295">
        <f>SUM(M8:M44)</f>
        <v>0</v>
      </c>
      <c r="N45" s="293">
        <f>SUM(N8:N44)</f>
        <v>0</v>
      </c>
      <c r="O45" s="293">
        <f>SUM(O8:O44)</f>
        <v>0</v>
      </c>
      <c r="P45" s="296">
        <f t="shared" ref="P45" si="18">SUM(P8:P44)</f>
        <v>0</v>
      </c>
      <c r="R45" s="297">
        <f>関係係数シート!M3</f>
        <v>0.5960677179768451</v>
      </c>
      <c r="S45" s="79">
        <f>P45*R45</f>
        <v>0</v>
      </c>
      <c r="T45" s="86">
        <f>SUM(T8:T44)</f>
        <v>0</v>
      </c>
      <c r="U45" s="86">
        <f>SUM(U8:U44)</f>
        <v>0</v>
      </c>
      <c r="V45" s="86">
        <f>SUM(V8:V44)</f>
        <v>0</v>
      </c>
      <c r="W45" s="86">
        <f>SUM(W8:W44)</f>
        <v>0</v>
      </c>
      <c r="X45" s="87">
        <f>SUM(X8:X44)</f>
        <v>0</v>
      </c>
      <c r="Z45" s="298">
        <f>SUM(Z8:Z44)</f>
        <v>0</v>
      </c>
      <c r="AA45" s="299">
        <f t="shared" ref="AA45:AG45" si="19">SUM(AA8:AA44)</f>
        <v>0</v>
      </c>
      <c r="AB45" s="299">
        <f t="shared" si="19"/>
        <v>0</v>
      </c>
      <c r="AC45" s="295">
        <f t="shared" si="19"/>
        <v>0</v>
      </c>
      <c r="AD45" s="298">
        <f t="shared" si="19"/>
        <v>0</v>
      </c>
      <c r="AE45" s="295">
        <f t="shared" si="19"/>
        <v>0</v>
      </c>
      <c r="AF45" s="295">
        <f t="shared" si="19"/>
        <v>0</v>
      </c>
      <c r="AG45" s="296">
        <f t="shared" si="19"/>
        <v>0</v>
      </c>
      <c r="AI45" s="149">
        <f>SUM(AI8:AI44)</f>
        <v>0</v>
      </c>
      <c r="AJ45" s="300">
        <f t="shared" ref="AJ45:AM45" si="20">SUM(AJ8:AJ44)</f>
        <v>0</v>
      </c>
      <c r="AK45" s="151">
        <f t="shared" si="20"/>
        <v>0</v>
      </c>
      <c r="AL45" s="149">
        <f t="shared" si="20"/>
        <v>0</v>
      </c>
      <c r="AM45" s="301">
        <f t="shared" si="20"/>
        <v>0</v>
      </c>
      <c r="AN45" s="302"/>
      <c r="AP45" s="303"/>
      <c r="AQ45" s="304"/>
      <c r="AR45" s="305" t="e">
        <f>SUM(AR8:AR44)</f>
        <v>#N/A</v>
      </c>
      <c r="AS45" s="306" t="e">
        <f t="shared" ref="AS45:AT45" si="21">SUM(AS8:AS44)</f>
        <v>#N/A</v>
      </c>
      <c r="AT45" s="151" t="e">
        <f t="shared" si="21"/>
        <v>#N/A</v>
      </c>
      <c r="AU45" s="307"/>
      <c r="AV45" s="149" t="e">
        <f t="shared" ref="AV45:AW45" si="22">SUM(AV8:AV44)</f>
        <v>#N/A</v>
      </c>
      <c r="AW45" s="151" t="e">
        <f t="shared" si="22"/>
        <v>#N/A</v>
      </c>
      <c r="AY45" s="290"/>
      <c r="AZ45" s="291" t="s">
        <v>62</v>
      </c>
      <c r="BA45" s="298">
        <f>SUM(BA8:BA44)</f>
        <v>0</v>
      </c>
      <c r="BB45" s="293">
        <f>SUM(BB8:BB44)</f>
        <v>0</v>
      </c>
      <c r="BC45" s="293">
        <f t="shared" ref="BC45:CI45" si="23">SUM(BC8:BC44)</f>
        <v>0</v>
      </c>
      <c r="BD45" s="293">
        <f t="shared" si="23"/>
        <v>0</v>
      </c>
      <c r="BE45" s="293">
        <f t="shared" si="23"/>
        <v>0</v>
      </c>
      <c r="BF45" s="293">
        <f t="shared" si="23"/>
        <v>0</v>
      </c>
      <c r="BG45" s="293">
        <f t="shared" si="23"/>
        <v>0</v>
      </c>
      <c r="BH45" s="293">
        <f t="shared" si="23"/>
        <v>0</v>
      </c>
      <c r="BI45" s="293">
        <f t="shared" si="23"/>
        <v>0</v>
      </c>
      <c r="BJ45" s="293">
        <f t="shared" si="23"/>
        <v>0</v>
      </c>
      <c r="BK45" s="293">
        <f t="shared" si="23"/>
        <v>0</v>
      </c>
      <c r="BL45" s="293">
        <f t="shared" si="23"/>
        <v>0</v>
      </c>
      <c r="BM45" s="293">
        <f t="shared" si="23"/>
        <v>0</v>
      </c>
      <c r="BN45" s="293">
        <f t="shared" si="23"/>
        <v>0</v>
      </c>
      <c r="BO45" s="293">
        <f t="shared" si="23"/>
        <v>0</v>
      </c>
      <c r="BP45" s="293">
        <f t="shared" si="23"/>
        <v>0</v>
      </c>
      <c r="BQ45" s="293">
        <f t="shared" si="23"/>
        <v>0</v>
      </c>
      <c r="BR45" s="293">
        <f t="shared" si="23"/>
        <v>0</v>
      </c>
      <c r="BS45" s="293">
        <f t="shared" si="23"/>
        <v>0</v>
      </c>
      <c r="BT45" s="293">
        <f t="shared" si="23"/>
        <v>0</v>
      </c>
      <c r="BU45" s="293">
        <f t="shared" si="23"/>
        <v>0</v>
      </c>
      <c r="BV45" s="293">
        <f t="shared" si="23"/>
        <v>0</v>
      </c>
      <c r="BW45" s="293">
        <f t="shared" si="23"/>
        <v>0</v>
      </c>
      <c r="BX45" s="293">
        <f t="shared" si="23"/>
        <v>0</v>
      </c>
      <c r="BY45" s="293">
        <f t="shared" si="23"/>
        <v>0</v>
      </c>
      <c r="BZ45" s="293">
        <f t="shared" si="23"/>
        <v>0</v>
      </c>
      <c r="CA45" s="293">
        <f t="shared" si="23"/>
        <v>0</v>
      </c>
      <c r="CB45" s="293">
        <f t="shared" si="23"/>
        <v>0</v>
      </c>
      <c r="CC45" s="293">
        <f t="shared" si="23"/>
        <v>0</v>
      </c>
      <c r="CD45" s="293">
        <f t="shared" si="23"/>
        <v>0</v>
      </c>
      <c r="CE45" s="293">
        <f t="shared" si="23"/>
        <v>0</v>
      </c>
      <c r="CF45" s="293">
        <f t="shared" si="23"/>
        <v>0</v>
      </c>
      <c r="CG45" s="293">
        <f t="shared" si="23"/>
        <v>0</v>
      </c>
      <c r="CH45" s="293">
        <f t="shared" si="23"/>
        <v>0</v>
      </c>
      <c r="CI45" s="296">
        <f t="shared" si="23"/>
        <v>0</v>
      </c>
      <c r="CJ45" s="60">
        <f>SUM(CJ8:CJ44)</f>
        <v>0</v>
      </c>
    </row>
    <row r="46" spans="2:88" ht="19.5" customHeight="1" thickBot="1"/>
    <row r="47" spans="2:88" ht="19.5" customHeight="1" thickTop="1" thickBot="1">
      <c r="C47" s="64"/>
      <c r="U47" s="3" t="s">
        <v>352</v>
      </c>
      <c r="V47" s="308">
        <f>IFERROR(SUM(N45,V45)/D45,0)</f>
        <v>0</v>
      </c>
      <c r="AY47" s="68"/>
      <c r="AZ47" s="69" t="s">
        <v>353</v>
      </c>
      <c r="BA47" s="292">
        <f t="array" ref="BA47:CI47">TRANSPOSE('入力シート '!N6:N40)</f>
        <v>0</v>
      </c>
      <c r="BB47" s="294">
        <v>0</v>
      </c>
      <c r="BC47" s="294">
        <v>0</v>
      </c>
      <c r="BD47" s="294">
        <v>0</v>
      </c>
      <c r="BE47" s="294">
        <v>0</v>
      </c>
      <c r="BF47" s="294">
        <v>0</v>
      </c>
      <c r="BG47" s="294">
        <v>0</v>
      </c>
      <c r="BH47" s="294">
        <v>0</v>
      </c>
      <c r="BI47" s="294">
        <v>0</v>
      </c>
      <c r="BJ47" s="294">
        <v>0</v>
      </c>
      <c r="BK47" s="294">
        <v>0</v>
      </c>
      <c r="BL47" s="294">
        <v>0</v>
      </c>
      <c r="BM47" s="294">
        <v>0</v>
      </c>
      <c r="BN47" s="294">
        <v>0</v>
      </c>
      <c r="BO47" s="294">
        <v>0</v>
      </c>
      <c r="BP47" s="294">
        <v>0</v>
      </c>
      <c r="BQ47" s="294">
        <v>0</v>
      </c>
      <c r="BR47" s="294">
        <v>0</v>
      </c>
      <c r="BS47" s="294">
        <v>0</v>
      </c>
      <c r="BT47" s="294">
        <v>0</v>
      </c>
      <c r="BU47" s="294">
        <v>0</v>
      </c>
      <c r="BV47" s="294">
        <v>0</v>
      </c>
      <c r="BW47" s="294">
        <v>0</v>
      </c>
      <c r="BX47" s="294">
        <v>0</v>
      </c>
      <c r="BY47" s="294">
        <v>0</v>
      </c>
      <c r="BZ47" s="294">
        <v>0</v>
      </c>
      <c r="CA47" s="294">
        <v>0</v>
      </c>
      <c r="CB47" s="294">
        <v>0</v>
      </c>
      <c r="CC47" s="294">
        <v>0</v>
      </c>
      <c r="CD47" s="294">
        <v>0</v>
      </c>
      <c r="CE47" s="294">
        <v>0</v>
      </c>
      <c r="CF47" s="294">
        <v>0</v>
      </c>
      <c r="CG47" s="294">
        <v>0</v>
      </c>
      <c r="CH47" s="294">
        <v>0</v>
      </c>
      <c r="CI47" s="309">
        <v>0</v>
      </c>
      <c r="CJ47" s="60">
        <f>SUM(BA47:CI47)</f>
        <v>0</v>
      </c>
    </row>
    <row r="48" spans="2:88" ht="19.5" customHeight="1" thickTop="1"/>
    <row r="49" spans="3:3" ht="19.5" customHeight="1">
      <c r="C49" s="64" t="s">
        <v>162</v>
      </c>
    </row>
    <row r="50" spans="3:3" ht="19.5" customHeight="1"/>
    <row r="51" spans="3:3" ht="19.5" customHeight="1">
      <c r="C51" s="2"/>
    </row>
    <row r="52" spans="3:3" ht="19.5" customHeight="1"/>
    <row r="53" spans="3:3" ht="19.5" customHeight="1"/>
    <row r="54" spans="3:3" ht="19.5" customHeight="1"/>
    <row r="55" spans="3:3" ht="20.100000000000001" customHeight="1"/>
    <row r="56" spans="3:3" ht="20.100000000000001" customHeight="1"/>
    <row r="57" spans="3:3" ht="20.100000000000001" customHeight="1"/>
    <row r="58" spans="3:3" ht="20.100000000000001" customHeight="1"/>
    <row r="59" spans="3:3" ht="20.100000000000001" customHeight="1"/>
    <row r="60" spans="3:3" ht="20.100000000000001" customHeight="1"/>
    <row r="61" spans="3:3" ht="20.100000000000001" customHeight="1"/>
    <row r="62" spans="3:3" ht="20.100000000000001" customHeight="1"/>
    <row r="63" spans="3:3" ht="20.100000000000001" customHeight="1"/>
    <row r="64" spans="3:3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4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</sheetData>
  <customSheetViews>
    <customSheetView guid="{2653BBE6-F91C-4430-938D-D5344182049A}" fitToPage="1">
      <pageMargins left="0.35433070866141736" right="0.31496062992125984" top="0.51181102362204722" bottom="0.27559055118110237" header="0.23622047244094491" footer="0.23622047244094491"/>
      <printOptions headings="1"/>
      <pageSetup paperSize="9" scale="61" fitToWidth="0" orientation="landscape" r:id="rId1"/>
      <headerFooter alignWithMargins="0"/>
    </customSheetView>
  </customSheetViews>
  <mergeCells count="52">
    <mergeCell ref="AP3:AW3"/>
    <mergeCell ref="D3:P3"/>
    <mergeCell ref="R3:X3"/>
    <mergeCell ref="Z3:AC3"/>
    <mergeCell ref="AD3:AG3"/>
    <mergeCell ref="AI3:AN3"/>
    <mergeCell ref="V4:V7"/>
    <mergeCell ref="B4:C7"/>
    <mergeCell ref="D4:D7"/>
    <mergeCell ref="E4:H4"/>
    <mergeCell ref="I4:I7"/>
    <mergeCell ref="J4:J7"/>
    <mergeCell ref="K4:M4"/>
    <mergeCell ref="Z4:AB4"/>
    <mergeCell ref="AC4:AC7"/>
    <mergeCell ref="AD4:AF4"/>
    <mergeCell ref="AG4:AG7"/>
    <mergeCell ref="AI4:AI7"/>
    <mergeCell ref="AE5:AE7"/>
    <mergeCell ref="AF5:AF7"/>
    <mergeCell ref="AY4:AZ7"/>
    <mergeCell ref="E5:E7"/>
    <mergeCell ref="F5:F7"/>
    <mergeCell ref="K5:K7"/>
    <mergeCell ref="N5:N7"/>
    <mergeCell ref="W5:W7"/>
    <mergeCell ref="Z5:Z7"/>
    <mergeCell ref="AA5:AA7"/>
    <mergeCell ref="AB5:AB7"/>
    <mergeCell ref="AD5:AD7"/>
    <mergeCell ref="AN4:AN7"/>
    <mergeCell ref="AP4:AP7"/>
    <mergeCell ref="AQ4:AQ7"/>
    <mergeCell ref="AR4:AR7"/>
    <mergeCell ref="AU4:AU7"/>
    <mergeCell ref="AV4:AV7"/>
    <mergeCell ref="AM5:AM7"/>
    <mergeCell ref="AS5:AS7"/>
    <mergeCell ref="AW5:AW7"/>
    <mergeCell ref="G6:G7"/>
    <mergeCell ref="L6:L7"/>
    <mergeCell ref="O6:O7"/>
    <mergeCell ref="X6:X7"/>
    <mergeCell ref="AK6:AK7"/>
    <mergeCell ref="AT6:AT7"/>
    <mergeCell ref="AL4:AL7"/>
    <mergeCell ref="AJ5:AJ7"/>
    <mergeCell ref="N4:P4"/>
    <mergeCell ref="R4:R7"/>
    <mergeCell ref="S4:S7"/>
    <mergeCell ref="T4:T7"/>
    <mergeCell ref="U4:U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0" fitToWidth="0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S107"/>
  <sheetViews>
    <sheetView showGridLines="0" zoomScale="85" zoomScaleNormal="85" workbookViewId="0">
      <pane xSplit="3" ySplit="4" topLeftCell="D5" activePane="bottomRight" state="frozen"/>
      <selection pane="topRight"/>
      <selection pane="bottomLeft"/>
      <selection pane="bottomRight" activeCell="F9" sqref="F9"/>
    </sheetView>
  </sheetViews>
  <sheetFormatPr defaultColWidth="18.625" defaultRowHeight="12.75" customHeight="1"/>
  <cols>
    <col min="1" max="1" width="2.625" style="7" customWidth="1"/>
    <col min="2" max="2" width="4.625" style="8" customWidth="1"/>
    <col min="3" max="3" width="28.875" style="9" bestFit="1" customWidth="1"/>
    <col min="4" max="17" width="13.625" customWidth="1"/>
  </cols>
  <sheetData>
    <row r="1" spans="2:17" ht="12.75" customHeight="1" thickBot="1"/>
    <row r="2" spans="2:17" ht="14.25" thickBot="1">
      <c r="B2" s="969" t="s">
        <v>281</v>
      </c>
      <c r="C2" s="970"/>
      <c r="D2" s="271" t="s">
        <v>319</v>
      </c>
      <c r="E2" s="1001" t="s">
        <v>320</v>
      </c>
      <c r="F2" s="1001"/>
      <c r="G2" s="1001"/>
      <c r="H2" s="1001"/>
      <c r="I2" s="1001"/>
      <c r="J2" s="1001"/>
      <c r="K2" s="1001"/>
      <c r="L2" s="1001"/>
      <c r="M2" s="1001"/>
      <c r="N2" s="1001"/>
      <c r="O2" s="1001"/>
      <c r="P2" s="1001"/>
      <c r="Q2" s="1001"/>
    </row>
    <row r="3" spans="2:17" ht="13.5" customHeight="1">
      <c r="B3" s="971"/>
      <c r="C3" s="972"/>
      <c r="D3" s="54">
        <v>69</v>
      </c>
      <c r="E3" s="592">
        <v>16</v>
      </c>
      <c r="F3" s="593">
        <v>17</v>
      </c>
      <c r="G3" s="593">
        <v>18</v>
      </c>
      <c r="H3" s="593">
        <v>19</v>
      </c>
      <c r="I3" s="593">
        <v>20</v>
      </c>
      <c r="J3" s="593">
        <v>21</v>
      </c>
      <c r="K3" s="593">
        <v>22</v>
      </c>
      <c r="L3" s="593">
        <v>23</v>
      </c>
      <c r="M3" s="593">
        <v>24</v>
      </c>
      <c r="N3" s="593">
        <v>25</v>
      </c>
      <c r="O3" s="593">
        <v>26</v>
      </c>
      <c r="P3" s="593">
        <v>27</v>
      </c>
      <c r="Q3" s="594">
        <v>28</v>
      </c>
    </row>
    <row r="4" spans="2:17" ht="73.5" customHeight="1" thickBot="1">
      <c r="B4" s="973"/>
      <c r="C4" s="974"/>
      <c r="D4" s="55" t="s">
        <v>126</v>
      </c>
      <c r="E4" s="317" t="s">
        <v>81</v>
      </c>
      <c r="F4" s="318" t="s">
        <v>118</v>
      </c>
      <c r="G4" s="318" t="s">
        <v>119</v>
      </c>
      <c r="H4" s="318" t="s">
        <v>82</v>
      </c>
      <c r="I4" s="318" t="s">
        <v>120</v>
      </c>
      <c r="J4" s="318" t="s">
        <v>83</v>
      </c>
      <c r="K4" s="318" t="s">
        <v>121</v>
      </c>
      <c r="L4" s="318" t="s">
        <v>122</v>
      </c>
      <c r="M4" s="318" t="s">
        <v>123</v>
      </c>
      <c r="N4" s="318" t="s">
        <v>84</v>
      </c>
      <c r="O4" s="318" t="s">
        <v>124</v>
      </c>
      <c r="P4" s="318" t="s">
        <v>125</v>
      </c>
      <c r="Q4" s="595" t="s">
        <v>85</v>
      </c>
    </row>
    <row r="5" spans="2:17" ht="13.5">
      <c r="B5" s="596" t="s">
        <v>0</v>
      </c>
      <c r="C5" s="597" t="s">
        <v>241</v>
      </c>
      <c r="D5" s="598">
        <v>1.8022644735394082E-3</v>
      </c>
      <c r="E5" s="599">
        <v>8.9766179195514318E-4</v>
      </c>
      <c r="F5" s="600">
        <v>5.7842688684150328E-4</v>
      </c>
      <c r="G5" s="600">
        <v>2.955853459217916E-4</v>
      </c>
      <c r="H5" s="600">
        <v>6.0127982692132083E-4</v>
      </c>
      <c r="I5" s="600">
        <v>9.1771768397389561E-4</v>
      </c>
      <c r="J5" s="600">
        <v>8.8528281777785415E-4</v>
      </c>
      <c r="K5" s="600">
        <v>2.5005673841754853E-4</v>
      </c>
      <c r="L5" s="600">
        <v>2.0772088515587143E-3</v>
      </c>
      <c r="M5" s="600">
        <v>1.2581339684143422E-3</v>
      </c>
      <c r="N5" s="600">
        <v>1.3244292052506186E-3</v>
      </c>
      <c r="O5" s="600">
        <v>7.3205393780152999E-4</v>
      </c>
      <c r="P5" s="600">
        <v>7.9210725199990132E-4</v>
      </c>
      <c r="Q5" s="601">
        <v>8.417265772284135E-4</v>
      </c>
    </row>
    <row r="6" spans="2:17" ht="13.5">
      <c r="B6" s="602" t="s">
        <v>9</v>
      </c>
      <c r="C6" s="603" t="s">
        <v>3</v>
      </c>
      <c r="D6" s="604">
        <v>2.509055182786301E-2</v>
      </c>
      <c r="E6" s="605">
        <v>2.5367032492852053E-3</v>
      </c>
      <c r="F6" s="606">
        <v>3.2365908949108834E-3</v>
      </c>
      <c r="G6" s="606">
        <v>8.8849477509432648E-3</v>
      </c>
      <c r="H6" s="606">
        <v>2.7802167698067616E-3</v>
      </c>
      <c r="I6" s="606">
        <v>2.4927328976066172E-3</v>
      </c>
      <c r="J6" s="606">
        <v>2.7503932202807119E-3</v>
      </c>
      <c r="K6" s="606">
        <v>1.1374863589972181E-3</v>
      </c>
      <c r="L6" s="606">
        <v>4.8845097722500404E-3</v>
      </c>
      <c r="M6" s="606">
        <v>2.4128267118921323E-3</v>
      </c>
      <c r="N6" s="606">
        <v>2.6739106653294329E-3</v>
      </c>
      <c r="O6" s="606">
        <v>3.3401540430184882E-3</v>
      </c>
      <c r="P6" s="606">
        <v>2.0552226440976994E-3</v>
      </c>
      <c r="Q6" s="607">
        <v>3.4764460689639268E-3</v>
      </c>
    </row>
    <row r="7" spans="2:17" ht="13.5">
      <c r="B7" s="602" t="s">
        <v>19</v>
      </c>
      <c r="C7" s="603" t="s">
        <v>141</v>
      </c>
      <c r="D7" s="604">
        <v>0</v>
      </c>
      <c r="E7" s="605">
        <v>0</v>
      </c>
      <c r="F7" s="606">
        <v>0</v>
      </c>
      <c r="G7" s="606">
        <v>0</v>
      </c>
      <c r="H7" s="606">
        <v>0</v>
      </c>
      <c r="I7" s="606">
        <v>0</v>
      </c>
      <c r="J7" s="606">
        <v>0</v>
      </c>
      <c r="K7" s="606">
        <v>0</v>
      </c>
      <c r="L7" s="606">
        <v>0</v>
      </c>
      <c r="M7" s="606">
        <v>0</v>
      </c>
      <c r="N7" s="606">
        <v>0</v>
      </c>
      <c r="O7" s="606">
        <v>0</v>
      </c>
      <c r="P7" s="606">
        <v>0</v>
      </c>
      <c r="Q7" s="607">
        <v>0</v>
      </c>
    </row>
    <row r="8" spans="2:17" ht="13.5">
      <c r="B8" s="602" t="s">
        <v>26</v>
      </c>
      <c r="C8" s="603" t="s">
        <v>6</v>
      </c>
      <c r="D8" s="604">
        <v>1.3556856659367228E-3</v>
      </c>
      <c r="E8" s="605">
        <v>4.5979523199674464E-3</v>
      </c>
      <c r="F8" s="606">
        <v>3.6278414408418775E-3</v>
      </c>
      <c r="G8" s="606">
        <v>2.1560342879001267E-3</v>
      </c>
      <c r="H8" s="606">
        <v>3.7467600429886981E-3</v>
      </c>
      <c r="I8" s="606">
        <v>4.6588994116742053E-3</v>
      </c>
      <c r="J8" s="606">
        <v>2.8191530507877299E-3</v>
      </c>
      <c r="K8" s="606">
        <v>4.8584393469713917E-3</v>
      </c>
      <c r="L8" s="606">
        <v>1.9059925698594734E-3</v>
      </c>
      <c r="M8" s="606">
        <v>4.9182694042507131E-3</v>
      </c>
      <c r="N8" s="606">
        <v>7.1845691471460887E-3</v>
      </c>
      <c r="O8" s="606">
        <v>1.8322408684905958E-3</v>
      </c>
      <c r="P8" s="606">
        <v>4.9385231738453194E-3</v>
      </c>
      <c r="Q8" s="607">
        <v>3.9722576144546363E-3</v>
      </c>
    </row>
    <row r="9" spans="2:17" ht="13.5">
      <c r="B9" s="608" t="s">
        <v>27</v>
      </c>
      <c r="C9" s="609" t="s">
        <v>8</v>
      </c>
      <c r="D9" s="610">
        <v>5.3916416396459907E-3</v>
      </c>
      <c r="E9" s="611">
        <v>2.3327911864871435E-2</v>
      </c>
      <c r="F9" s="612">
        <v>8.8824272611941854E-2</v>
      </c>
      <c r="G9" s="612">
        <v>7.940813381322484E-2</v>
      </c>
      <c r="H9" s="612">
        <v>8.9585074773642026E-2</v>
      </c>
      <c r="I9" s="612">
        <v>1.9213111391229956E-2</v>
      </c>
      <c r="J9" s="612">
        <v>7.7612658684796344E-3</v>
      </c>
      <c r="K9" s="612">
        <v>1.5254820047483601E-2</v>
      </c>
      <c r="L9" s="612">
        <v>1.3115813277338071E-2</v>
      </c>
      <c r="M9" s="612">
        <v>4.4716679296118542E-2</v>
      </c>
      <c r="N9" s="612">
        <v>3.3530355399637751E-2</v>
      </c>
      <c r="O9" s="612">
        <v>6.8239389219347454E-3</v>
      </c>
      <c r="P9" s="612">
        <v>1.566681174194479E-2</v>
      </c>
      <c r="Q9" s="613">
        <v>1.2775795172179206E-2</v>
      </c>
    </row>
    <row r="10" spans="2:17" ht="13.5">
      <c r="B10" s="614" t="s">
        <v>34</v>
      </c>
      <c r="C10" s="615" t="s">
        <v>10</v>
      </c>
      <c r="D10" s="616">
        <v>3.142000896347464E-3</v>
      </c>
      <c r="E10" s="617">
        <v>5.0149351621261865E-3</v>
      </c>
      <c r="F10" s="618">
        <v>4.8444876567601851E-3</v>
      </c>
      <c r="G10" s="618">
        <v>3.8078347504042565E-3</v>
      </c>
      <c r="H10" s="618">
        <v>4.928246805700919E-3</v>
      </c>
      <c r="I10" s="618">
        <v>5.0256435048159354E-3</v>
      </c>
      <c r="J10" s="618">
        <v>7.5463913981452038E-3</v>
      </c>
      <c r="K10" s="618">
        <v>3.2765586756777691E-3</v>
      </c>
      <c r="L10" s="618">
        <v>4.790825391697626E-3</v>
      </c>
      <c r="M10" s="618">
        <v>8.1069053031669856E-3</v>
      </c>
      <c r="N10" s="618">
        <v>5.7340435925935509E-3</v>
      </c>
      <c r="O10" s="618">
        <v>5.9149789692444681E-3</v>
      </c>
      <c r="P10" s="618">
        <v>4.0882225930608321E-3</v>
      </c>
      <c r="Q10" s="619">
        <v>3.147826788813108E-3</v>
      </c>
    </row>
    <row r="11" spans="2:17" ht="13.5">
      <c r="B11" s="602" t="s">
        <v>36</v>
      </c>
      <c r="C11" s="603" t="s">
        <v>12</v>
      </c>
      <c r="D11" s="604">
        <v>2.174838793025077E-2</v>
      </c>
      <c r="E11" s="605">
        <v>4.6144718171231731E-3</v>
      </c>
      <c r="F11" s="606">
        <v>1.1503545951791693E-3</v>
      </c>
      <c r="G11" s="606">
        <v>3.1471145654026044E-3</v>
      </c>
      <c r="H11" s="606">
        <v>9.8902102372105103E-4</v>
      </c>
      <c r="I11" s="606">
        <v>4.8321045378273142E-3</v>
      </c>
      <c r="J11" s="606">
        <v>8.5004340464300762E-3</v>
      </c>
      <c r="K11" s="606">
        <v>2.8756524918018083E-3</v>
      </c>
      <c r="L11" s="606">
        <v>1.4918429979001776E-2</v>
      </c>
      <c r="M11" s="606">
        <v>4.0161656984086889E-3</v>
      </c>
      <c r="N11" s="606">
        <v>6.2112890470706807E-3</v>
      </c>
      <c r="O11" s="606">
        <v>6.0758792018337573E-3</v>
      </c>
      <c r="P11" s="606">
        <v>3.4251199695963398E-3</v>
      </c>
      <c r="Q11" s="607">
        <v>3.5859858290142E-3</v>
      </c>
    </row>
    <row r="12" spans="2:17" ht="13.5">
      <c r="B12" s="602" t="s">
        <v>38</v>
      </c>
      <c r="C12" s="603" t="s">
        <v>242</v>
      </c>
      <c r="D12" s="604">
        <v>1.6230747269888306E-2</v>
      </c>
      <c r="E12" s="605">
        <v>1.2241024227264023E-2</v>
      </c>
      <c r="F12" s="606">
        <v>9.3198219745024239E-3</v>
      </c>
      <c r="G12" s="606">
        <v>8.3459391789682327E-3</v>
      </c>
      <c r="H12" s="606">
        <v>9.3985094441673741E-3</v>
      </c>
      <c r="I12" s="606">
        <v>1.2424548384578423E-2</v>
      </c>
      <c r="J12" s="606">
        <v>1.1826690847207061E-2</v>
      </c>
      <c r="K12" s="606">
        <v>8.9694264867164145E-3</v>
      </c>
      <c r="L12" s="606">
        <v>5.8019706024874818E-3</v>
      </c>
      <c r="M12" s="606">
        <v>1.4157014157014156E-2</v>
      </c>
      <c r="N12" s="606">
        <v>1.7544094056185525E-2</v>
      </c>
      <c r="O12" s="606">
        <v>9.37180674113006E-3</v>
      </c>
      <c r="P12" s="606">
        <v>1.2219845733063622E-2</v>
      </c>
      <c r="Q12" s="607">
        <v>8.3596132669945169E-3</v>
      </c>
    </row>
    <row r="13" spans="2:17" ht="13.5">
      <c r="B13" s="602" t="s">
        <v>42</v>
      </c>
      <c r="C13" s="603" t="s">
        <v>14</v>
      </c>
      <c r="D13" s="604">
        <v>6.2386261959938683E-2</v>
      </c>
      <c r="E13" s="605">
        <v>5.5186261556348704E-2</v>
      </c>
      <c r="F13" s="606">
        <v>5.2874716635817227E-2</v>
      </c>
      <c r="G13" s="606">
        <v>7.207066228504859E-2</v>
      </c>
      <c r="H13" s="606">
        <v>5.132372877784256E-2</v>
      </c>
      <c r="I13" s="606">
        <v>5.5331484069864795E-2</v>
      </c>
      <c r="J13" s="606">
        <v>5.5300093685269072E-2</v>
      </c>
      <c r="K13" s="606">
        <v>5.4067974662729182E-2</v>
      </c>
      <c r="L13" s="606">
        <v>8.2174123727992238E-2</v>
      </c>
      <c r="M13" s="606">
        <v>5.130564476358869E-2</v>
      </c>
      <c r="N13" s="606">
        <v>6.8595996482663429E-2</v>
      </c>
      <c r="O13" s="606">
        <v>5.0469601228570152E-2</v>
      </c>
      <c r="P13" s="606">
        <v>5.1074721552454884E-2</v>
      </c>
      <c r="Q13" s="607">
        <v>4.5810680703129956E-2</v>
      </c>
    </row>
    <row r="14" spans="2:17" ht="13.5">
      <c r="B14" s="608" t="s">
        <v>44</v>
      </c>
      <c r="C14" s="609" t="s">
        <v>16</v>
      </c>
      <c r="D14" s="610">
        <v>7.6022067372792821E-3</v>
      </c>
      <c r="E14" s="611">
        <v>2.1230627239928565E-2</v>
      </c>
      <c r="F14" s="612">
        <v>9.3627165526277475E-3</v>
      </c>
      <c r="G14" s="612">
        <v>1.6726653104515501E-2</v>
      </c>
      <c r="H14" s="612">
        <v>8.7677275696634652E-3</v>
      </c>
      <c r="I14" s="612">
        <v>2.1976227208540935E-2</v>
      </c>
      <c r="J14" s="612">
        <v>2.8200125486690673E-2</v>
      </c>
      <c r="K14" s="612">
        <v>2.1419262251081428E-2</v>
      </c>
      <c r="L14" s="612">
        <v>3.8245840736553058E-2</v>
      </c>
      <c r="M14" s="612">
        <v>2.3375311225778513E-2</v>
      </c>
      <c r="N14" s="612">
        <v>3.4094448670852623E-2</v>
      </c>
      <c r="O14" s="612">
        <v>1.7313623195242742E-2</v>
      </c>
      <c r="P14" s="612">
        <v>1.7478714707111469E-2</v>
      </c>
      <c r="Q14" s="613">
        <v>1.8598698206430557E-2</v>
      </c>
    </row>
    <row r="15" spans="2:17" ht="13.5">
      <c r="B15" s="614" t="s">
        <v>46</v>
      </c>
      <c r="C15" s="615" t="s">
        <v>18</v>
      </c>
      <c r="D15" s="616">
        <v>1.0215490223911424E-3</v>
      </c>
      <c r="E15" s="617">
        <v>8.3642440017321646E-3</v>
      </c>
      <c r="F15" s="618">
        <v>5.996142087640122E-3</v>
      </c>
      <c r="G15" s="618">
        <v>5.0423382539599741E-3</v>
      </c>
      <c r="H15" s="618">
        <v>6.0732072237870798E-3</v>
      </c>
      <c r="I15" s="618">
        <v>8.5130197011235708E-3</v>
      </c>
      <c r="J15" s="618">
        <v>1.0571823940453988E-2</v>
      </c>
      <c r="K15" s="618">
        <v>5.6915088070255068E-3</v>
      </c>
      <c r="L15" s="618">
        <v>5.8633500242287195E-3</v>
      </c>
      <c r="M15" s="618">
        <v>6.9955135375696122E-3</v>
      </c>
      <c r="N15" s="618">
        <v>1.0891467786558128E-2</v>
      </c>
      <c r="O15" s="618">
        <v>7.3955138319443401E-3</v>
      </c>
      <c r="P15" s="618">
        <v>8.5954748189556573E-3</v>
      </c>
      <c r="Q15" s="619">
        <v>1.1034689512432763E-2</v>
      </c>
    </row>
    <row r="16" spans="2:17" ht="13.5">
      <c r="B16" s="602" t="s">
        <v>47</v>
      </c>
      <c r="C16" s="603" t="s">
        <v>20</v>
      </c>
      <c r="D16" s="604">
        <v>1.7832051280006506E-2</v>
      </c>
      <c r="E16" s="605">
        <v>0.13456574928904694</v>
      </c>
      <c r="F16" s="606">
        <v>7.618986960048249E-2</v>
      </c>
      <c r="G16" s="606">
        <v>8.2590023125206469E-2</v>
      </c>
      <c r="H16" s="606">
        <v>7.5672752049338654E-2</v>
      </c>
      <c r="I16" s="606">
        <v>0.13823320645234419</v>
      </c>
      <c r="J16" s="606">
        <v>0.14179136548428409</v>
      </c>
      <c r="K16" s="606">
        <v>0.13328703659661906</v>
      </c>
      <c r="L16" s="606">
        <v>0.10187045711516718</v>
      </c>
      <c r="M16" s="606">
        <v>9.25654626589206E-2</v>
      </c>
      <c r="N16" s="606">
        <v>0.10966290520978342</v>
      </c>
      <c r="O16" s="606">
        <v>0.17000541669369398</v>
      </c>
      <c r="P16" s="606">
        <v>0.14791350550397778</v>
      </c>
      <c r="Q16" s="607">
        <v>0.10388404928136152</v>
      </c>
    </row>
    <row r="17" spans="2:17" ht="13.5">
      <c r="B17" s="602" t="s">
        <v>48</v>
      </c>
      <c r="C17" s="603" t="s">
        <v>260</v>
      </c>
      <c r="D17" s="604">
        <v>4.5686606942067567E-3</v>
      </c>
      <c r="E17" s="605">
        <v>1.5787952353774788E-2</v>
      </c>
      <c r="F17" s="606">
        <v>1.1568537736830064E-2</v>
      </c>
      <c r="G17" s="606">
        <v>1.8256741953993011E-3</v>
      </c>
      <c r="H17" s="606">
        <v>1.2355738499469665E-2</v>
      </c>
      <c r="I17" s="606">
        <v>1.6053036536563838E-2</v>
      </c>
      <c r="J17" s="606">
        <v>3.286719898235451E-2</v>
      </c>
      <c r="K17" s="606">
        <v>1.1512122995299206E-2</v>
      </c>
      <c r="L17" s="606">
        <v>9.8950088838636735E-3</v>
      </c>
      <c r="M17" s="606">
        <v>1.2889257749070833E-2</v>
      </c>
      <c r="N17" s="606">
        <v>1.8209231421874125E-2</v>
      </c>
      <c r="O17" s="606">
        <v>1.3905233975052882E-2</v>
      </c>
      <c r="P17" s="606">
        <v>1.7208275806999282E-2</v>
      </c>
      <c r="Q17" s="607">
        <v>1.4453483076107072E-2</v>
      </c>
    </row>
    <row r="18" spans="2:17" ht="13.5">
      <c r="B18" s="602" t="s">
        <v>50</v>
      </c>
      <c r="C18" s="603" t="s">
        <v>261</v>
      </c>
      <c r="D18" s="604">
        <v>1.116447019006713E-5</v>
      </c>
      <c r="E18" s="605">
        <v>3.5190370685222596E-5</v>
      </c>
      <c r="F18" s="606">
        <v>2.599671401534846E-5</v>
      </c>
      <c r="G18" s="606">
        <v>3.4774746579034308E-5</v>
      </c>
      <c r="H18" s="606">
        <v>2.5287469356504146E-5</v>
      </c>
      <c r="I18" s="606">
        <v>3.5767960987770627E-5</v>
      </c>
      <c r="J18" s="606">
        <v>3.4379915253508898E-5</v>
      </c>
      <c r="K18" s="606">
        <v>2.7180080262777016E-5</v>
      </c>
      <c r="L18" s="606">
        <v>3.5535454692295267E-5</v>
      </c>
      <c r="M18" s="606">
        <v>3.6084148233680947E-5</v>
      </c>
      <c r="N18" s="606">
        <v>4.0083607725113298E-5</v>
      </c>
      <c r="O18" s="606">
        <v>3.1169155004207833E-5</v>
      </c>
      <c r="P18" s="606">
        <v>3.7100601199234561E-5</v>
      </c>
      <c r="Q18" s="607">
        <v>3.4591503173770419E-5</v>
      </c>
    </row>
    <row r="19" spans="2:17" ht="13.5">
      <c r="B19" s="608" t="s">
        <v>52</v>
      </c>
      <c r="C19" s="609" t="s">
        <v>262</v>
      </c>
      <c r="D19" s="610">
        <v>0</v>
      </c>
      <c r="E19" s="611">
        <v>6.9804479841757043E-4</v>
      </c>
      <c r="F19" s="612">
        <v>1.5078094128902106E-4</v>
      </c>
      <c r="G19" s="612">
        <v>3.4774746579034308E-5</v>
      </c>
      <c r="H19" s="612">
        <v>1.6015397259119295E-4</v>
      </c>
      <c r="I19" s="612">
        <v>7.324265801354218E-4</v>
      </c>
      <c r="J19" s="612">
        <v>2.0456049575837795E-3</v>
      </c>
      <c r="K19" s="612">
        <v>4.3352228019129339E-4</v>
      </c>
      <c r="L19" s="612">
        <v>4.199644645453077E-5</v>
      </c>
      <c r="M19" s="612">
        <v>4.7270234186122035E-4</v>
      </c>
      <c r="N19" s="612">
        <v>7.6492884742091209E-4</v>
      </c>
      <c r="O19" s="612">
        <v>5.3408768304507486E-4</v>
      </c>
      <c r="P19" s="612">
        <v>9.1470873108975761E-4</v>
      </c>
      <c r="Q19" s="613">
        <v>2.8249727591912505E-4</v>
      </c>
    </row>
    <row r="20" spans="2:17" ht="13.5">
      <c r="B20" s="614" t="s">
        <v>54</v>
      </c>
      <c r="C20" s="615" t="s">
        <v>146</v>
      </c>
      <c r="D20" s="616">
        <v>7.9746215643336644E-7</v>
      </c>
      <c r="E20" s="617">
        <v>4.1098972226038356E-4</v>
      </c>
      <c r="F20" s="618">
        <v>4.068485743402034E-4</v>
      </c>
      <c r="G20" s="618">
        <v>4.1729695894841167E-4</v>
      </c>
      <c r="H20" s="618">
        <v>4.0600436911276104E-4</v>
      </c>
      <c r="I20" s="618">
        <v>4.1124988934797458E-4</v>
      </c>
      <c r="J20" s="618">
        <v>1.6330459745416727E-4</v>
      </c>
      <c r="K20" s="618">
        <v>1.7802952572118947E-4</v>
      </c>
      <c r="L20" s="618">
        <v>1.1306735583912131E-4</v>
      </c>
      <c r="M20" s="618">
        <v>5.1480051480051476E-4</v>
      </c>
      <c r="N20" s="618">
        <v>7.2150493905203934E-4</v>
      </c>
      <c r="O20" s="618">
        <v>1.6637589495489317E-4</v>
      </c>
      <c r="P20" s="618">
        <v>4.1262648338844123E-4</v>
      </c>
      <c r="Q20" s="619">
        <v>6.2841230765682923E-4</v>
      </c>
    </row>
    <row r="21" spans="2:17" ht="13.5">
      <c r="B21" s="602" t="s">
        <v>80</v>
      </c>
      <c r="C21" s="603" t="s">
        <v>263</v>
      </c>
      <c r="D21" s="604">
        <v>2.25522297839356E-3</v>
      </c>
      <c r="E21" s="605">
        <v>1.1911248963113422E-2</v>
      </c>
      <c r="F21" s="606">
        <v>1.8018322484038018E-2</v>
      </c>
      <c r="G21" s="606">
        <v>1.264062038147897E-2</v>
      </c>
      <c r="H21" s="606">
        <v>1.8452828333204555E-2</v>
      </c>
      <c r="I21" s="606">
        <v>1.152757285149698E-2</v>
      </c>
      <c r="J21" s="606">
        <v>9.8068708260634144E-3</v>
      </c>
      <c r="K21" s="606">
        <v>6.2487004524124359E-3</v>
      </c>
      <c r="L21" s="606">
        <v>6.4642222581166205E-3</v>
      </c>
      <c r="M21" s="606">
        <v>8.8346022925462168E-3</v>
      </c>
      <c r="N21" s="606">
        <v>1.5124046239781811E-2</v>
      </c>
      <c r="O21" s="606">
        <v>8.9059542352563567E-3</v>
      </c>
      <c r="P21" s="606">
        <v>1.2334914095158711E-2</v>
      </c>
      <c r="Q21" s="607">
        <v>1.8529515200083019E-2</v>
      </c>
    </row>
    <row r="22" spans="2:17" ht="13.5">
      <c r="B22" s="602" t="s">
        <v>86</v>
      </c>
      <c r="C22" s="603" t="s">
        <v>243</v>
      </c>
      <c r="D22" s="604">
        <v>4.0750316193745024E-4</v>
      </c>
      <c r="E22" s="605">
        <v>2.0014715414396582E-3</v>
      </c>
      <c r="F22" s="606">
        <v>8.4879271260112721E-4</v>
      </c>
      <c r="G22" s="606">
        <v>2.6081059934275727E-4</v>
      </c>
      <c r="H22" s="606">
        <v>8.9630030274720257E-4</v>
      </c>
      <c r="I22" s="606">
        <v>2.0738884411995954E-3</v>
      </c>
      <c r="J22" s="606">
        <v>2.2604794279182101E-3</v>
      </c>
      <c r="K22" s="606">
        <v>1.1864105034702168E-3</v>
      </c>
      <c r="L22" s="606">
        <v>2.1127443062510095E-3</v>
      </c>
      <c r="M22" s="606">
        <v>1.5119258109912315E-3</v>
      </c>
      <c r="N22" s="606">
        <v>2.8062700783384009E-3</v>
      </c>
      <c r="O22" s="606">
        <v>1.7560028001694927E-3</v>
      </c>
      <c r="P22" s="606">
        <v>2.0849784562270348E-3</v>
      </c>
      <c r="Q22" s="607">
        <v>2.2369172052371534E-3</v>
      </c>
    </row>
    <row r="23" spans="2:17" ht="13.5">
      <c r="B23" s="602" t="s">
        <v>87</v>
      </c>
      <c r="C23" s="603" t="s">
        <v>25</v>
      </c>
      <c r="D23" s="604">
        <v>0</v>
      </c>
      <c r="E23" s="605">
        <v>0</v>
      </c>
      <c r="F23" s="606">
        <v>0</v>
      </c>
      <c r="G23" s="606">
        <v>0</v>
      </c>
      <c r="H23" s="606">
        <v>0</v>
      </c>
      <c r="I23" s="606">
        <v>0</v>
      </c>
      <c r="J23" s="606">
        <v>0</v>
      </c>
      <c r="K23" s="606">
        <v>0</v>
      </c>
      <c r="L23" s="606">
        <v>0</v>
      </c>
      <c r="M23" s="606">
        <v>0</v>
      </c>
      <c r="N23" s="606">
        <v>0</v>
      </c>
      <c r="O23" s="606">
        <v>0</v>
      </c>
      <c r="P23" s="606">
        <v>0</v>
      </c>
      <c r="Q23" s="607">
        <v>0</v>
      </c>
    </row>
    <row r="24" spans="2:17" ht="13.5">
      <c r="B24" s="608" t="s">
        <v>90</v>
      </c>
      <c r="C24" s="609" t="s">
        <v>28</v>
      </c>
      <c r="D24" s="610">
        <v>5.8764986307574775E-3</v>
      </c>
      <c r="E24" s="611">
        <v>6.6308493234382311E-4</v>
      </c>
      <c r="F24" s="612">
        <v>8.6049123390803401E-4</v>
      </c>
      <c r="G24" s="612">
        <v>4.5207170552744594E-4</v>
      </c>
      <c r="H24" s="612">
        <v>8.9349058392981318E-4</v>
      </c>
      <c r="I24" s="612">
        <v>6.5068290673642995E-4</v>
      </c>
      <c r="J24" s="612">
        <v>6.5321838981666908E-4</v>
      </c>
      <c r="K24" s="612">
        <v>4.9331845676940287E-4</v>
      </c>
      <c r="L24" s="612">
        <v>6.0087223388790179E-4</v>
      </c>
      <c r="M24" s="612">
        <v>6.2064734961931223E-4</v>
      </c>
      <c r="N24" s="612">
        <v>8.0125461692179603E-4</v>
      </c>
      <c r="O24" s="612">
        <v>5.1513346716413764E-4</v>
      </c>
      <c r="P24" s="612">
        <v>6.7063574045926025E-4</v>
      </c>
      <c r="Q24" s="613">
        <v>7.1489106559125524E-4</v>
      </c>
    </row>
    <row r="25" spans="2:17" ht="13.5">
      <c r="B25" s="614" t="s">
        <v>91</v>
      </c>
      <c r="C25" s="615" t="s">
        <v>30</v>
      </c>
      <c r="D25" s="616">
        <v>1.6188481775597339E-4</v>
      </c>
      <c r="E25" s="617">
        <v>7.1202874484706941E-4</v>
      </c>
      <c r="F25" s="618">
        <v>6.1092277936068879E-4</v>
      </c>
      <c r="G25" s="618">
        <v>5.2162119868551455E-4</v>
      </c>
      <c r="H25" s="618">
        <v>6.1813813982565698E-4</v>
      </c>
      <c r="I25" s="618">
        <v>7.1838071417675378E-4</v>
      </c>
      <c r="J25" s="618">
        <v>1.1087522669256621E-3</v>
      </c>
      <c r="K25" s="618">
        <v>5.6262766143948424E-4</v>
      </c>
      <c r="L25" s="618">
        <v>6.2994669681796156E-4</v>
      </c>
      <c r="M25" s="618">
        <v>1.0091533456019438E-3</v>
      </c>
      <c r="N25" s="618">
        <v>8.4634867561254846E-4</v>
      </c>
      <c r="O25" s="618">
        <v>5.9347755947201139E-4</v>
      </c>
      <c r="P25" s="618">
        <v>6.9606001031660377E-4</v>
      </c>
      <c r="Q25" s="619">
        <v>5.0734204654863282E-4</v>
      </c>
    </row>
    <row r="26" spans="2:17" ht="13.5">
      <c r="B26" s="602" t="s">
        <v>92</v>
      </c>
      <c r="C26" s="603" t="s">
        <v>32</v>
      </c>
      <c r="D26" s="604">
        <v>2.2416661217341933E-3</v>
      </c>
      <c r="E26" s="605">
        <v>1.6214462719874507E-3</v>
      </c>
      <c r="F26" s="606">
        <v>1.5481043196140009E-3</v>
      </c>
      <c r="G26" s="606">
        <v>1.6691878357936467E-3</v>
      </c>
      <c r="H26" s="606">
        <v>1.5383210525206688E-3</v>
      </c>
      <c r="I26" s="606">
        <v>1.626053970749974E-3</v>
      </c>
      <c r="J26" s="606">
        <v>2.2862643643583418E-3</v>
      </c>
      <c r="K26" s="606">
        <v>1.2842587924162142E-3</v>
      </c>
      <c r="L26" s="606">
        <v>1.8575351316427072E-3</v>
      </c>
      <c r="M26" s="606">
        <v>2.5138623269464391E-3</v>
      </c>
      <c r="N26" s="606">
        <v>1.878919112114686E-3</v>
      </c>
      <c r="O26" s="606">
        <v>1.3571218570751034E-3</v>
      </c>
      <c r="P26" s="606">
        <v>1.4992786098837886E-3</v>
      </c>
      <c r="Q26" s="607">
        <v>2.035133436723493E-3</v>
      </c>
    </row>
    <row r="27" spans="2:17" ht="13.5">
      <c r="B27" s="602" t="s">
        <v>93</v>
      </c>
      <c r="C27" s="603" t="s">
        <v>264</v>
      </c>
      <c r="D27" s="604">
        <v>5.4945142578258948E-4</v>
      </c>
      <c r="E27" s="605">
        <v>5.8924662180124914E-4</v>
      </c>
      <c r="F27" s="606">
        <v>1.5637023480232098E-3</v>
      </c>
      <c r="G27" s="606">
        <v>1.9647731817154382E-3</v>
      </c>
      <c r="H27" s="606">
        <v>1.5312967554771957E-3</v>
      </c>
      <c r="I27" s="606">
        <v>5.2802656563224852E-4</v>
      </c>
      <c r="J27" s="606">
        <v>7.0478826269693249E-4</v>
      </c>
      <c r="K27" s="606">
        <v>4.2944526815187688E-4</v>
      </c>
      <c r="L27" s="606">
        <v>6.5256016798578582E-4</v>
      </c>
      <c r="M27" s="606">
        <v>8.4557187360925681E-4</v>
      </c>
      <c r="N27" s="606">
        <v>6.070996420032785E-4</v>
      </c>
      <c r="O27" s="606">
        <v>4.4394985641128457E-4</v>
      </c>
      <c r="P27" s="606">
        <v>4.7741128954344978E-4</v>
      </c>
      <c r="Q27" s="607">
        <v>6.9183006347540836E-4</v>
      </c>
    </row>
    <row r="28" spans="2:17" ht="13.5">
      <c r="B28" s="602" t="s">
        <v>94</v>
      </c>
      <c r="C28" s="603" t="s">
        <v>150</v>
      </c>
      <c r="D28" s="604">
        <v>3.4976690181167452E-3</v>
      </c>
      <c r="E28" s="605">
        <v>3.5013650483091565E-4</v>
      </c>
      <c r="F28" s="606">
        <v>3.2235925379032088E-4</v>
      </c>
      <c r="G28" s="606">
        <v>5.5639594526454893E-4</v>
      </c>
      <c r="H28" s="606">
        <v>3.0344963227804976E-4</v>
      </c>
      <c r="I28" s="606">
        <v>3.5188160706918633E-4</v>
      </c>
      <c r="J28" s="606">
        <v>3.3520417372171179E-4</v>
      </c>
      <c r="K28" s="606">
        <v>2.5005673841754853E-4</v>
      </c>
      <c r="L28" s="606">
        <v>7.0424810208366984E-4</v>
      </c>
      <c r="M28" s="606">
        <v>5.725351519744043E-4</v>
      </c>
      <c r="N28" s="606">
        <v>3.9206778806126448E-4</v>
      </c>
      <c r="O28" s="606">
        <v>2.9947661091880775E-4</v>
      </c>
      <c r="P28" s="606">
        <v>3.0057136809126072E-4</v>
      </c>
      <c r="Q28" s="607">
        <v>8.417265772284135E-4</v>
      </c>
    </row>
    <row r="29" spans="2:17" ht="13.5">
      <c r="B29" s="608" t="s">
        <v>95</v>
      </c>
      <c r="C29" s="609" t="s">
        <v>35</v>
      </c>
      <c r="D29" s="610">
        <v>3.5854696015400589E-2</v>
      </c>
      <c r="E29" s="611">
        <v>5.4704122744012949E-2</v>
      </c>
      <c r="F29" s="612">
        <v>6.2167242060603541E-2</v>
      </c>
      <c r="G29" s="612">
        <v>6.181211204423348E-2</v>
      </c>
      <c r="H29" s="612">
        <v>6.2195935741730643E-2</v>
      </c>
      <c r="I29" s="612">
        <v>5.4235253228997589E-2</v>
      </c>
      <c r="J29" s="612">
        <v>5.5626702880177403E-2</v>
      </c>
      <c r="K29" s="612">
        <v>5.0723465786394466E-2</v>
      </c>
      <c r="L29" s="612">
        <v>5.7005330318203845E-2</v>
      </c>
      <c r="M29" s="612">
        <v>5.7192172145443171E-2</v>
      </c>
      <c r="N29" s="612">
        <v>6.7419793118479635E-2</v>
      </c>
      <c r="O29" s="612">
        <v>4.6370014935922112E-2</v>
      </c>
      <c r="P29" s="612">
        <v>5.1921820558516595E-2</v>
      </c>
      <c r="Q29" s="613">
        <v>4.5510887675623946E-2</v>
      </c>
    </row>
    <row r="30" spans="2:17" ht="13.5">
      <c r="B30" s="614" t="s">
        <v>96</v>
      </c>
      <c r="C30" s="615" t="s">
        <v>37</v>
      </c>
      <c r="D30" s="616">
        <v>1.0050415557529717E-2</v>
      </c>
      <c r="E30" s="617">
        <v>1.2947367191694703E-2</v>
      </c>
      <c r="F30" s="618">
        <v>1.3747062371316265E-2</v>
      </c>
      <c r="G30" s="618">
        <v>1.4431519830299236E-2</v>
      </c>
      <c r="H30" s="618">
        <v>1.3691759797138301E-2</v>
      </c>
      <c r="I30" s="618">
        <v>1.2897126444478489E-2</v>
      </c>
      <c r="J30" s="618">
        <v>1.4645843897994792E-2</v>
      </c>
      <c r="K30" s="618">
        <v>9.8283170230201687E-3</v>
      </c>
      <c r="L30" s="618">
        <v>1.2989823937974479E-2</v>
      </c>
      <c r="M30" s="618">
        <v>1.300833543824198E-2</v>
      </c>
      <c r="N30" s="618">
        <v>1.4306090119641218E-2</v>
      </c>
      <c r="O30" s="618">
        <v>1.1326618205650715E-2</v>
      </c>
      <c r="P30" s="618">
        <v>1.3347553347180458E-2</v>
      </c>
      <c r="Q30" s="619">
        <v>1.2297279378275383E-2</v>
      </c>
    </row>
    <row r="31" spans="2:17" ht="13.5">
      <c r="B31" s="602" t="s">
        <v>97</v>
      </c>
      <c r="C31" s="603" t="s">
        <v>39</v>
      </c>
      <c r="D31" s="604">
        <v>3.2839491601926031E-3</v>
      </c>
      <c r="E31" s="605">
        <v>4.632912186041194E-3</v>
      </c>
      <c r="F31" s="606">
        <v>6.9242247779880625E-3</v>
      </c>
      <c r="G31" s="606">
        <v>6.1029680246205203E-3</v>
      </c>
      <c r="H31" s="606">
        <v>6.990580417664702E-3</v>
      </c>
      <c r="I31" s="606">
        <v>4.4889607659766009E-3</v>
      </c>
      <c r="J31" s="606">
        <v>6.5751587922335776E-3</v>
      </c>
      <c r="K31" s="606">
        <v>3.5048713498850963E-3</v>
      </c>
      <c r="L31" s="606">
        <v>4.0284283637538366E-3</v>
      </c>
      <c r="M31" s="606">
        <v>5.7915057915057912E-3</v>
      </c>
      <c r="N31" s="606">
        <v>5.2050234781381502E-3</v>
      </c>
      <c r="O31" s="606">
        <v>3.7487226964520236E-3</v>
      </c>
      <c r="P31" s="606">
        <v>4.349998408629035E-3</v>
      </c>
      <c r="Q31" s="607">
        <v>6.34177558185791E-3</v>
      </c>
    </row>
    <row r="32" spans="2:17" ht="13.5">
      <c r="B32" s="602" t="s">
        <v>98</v>
      </c>
      <c r="C32" s="603" t="s">
        <v>265</v>
      </c>
      <c r="D32" s="604">
        <v>5.0297533130565293E-2</v>
      </c>
      <c r="E32" s="605">
        <v>4.1330629360570983E-2</v>
      </c>
      <c r="F32" s="606">
        <v>3.4998076243162861E-2</v>
      </c>
      <c r="G32" s="606">
        <v>3.8982490915097451E-2</v>
      </c>
      <c r="H32" s="606">
        <v>3.467614478481066E-2</v>
      </c>
      <c r="I32" s="606">
        <v>4.1728471198951851E-2</v>
      </c>
      <c r="J32" s="606">
        <v>5.0787729808246029E-2</v>
      </c>
      <c r="K32" s="606">
        <v>3.405799957327274E-2</v>
      </c>
      <c r="L32" s="606">
        <v>4.1402035212405097E-2</v>
      </c>
      <c r="M32" s="606">
        <v>4.3227606779008651E-2</v>
      </c>
      <c r="N32" s="606">
        <v>4.2973385319545691E-2</v>
      </c>
      <c r="O32" s="606">
        <v>4.2675206453531428E-2</v>
      </c>
      <c r="P32" s="606">
        <v>4.1392971262853621E-2</v>
      </c>
      <c r="Q32" s="607">
        <v>4.1711587577038148E-2</v>
      </c>
    </row>
    <row r="33" spans="2:17" ht="13.5">
      <c r="B33" s="602" t="s">
        <v>99</v>
      </c>
      <c r="C33" s="603" t="s">
        <v>152</v>
      </c>
      <c r="D33" s="604">
        <v>9.5352550044737628E-3</v>
      </c>
      <c r="E33" s="605">
        <v>5.4456714461029506E-3</v>
      </c>
      <c r="F33" s="606">
        <v>8.6465070815048978E-3</v>
      </c>
      <c r="G33" s="606">
        <v>8.6762992714690592E-3</v>
      </c>
      <c r="H33" s="606">
        <v>8.6440999416983345E-3</v>
      </c>
      <c r="I33" s="606">
        <v>5.2445793573461024E-3</v>
      </c>
      <c r="J33" s="606">
        <v>6.6868935168074807E-3</v>
      </c>
      <c r="K33" s="606">
        <v>3.947906658168362E-3</v>
      </c>
      <c r="L33" s="606">
        <v>4.9071232434178651E-3</v>
      </c>
      <c r="M33" s="606">
        <v>5.9478704338517419E-3</v>
      </c>
      <c r="N33" s="606">
        <v>5.854294415768891E-3</v>
      </c>
      <c r="O33" s="606">
        <v>4.4041173611350966E-3</v>
      </c>
      <c r="P33" s="606">
        <v>5.1873043625975477E-3</v>
      </c>
      <c r="Q33" s="607">
        <v>1.1847589837016368E-2</v>
      </c>
    </row>
    <row r="34" spans="2:17" ht="13.5">
      <c r="B34" s="608" t="s">
        <v>100</v>
      </c>
      <c r="C34" s="609" t="s">
        <v>43</v>
      </c>
      <c r="D34" s="610">
        <v>0</v>
      </c>
      <c r="E34" s="611">
        <v>0</v>
      </c>
      <c r="F34" s="612">
        <v>0</v>
      </c>
      <c r="G34" s="612">
        <v>0</v>
      </c>
      <c r="H34" s="612">
        <v>0</v>
      </c>
      <c r="I34" s="612">
        <v>0</v>
      </c>
      <c r="J34" s="612">
        <v>0</v>
      </c>
      <c r="K34" s="612">
        <v>0</v>
      </c>
      <c r="L34" s="612">
        <v>0</v>
      </c>
      <c r="M34" s="612">
        <v>0</v>
      </c>
      <c r="N34" s="612">
        <v>0</v>
      </c>
      <c r="O34" s="612">
        <v>0</v>
      </c>
      <c r="P34" s="612">
        <v>0</v>
      </c>
      <c r="Q34" s="613">
        <v>0</v>
      </c>
    </row>
    <row r="35" spans="2:17" ht="13.5">
      <c r="B35" s="614" t="s">
        <v>101</v>
      </c>
      <c r="C35" s="615" t="s">
        <v>45</v>
      </c>
      <c r="D35" s="616">
        <v>1.3477110443723894E-4</v>
      </c>
      <c r="E35" s="617">
        <v>2.3542204318672934E-4</v>
      </c>
      <c r="F35" s="618">
        <v>1.0008734895909157E-4</v>
      </c>
      <c r="G35" s="618">
        <v>8.6936866447585767E-5</v>
      </c>
      <c r="H35" s="618">
        <v>1.0114987742601659E-4</v>
      </c>
      <c r="I35" s="618">
        <v>2.4392442801477363E-4</v>
      </c>
      <c r="J35" s="618">
        <v>3.7817906778859789E-4</v>
      </c>
      <c r="K35" s="618">
        <v>1.9026056183943911E-4</v>
      </c>
      <c r="L35" s="618">
        <v>2.132127281537716E-4</v>
      </c>
      <c r="M35" s="618">
        <v>3.3919099339660088E-4</v>
      </c>
      <c r="N35" s="618">
        <v>2.8643078020237212E-4</v>
      </c>
      <c r="O35" s="618">
        <v>2.0007227874322596E-4</v>
      </c>
      <c r="P35" s="618">
        <v>2.3540990608651372E-4</v>
      </c>
      <c r="Q35" s="619">
        <v>2.5367102327431641E-4</v>
      </c>
    </row>
    <row r="36" spans="2:17" ht="13.5">
      <c r="B36" s="602" t="s">
        <v>102</v>
      </c>
      <c r="C36" s="603" t="s">
        <v>266</v>
      </c>
      <c r="D36" s="604">
        <v>7.9746215643336644E-7</v>
      </c>
      <c r="E36" s="605">
        <v>9.9885331639278118E-7</v>
      </c>
      <c r="F36" s="606">
        <v>9.0988499053719611E-6</v>
      </c>
      <c r="G36" s="606">
        <v>1.7387373289517154E-5</v>
      </c>
      <c r="H36" s="606">
        <v>8.4291564521680493E-6</v>
      </c>
      <c r="I36" s="606">
        <v>4.8997206832562495E-7</v>
      </c>
      <c r="J36" s="606">
        <v>0</v>
      </c>
      <c r="K36" s="606">
        <v>0</v>
      </c>
      <c r="L36" s="606">
        <v>0</v>
      </c>
      <c r="M36" s="606">
        <v>0</v>
      </c>
      <c r="N36" s="606">
        <v>4.175375804699302E-7</v>
      </c>
      <c r="O36" s="606">
        <v>4.2120479735415996E-7</v>
      </c>
      <c r="P36" s="606">
        <v>7.533116994768439E-7</v>
      </c>
      <c r="Q36" s="607">
        <v>0</v>
      </c>
    </row>
    <row r="37" spans="2:17" ht="13.5">
      <c r="B37" s="602" t="s">
        <v>103</v>
      </c>
      <c r="C37" s="603" t="s">
        <v>244</v>
      </c>
      <c r="D37" s="604">
        <v>1.107674935285946E-3</v>
      </c>
      <c r="E37" s="605">
        <v>1.2232111382286981E-3</v>
      </c>
      <c r="F37" s="606">
        <v>2.894734105609051E-3</v>
      </c>
      <c r="G37" s="606">
        <v>3.0601776989550187E-3</v>
      </c>
      <c r="H37" s="606">
        <v>2.881366647232778E-3</v>
      </c>
      <c r="I37" s="606">
        <v>1.1181979219304639E-3</v>
      </c>
      <c r="J37" s="606">
        <v>1.2462719279396977E-3</v>
      </c>
      <c r="K37" s="606">
        <v>8.4394149215922631E-4</v>
      </c>
      <c r="L37" s="606">
        <v>1.1371345501534486E-3</v>
      </c>
      <c r="M37" s="606">
        <v>1.0981609112450234E-3</v>
      </c>
      <c r="N37" s="606">
        <v>1.2413392267371026E-3</v>
      </c>
      <c r="O37" s="606">
        <v>9.8140717783519265E-4</v>
      </c>
      <c r="P37" s="606">
        <v>1.1617949685181624E-3</v>
      </c>
      <c r="Q37" s="607">
        <v>1.0953976005027299E-3</v>
      </c>
    </row>
    <row r="38" spans="2:17" ht="13.5">
      <c r="B38" s="602" t="s">
        <v>104</v>
      </c>
      <c r="C38" s="603" t="s">
        <v>49</v>
      </c>
      <c r="D38" s="604">
        <v>7.9268535811633054E-2</v>
      </c>
      <c r="E38" s="605">
        <v>9.882124551783783E-2</v>
      </c>
      <c r="F38" s="606">
        <v>7.1904311295052314E-2</v>
      </c>
      <c r="G38" s="606">
        <v>8.2729122111522613E-2</v>
      </c>
      <c r="H38" s="606">
        <v>7.1029691703602765E-2</v>
      </c>
      <c r="I38" s="606">
        <v>0.100512298462239</v>
      </c>
      <c r="J38" s="606">
        <v>7.8652651121214973E-2</v>
      </c>
      <c r="K38" s="606">
        <v>5.8537738861942856E-2</v>
      </c>
      <c r="L38" s="606">
        <v>9.5842351801001452E-2</v>
      </c>
      <c r="M38" s="606">
        <v>0.10289635429822346</v>
      </c>
      <c r="N38" s="606">
        <v>0.10121653749445719</v>
      </c>
      <c r="O38" s="606">
        <v>7.0409857540113446E-2</v>
      </c>
      <c r="P38" s="606">
        <v>0.11935376402548679</v>
      </c>
      <c r="Q38" s="607">
        <v>0.11566245611203035</v>
      </c>
    </row>
    <row r="39" spans="2:17" ht="13.5">
      <c r="B39" s="608" t="s">
        <v>105</v>
      </c>
      <c r="C39" s="609" t="s">
        <v>51</v>
      </c>
      <c r="D39" s="610">
        <v>3.4849096236138114E-4</v>
      </c>
      <c r="E39" s="611">
        <v>2.4740828298344268E-4</v>
      </c>
      <c r="F39" s="612">
        <v>2.02774369319718E-4</v>
      </c>
      <c r="G39" s="612">
        <v>2.2603585276372297E-4</v>
      </c>
      <c r="H39" s="612">
        <v>2.008948954433385E-4</v>
      </c>
      <c r="I39" s="612">
        <v>2.5021240289161919E-4</v>
      </c>
      <c r="J39" s="612">
        <v>2.8363430084144843E-4</v>
      </c>
      <c r="K39" s="612">
        <v>1.8890155782630029E-4</v>
      </c>
      <c r="L39" s="612">
        <v>2.5520917460830237E-4</v>
      </c>
      <c r="M39" s="612">
        <v>2.4657501293015311E-4</v>
      </c>
      <c r="N39" s="612">
        <v>2.7766249101250358E-4</v>
      </c>
      <c r="O39" s="612">
        <v>2.1944769942151734E-4</v>
      </c>
      <c r="P39" s="612">
        <v>2.5970420839464196E-4</v>
      </c>
      <c r="Q39" s="613">
        <v>2.4790577274535466E-4</v>
      </c>
    </row>
    <row r="40" spans="2:17" ht="13.5">
      <c r="B40" s="620" t="s">
        <v>106</v>
      </c>
      <c r="C40" s="621" t="s">
        <v>53</v>
      </c>
      <c r="D40" s="616">
        <v>1.7623913657177398E-4</v>
      </c>
      <c r="E40" s="617">
        <v>4.1152756635382578E-4</v>
      </c>
      <c r="F40" s="618">
        <v>2.2578146122330138E-3</v>
      </c>
      <c r="G40" s="618">
        <v>1.9473858084259211E-3</v>
      </c>
      <c r="H40" s="618">
        <v>2.2828965391288466E-3</v>
      </c>
      <c r="I40" s="618">
        <v>2.9553481921173948E-4</v>
      </c>
      <c r="J40" s="618">
        <v>4.469388982956157E-4</v>
      </c>
      <c r="K40" s="618">
        <v>2.2967167822046579E-4</v>
      </c>
      <c r="L40" s="618">
        <v>2.5843967048942013E-4</v>
      </c>
      <c r="M40" s="618">
        <v>4.1617050962845353E-4</v>
      </c>
      <c r="N40" s="618">
        <v>3.4405096630722249E-4</v>
      </c>
      <c r="O40" s="618">
        <v>2.417715536812878E-4</v>
      </c>
      <c r="P40" s="618">
        <v>2.8192690352920881E-4</v>
      </c>
      <c r="Q40" s="619">
        <v>4.4392429073005369E-4</v>
      </c>
    </row>
    <row r="41" spans="2:17" ht="14.25" thickBot="1">
      <c r="B41" s="622" t="s">
        <v>107</v>
      </c>
      <c r="C41" s="623" t="s">
        <v>55</v>
      </c>
      <c r="D41" s="624">
        <v>9.1126000615640787E-3</v>
      </c>
      <c r="E41" s="625">
        <v>1.8663266877317147E-2</v>
      </c>
      <c r="F41" s="626">
        <v>4.557223966890585E-3</v>
      </c>
      <c r="G41" s="626">
        <v>3.9469337367203936E-3</v>
      </c>
      <c r="H41" s="626">
        <v>4.6065340011098386E-3</v>
      </c>
      <c r="I41" s="626">
        <v>1.9549477216135498E-2</v>
      </c>
      <c r="J41" s="626">
        <v>4.1917711672840724E-2</v>
      </c>
      <c r="K41" s="626">
        <v>1.4537265928546287E-2</v>
      </c>
      <c r="L41" s="626">
        <v>3.0450654175415925E-2</v>
      </c>
      <c r="M41" s="626">
        <v>2.3815537834229423E-2</v>
      </c>
      <c r="N41" s="626">
        <v>1.9513201285681719E-2</v>
      </c>
      <c r="O41" s="626">
        <v>1.8425603860257728E-2</v>
      </c>
      <c r="P41" s="626">
        <v>1.803993192322172E-2</v>
      </c>
      <c r="Q41" s="627">
        <v>4.8001475904135414E-2</v>
      </c>
    </row>
    <row r="42" spans="2:17" ht="14.25" thickBot="1">
      <c r="B42" s="628" t="s">
        <v>108</v>
      </c>
      <c r="C42" s="629" t="s">
        <v>267</v>
      </c>
      <c r="D42" s="630">
        <v>0.38265344368083015</v>
      </c>
      <c r="E42" s="631">
        <v>0.54689508751645421</v>
      </c>
      <c r="F42" s="632">
        <v>0.50057842688684151</v>
      </c>
      <c r="G42" s="632">
        <v>0.52511606071670758</v>
      </c>
      <c r="H42" s="632">
        <v>0.49859584302100968</v>
      </c>
      <c r="I42" s="632">
        <v>0.54980492578719731</v>
      </c>
      <c r="J42" s="632">
        <v>0.5884810093943118</v>
      </c>
      <c r="K42" s="632">
        <v>0.4509732507240094</v>
      </c>
      <c r="L42" s="632">
        <v>0.54817961557099015</v>
      </c>
      <c r="M42" s="632">
        <v>0.5385270450691011</v>
      </c>
      <c r="N42" s="632">
        <v>0.59929127171091034</v>
      </c>
      <c r="O42" s="632">
        <v>0.50758674080994315</v>
      </c>
      <c r="P42" s="632">
        <v>0.56136580684297044</v>
      </c>
      <c r="Q42" s="633">
        <v>0.54074590811343703</v>
      </c>
    </row>
    <row r="43" spans="2:17" ht="13.5">
      <c r="B43" s="634" t="s">
        <v>245</v>
      </c>
      <c r="C43" s="635" t="s">
        <v>246</v>
      </c>
      <c r="D43" s="598">
        <v>1.1299241294504369E-2</v>
      </c>
      <c r="E43" s="599">
        <v>2.2603589540745685E-2</v>
      </c>
      <c r="F43" s="600">
        <v>2.217909656219454E-2</v>
      </c>
      <c r="G43" s="600">
        <v>1.9230434858205969E-2</v>
      </c>
      <c r="H43" s="600">
        <v>2.2417341584540926E-2</v>
      </c>
      <c r="I43" s="600">
        <v>2.2630258257744253E-2</v>
      </c>
      <c r="J43" s="600">
        <v>3.3864216524706267E-2</v>
      </c>
      <c r="K43" s="600">
        <v>1.8157652619548187E-2</v>
      </c>
      <c r="L43" s="600">
        <v>2.0125989339363593E-2</v>
      </c>
      <c r="M43" s="600">
        <v>3.133427152118741E-2</v>
      </c>
      <c r="N43" s="600">
        <v>2.6209669001258457E-2</v>
      </c>
      <c r="O43" s="600">
        <v>1.9003496842227633E-2</v>
      </c>
      <c r="P43" s="600">
        <v>2.191308402608191E-2</v>
      </c>
      <c r="Q43" s="601">
        <v>1.8990735242399959E-2</v>
      </c>
    </row>
    <row r="44" spans="2:17" ht="13.5">
      <c r="B44" s="636" t="s">
        <v>247</v>
      </c>
      <c r="C44" s="637" t="s">
        <v>248</v>
      </c>
      <c r="D44" s="604">
        <v>0.55657037045307012</v>
      </c>
      <c r="E44" s="605">
        <v>0.32743310679340115</v>
      </c>
      <c r="F44" s="606">
        <v>0.39292603414928351</v>
      </c>
      <c r="G44" s="606">
        <v>0.3823657260097717</v>
      </c>
      <c r="H44" s="606">
        <v>0.39377928253829997</v>
      </c>
      <c r="I44" s="606">
        <v>0.32331852202212125</v>
      </c>
      <c r="J44" s="606">
        <v>0.27890706249409097</v>
      </c>
      <c r="K44" s="606">
        <v>0.41762601024960827</v>
      </c>
      <c r="L44" s="606">
        <v>0.27704409626877724</v>
      </c>
      <c r="M44" s="606">
        <v>0.33070159612215688</v>
      </c>
      <c r="N44" s="606">
        <v>0.22807656303105561</v>
      </c>
      <c r="O44" s="606">
        <v>0.38988190259891786</v>
      </c>
      <c r="P44" s="606">
        <v>0.32725140855163209</v>
      </c>
      <c r="Q44" s="607">
        <v>0.28381751829025731</v>
      </c>
    </row>
    <row r="45" spans="2:17" ht="13.5">
      <c r="B45" s="636" t="s">
        <v>249</v>
      </c>
      <c r="C45" s="637" t="s">
        <v>250</v>
      </c>
      <c r="D45" s="604">
        <v>2.1819362062173341E-2</v>
      </c>
      <c r="E45" s="605">
        <v>3.4198663011785549E-2</v>
      </c>
      <c r="F45" s="606">
        <v>2.0304733481687914E-2</v>
      </c>
      <c r="G45" s="606">
        <v>9.0414341105489189E-4</v>
      </c>
      <c r="H45" s="606">
        <v>2.1872256133967392E-2</v>
      </c>
      <c r="I45" s="606">
        <v>3.5071547354657139E-2</v>
      </c>
      <c r="J45" s="606">
        <v>1.2995607965826364E-2</v>
      </c>
      <c r="K45" s="606">
        <v>5.4815426869955546E-2</v>
      </c>
      <c r="L45" s="606">
        <v>7.3047972863834604E-2</v>
      </c>
      <c r="M45" s="606">
        <v>2.153141125103742E-2</v>
      </c>
      <c r="N45" s="606">
        <v>7.1871996339030492E-2</v>
      </c>
      <c r="O45" s="606">
        <v>1.6765635753884983E-2</v>
      </c>
      <c r="P45" s="606">
        <v>2.2524961453981977E-2</v>
      </c>
      <c r="Q45" s="607">
        <v>8.9764950735934226E-2</v>
      </c>
    </row>
    <row r="46" spans="2:17" ht="13.5">
      <c r="B46" s="636" t="s">
        <v>251</v>
      </c>
      <c r="C46" s="637" t="s">
        <v>252</v>
      </c>
      <c r="D46" s="604">
        <v>2.9710250100081499E-2</v>
      </c>
      <c r="E46" s="605">
        <v>2.9760066213217994E-2</v>
      </c>
      <c r="F46" s="606">
        <v>2.7520121456647881E-2</v>
      </c>
      <c r="G46" s="606">
        <v>3.4913845565350446E-2</v>
      </c>
      <c r="H46" s="606">
        <v>2.6922725708224748E-2</v>
      </c>
      <c r="I46" s="606">
        <v>2.9900790455605428E-2</v>
      </c>
      <c r="J46" s="606">
        <v>3.7817906778859788E-2</v>
      </c>
      <c r="K46" s="606">
        <v>2.5596840587470256E-2</v>
      </c>
      <c r="L46" s="606">
        <v>4.1854304635761591E-2</v>
      </c>
      <c r="M46" s="606">
        <v>3.4710544990918822E-2</v>
      </c>
      <c r="N46" s="606">
        <v>3.1723252751363888E-2</v>
      </c>
      <c r="O46" s="606">
        <v>3.0960658629517527E-2</v>
      </c>
      <c r="P46" s="606">
        <v>2.7652754192320852E-2</v>
      </c>
      <c r="Q46" s="607">
        <v>2.7609784783197755E-2</v>
      </c>
    </row>
    <row r="47" spans="2:17" ht="13.5">
      <c r="B47" s="638" t="s">
        <v>253</v>
      </c>
      <c r="C47" s="637" t="s">
        <v>155</v>
      </c>
      <c r="D47" s="604">
        <v>2.2636760772517542E-2</v>
      </c>
      <c r="E47" s="605">
        <v>3.9120243806264256E-2</v>
      </c>
      <c r="F47" s="606">
        <v>3.6500686313250007E-2</v>
      </c>
      <c r="G47" s="606">
        <v>3.7487176812198979E-2</v>
      </c>
      <c r="H47" s="606">
        <v>3.6420980170409449E-2</v>
      </c>
      <c r="I47" s="606">
        <v>3.9284817170189182E-2</v>
      </c>
      <c r="J47" s="606">
        <v>4.795138679983154E-2</v>
      </c>
      <c r="K47" s="606">
        <v>3.2840331977500331E-2</v>
      </c>
      <c r="L47" s="606">
        <v>3.9760943304797285E-2</v>
      </c>
      <c r="M47" s="606">
        <v>4.3207159095009565E-2</v>
      </c>
      <c r="N47" s="606">
        <v>4.2841025906536719E-2</v>
      </c>
      <c r="O47" s="606">
        <v>3.5810831871050677E-2</v>
      </c>
      <c r="P47" s="606">
        <v>3.9301966313030769E-2</v>
      </c>
      <c r="Q47" s="607">
        <v>3.9082633335831611E-2</v>
      </c>
    </row>
    <row r="48" spans="2:17" ht="14.25" thickBot="1">
      <c r="B48" s="639" t="s">
        <v>254</v>
      </c>
      <c r="C48" s="623" t="s">
        <v>255</v>
      </c>
      <c r="D48" s="624">
        <v>-2.4689428363177026E-2</v>
      </c>
      <c r="E48" s="625">
        <v>-1.0756881868845335E-5</v>
      </c>
      <c r="F48" s="626">
        <v>-9.0988499053719611E-6</v>
      </c>
      <c r="G48" s="626">
        <v>-1.7387373289517154E-5</v>
      </c>
      <c r="H48" s="626">
        <v>-8.4291564521680493E-6</v>
      </c>
      <c r="I48" s="626">
        <v>-1.0861047514551353E-5</v>
      </c>
      <c r="J48" s="626">
        <v>-1.7189957626754449E-5</v>
      </c>
      <c r="K48" s="626">
        <v>-9.5130280919719557E-6</v>
      </c>
      <c r="L48" s="626">
        <v>-1.2921983524471006E-5</v>
      </c>
      <c r="M48" s="626">
        <v>-1.2028049411226981E-5</v>
      </c>
      <c r="N48" s="626">
        <v>-1.3778740155507697E-5</v>
      </c>
      <c r="O48" s="626">
        <v>-9.2665055417915182E-6</v>
      </c>
      <c r="P48" s="626">
        <v>-9.9813800180681811E-6</v>
      </c>
      <c r="Q48" s="627">
        <v>-1.1530501057923472E-5</v>
      </c>
    </row>
    <row r="49" spans="2:18" ht="14.25" thickBot="1">
      <c r="B49" s="640" t="s">
        <v>256</v>
      </c>
      <c r="C49" s="629" t="s">
        <v>257</v>
      </c>
      <c r="D49" s="630">
        <v>0.6173465563191699</v>
      </c>
      <c r="E49" s="631">
        <v>0.45310491248354579</v>
      </c>
      <c r="F49" s="632">
        <v>0.49942157311315849</v>
      </c>
      <c r="G49" s="632">
        <v>0.47488393928329248</v>
      </c>
      <c r="H49" s="632">
        <v>0.50140415697899032</v>
      </c>
      <c r="I49" s="632">
        <v>0.45019507421280269</v>
      </c>
      <c r="J49" s="632">
        <v>0.41151899060568814</v>
      </c>
      <c r="K49" s="632">
        <v>0.5490267492759906</v>
      </c>
      <c r="L49" s="632">
        <v>0.45182038442900985</v>
      </c>
      <c r="M49" s="632">
        <v>0.46147295493089885</v>
      </c>
      <c r="N49" s="632">
        <v>0.40070872828908966</v>
      </c>
      <c r="O49" s="632">
        <v>0.49241325919005685</v>
      </c>
      <c r="P49" s="632">
        <v>0.43863419315702951</v>
      </c>
      <c r="Q49" s="633">
        <v>0.45925409188656291</v>
      </c>
    </row>
    <row r="50" spans="2:18" ht="14.25" thickBot="1">
      <c r="B50" s="640" t="s">
        <v>258</v>
      </c>
      <c r="C50" s="629" t="s">
        <v>259</v>
      </c>
      <c r="D50" s="630">
        <v>1</v>
      </c>
      <c r="E50" s="631">
        <v>1</v>
      </c>
      <c r="F50" s="632">
        <v>1</v>
      </c>
      <c r="G50" s="632">
        <v>1</v>
      </c>
      <c r="H50" s="632">
        <v>1</v>
      </c>
      <c r="I50" s="632">
        <v>1</v>
      </c>
      <c r="J50" s="632">
        <v>1</v>
      </c>
      <c r="K50" s="632">
        <v>1</v>
      </c>
      <c r="L50" s="632">
        <v>1</v>
      </c>
      <c r="M50" s="632">
        <v>1</v>
      </c>
      <c r="N50" s="632">
        <v>1</v>
      </c>
      <c r="O50" s="632">
        <v>1</v>
      </c>
      <c r="P50" s="632">
        <v>1</v>
      </c>
      <c r="Q50" s="633">
        <v>1</v>
      </c>
    </row>
    <row r="51" spans="2:18" ht="13.5">
      <c r="B51" s="12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</row>
    <row r="52" spans="2:18" ht="13.5">
      <c r="B52" s="12"/>
      <c r="C52" s="11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</row>
    <row r="53" spans="2:18" ht="13.5">
      <c r="B53" s="12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</row>
    <row r="54" spans="2:18" ht="14.25" thickBot="1">
      <c r="B54" s="12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</row>
    <row r="55" spans="2:18" ht="14.25" thickBot="1">
      <c r="B55" s="995"/>
      <c r="C55" s="996"/>
      <c r="D55" s="270" t="s">
        <v>319</v>
      </c>
      <c r="E55" s="992" t="s">
        <v>402</v>
      </c>
      <c r="F55" s="993"/>
      <c r="G55" s="993"/>
      <c r="H55" s="993"/>
      <c r="I55" s="993"/>
      <c r="J55" s="993"/>
      <c r="K55" s="993"/>
      <c r="L55" s="993"/>
      <c r="M55" s="993"/>
      <c r="N55" s="993"/>
      <c r="O55" s="993"/>
      <c r="P55" s="993"/>
      <c r="Q55" s="993"/>
      <c r="R55" s="994"/>
    </row>
    <row r="56" spans="2:18" ht="13.5">
      <c r="B56" s="997"/>
      <c r="C56" s="998"/>
      <c r="D56" s="54">
        <v>69</v>
      </c>
      <c r="E56" s="592">
        <v>16</v>
      </c>
      <c r="F56" s="593">
        <v>17</v>
      </c>
      <c r="G56" s="593">
        <v>18</v>
      </c>
      <c r="H56" s="593">
        <v>19</v>
      </c>
      <c r="I56" s="593">
        <v>20</v>
      </c>
      <c r="J56" s="593">
        <v>21</v>
      </c>
      <c r="K56" s="593">
        <v>22</v>
      </c>
      <c r="L56" s="593">
        <v>23</v>
      </c>
      <c r="M56" s="593">
        <v>24</v>
      </c>
      <c r="N56" s="593">
        <v>25</v>
      </c>
      <c r="O56" s="593">
        <v>26</v>
      </c>
      <c r="P56" s="593">
        <v>27</v>
      </c>
      <c r="Q56" s="642">
        <v>28</v>
      </c>
      <c r="R56" s="57"/>
    </row>
    <row r="57" spans="2:18" ht="24.75" thickBot="1">
      <c r="B57" s="999"/>
      <c r="C57" s="1000"/>
      <c r="D57" s="269" t="s">
        <v>126</v>
      </c>
      <c r="E57" s="643" t="s">
        <v>81</v>
      </c>
      <c r="F57" s="312" t="s">
        <v>118</v>
      </c>
      <c r="G57" s="312" t="s">
        <v>119</v>
      </c>
      <c r="H57" s="312" t="s">
        <v>82</v>
      </c>
      <c r="I57" s="312" t="s">
        <v>120</v>
      </c>
      <c r="J57" s="312" t="s">
        <v>83</v>
      </c>
      <c r="K57" s="312" t="s">
        <v>121</v>
      </c>
      <c r="L57" s="312" t="s">
        <v>122</v>
      </c>
      <c r="M57" s="312" t="s">
        <v>123</v>
      </c>
      <c r="N57" s="312" t="s">
        <v>84</v>
      </c>
      <c r="O57" s="312" t="s">
        <v>124</v>
      </c>
      <c r="P57" s="312" t="s">
        <v>125</v>
      </c>
      <c r="Q57" s="644" t="s">
        <v>85</v>
      </c>
      <c r="R57" s="58" t="s">
        <v>160</v>
      </c>
    </row>
    <row r="58" spans="2:18" ht="13.5">
      <c r="B58" s="596" t="s">
        <v>0</v>
      </c>
      <c r="C58" s="597" t="s">
        <v>241</v>
      </c>
      <c r="D58" s="641">
        <f t="shared" ref="D58:D103" si="0">D5*D$107</f>
        <v>0</v>
      </c>
      <c r="E58" s="495">
        <f>E5*E$107</f>
        <v>0</v>
      </c>
      <c r="F58" s="645">
        <f t="shared" ref="F58:Q58" si="1">F5*F$107</f>
        <v>0</v>
      </c>
      <c r="G58" s="645">
        <f t="shared" si="1"/>
        <v>0</v>
      </c>
      <c r="H58" s="645">
        <f t="shared" si="1"/>
        <v>0</v>
      </c>
      <c r="I58" s="645">
        <f t="shared" si="1"/>
        <v>0</v>
      </c>
      <c r="J58" s="645">
        <f t="shared" si="1"/>
        <v>0</v>
      </c>
      <c r="K58" s="645">
        <f t="shared" si="1"/>
        <v>0</v>
      </c>
      <c r="L58" s="645">
        <f t="shared" si="1"/>
        <v>0</v>
      </c>
      <c r="M58" s="645">
        <f t="shared" si="1"/>
        <v>0</v>
      </c>
      <c r="N58" s="645">
        <f t="shared" si="1"/>
        <v>0</v>
      </c>
      <c r="O58" s="645">
        <f t="shared" si="1"/>
        <v>0</v>
      </c>
      <c r="P58" s="645">
        <f t="shared" si="1"/>
        <v>0</v>
      </c>
      <c r="Q58" s="646">
        <f t="shared" si="1"/>
        <v>0</v>
      </c>
      <c r="R58" s="641">
        <f t="shared" ref="R58:R103" si="2">SUM(E58:Q58)</f>
        <v>0</v>
      </c>
    </row>
    <row r="59" spans="2:18" ht="13.5">
      <c r="B59" s="602" t="s">
        <v>9</v>
      </c>
      <c r="C59" s="603" t="s">
        <v>3</v>
      </c>
      <c r="D59" s="523">
        <f t="shared" si="0"/>
        <v>0</v>
      </c>
      <c r="E59" s="512">
        <f t="shared" ref="E59:Q59" si="3">E6*E$107</f>
        <v>0</v>
      </c>
      <c r="F59" s="647">
        <f t="shared" si="3"/>
        <v>0</v>
      </c>
      <c r="G59" s="647">
        <f t="shared" si="3"/>
        <v>0</v>
      </c>
      <c r="H59" s="647">
        <f t="shared" si="3"/>
        <v>0</v>
      </c>
      <c r="I59" s="647">
        <f t="shared" si="3"/>
        <v>0</v>
      </c>
      <c r="J59" s="647">
        <f t="shared" si="3"/>
        <v>0</v>
      </c>
      <c r="K59" s="647">
        <f t="shared" si="3"/>
        <v>0</v>
      </c>
      <c r="L59" s="647">
        <f t="shared" si="3"/>
        <v>0</v>
      </c>
      <c r="M59" s="647">
        <f t="shared" si="3"/>
        <v>0</v>
      </c>
      <c r="N59" s="647">
        <f t="shared" si="3"/>
        <v>0</v>
      </c>
      <c r="O59" s="647">
        <f t="shared" si="3"/>
        <v>0</v>
      </c>
      <c r="P59" s="647">
        <f t="shared" si="3"/>
        <v>0</v>
      </c>
      <c r="Q59" s="513">
        <f t="shared" si="3"/>
        <v>0</v>
      </c>
      <c r="R59" s="523">
        <f t="shared" si="2"/>
        <v>0</v>
      </c>
    </row>
    <row r="60" spans="2:18" ht="13.5">
      <c r="B60" s="602" t="s">
        <v>19</v>
      </c>
      <c r="C60" s="603" t="s">
        <v>141</v>
      </c>
      <c r="D60" s="523">
        <f t="shared" si="0"/>
        <v>0</v>
      </c>
      <c r="E60" s="512">
        <f t="shared" ref="E60:Q60" si="4">E7*E$107</f>
        <v>0</v>
      </c>
      <c r="F60" s="647">
        <f t="shared" si="4"/>
        <v>0</v>
      </c>
      <c r="G60" s="647">
        <f t="shared" si="4"/>
        <v>0</v>
      </c>
      <c r="H60" s="647">
        <f t="shared" si="4"/>
        <v>0</v>
      </c>
      <c r="I60" s="647">
        <f t="shared" si="4"/>
        <v>0</v>
      </c>
      <c r="J60" s="647">
        <f t="shared" si="4"/>
        <v>0</v>
      </c>
      <c r="K60" s="647">
        <f t="shared" si="4"/>
        <v>0</v>
      </c>
      <c r="L60" s="647">
        <f t="shared" si="4"/>
        <v>0</v>
      </c>
      <c r="M60" s="647">
        <f t="shared" si="4"/>
        <v>0</v>
      </c>
      <c r="N60" s="647">
        <f t="shared" si="4"/>
        <v>0</v>
      </c>
      <c r="O60" s="647">
        <f t="shared" si="4"/>
        <v>0</v>
      </c>
      <c r="P60" s="647">
        <f t="shared" si="4"/>
        <v>0</v>
      </c>
      <c r="Q60" s="513">
        <f t="shared" si="4"/>
        <v>0</v>
      </c>
      <c r="R60" s="523">
        <f t="shared" si="2"/>
        <v>0</v>
      </c>
    </row>
    <row r="61" spans="2:18" ht="13.5">
      <c r="B61" s="602" t="s">
        <v>26</v>
      </c>
      <c r="C61" s="603" t="s">
        <v>6</v>
      </c>
      <c r="D61" s="523">
        <f t="shared" si="0"/>
        <v>0</v>
      </c>
      <c r="E61" s="512">
        <f t="shared" ref="E61:Q61" si="5">E8*E$107</f>
        <v>0</v>
      </c>
      <c r="F61" s="647">
        <f t="shared" si="5"/>
        <v>0</v>
      </c>
      <c r="G61" s="647">
        <f t="shared" si="5"/>
        <v>0</v>
      </c>
      <c r="H61" s="647">
        <f t="shared" si="5"/>
        <v>0</v>
      </c>
      <c r="I61" s="647">
        <f t="shared" si="5"/>
        <v>0</v>
      </c>
      <c r="J61" s="647">
        <f t="shared" si="5"/>
        <v>0</v>
      </c>
      <c r="K61" s="647">
        <f t="shared" si="5"/>
        <v>0</v>
      </c>
      <c r="L61" s="647">
        <f t="shared" si="5"/>
        <v>0</v>
      </c>
      <c r="M61" s="647">
        <f t="shared" si="5"/>
        <v>0</v>
      </c>
      <c r="N61" s="647">
        <f t="shared" si="5"/>
        <v>0</v>
      </c>
      <c r="O61" s="647">
        <f t="shared" si="5"/>
        <v>0</v>
      </c>
      <c r="P61" s="647">
        <f t="shared" si="5"/>
        <v>0</v>
      </c>
      <c r="Q61" s="513">
        <f t="shared" si="5"/>
        <v>0</v>
      </c>
      <c r="R61" s="523">
        <f t="shared" si="2"/>
        <v>0</v>
      </c>
    </row>
    <row r="62" spans="2:18" ht="13.5">
      <c r="B62" s="608" t="s">
        <v>27</v>
      </c>
      <c r="C62" s="609" t="s">
        <v>8</v>
      </c>
      <c r="D62" s="541">
        <f t="shared" si="0"/>
        <v>0</v>
      </c>
      <c r="E62" s="530">
        <f t="shared" ref="E62:Q62" si="6">E9*E$107</f>
        <v>0</v>
      </c>
      <c r="F62" s="648">
        <f t="shared" si="6"/>
        <v>0</v>
      </c>
      <c r="G62" s="648">
        <f t="shared" si="6"/>
        <v>0</v>
      </c>
      <c r="H62" s="648">
        <f t="shared" si="6"/>
        <v>0</v>
      </c>
      <c r="I62" s="648">
        <f t="shared" si="6"/>
        <v>0</v>
      </c>
      <c r="J62" s="648">
        <f t="shared" si="6"/>
        <v>0</v>
      </c>
      <c r="K62" s="648">
        <f t="shared" si="6"/>
        <v>0</v>
      </c>
      <c r="L62" s="648">
        <f t="shared" si="6"/>
        <v>0</v>
      </c>
      <c r="M62" s="648">
        <f t="shared" si="6"/>
        <v>0</v>
      </c>
      <c r="N62" s="648">
        <f t="shared" si="6"/>
        <v>0</v>
      </c>
      <c r="O62" s="648">
        <f t="shared" si="6"/>
        <v>0</v>
      </c>
      <c r="P62" s="648">
        <f t="shared" si="6"/>
        <v>0</v>
      </c>
      <c r="Q62" s="531">
        <f t="shared" si="6"/>
        <v>0</v>
      </c>
      <c r="R62" s="541">
        <f t="shared" si="2"/>
        <v>0</v>
      </c>
    </row>
    <row r="63" spans="2:18" ht="13.5">
      <c r="B63" s="614" t="s">
        <v>34</v>
      </c>
      <c r="C63" s="615" t="s">
        <v>10</v>
      </c>
      <c r="D63" s="557">
        <f t="shared" si="0"/>
        <v>0</v>
      </c>
      <c r="E63" s="464">
        <f t="shared" ref="E63:Q63" si="7">E10*E$107</f>
        <v>0</v>
      </c>
      <c r="F63" s="649">
        <f t="shared" si="7"/>
        <v>0</v>
      </c>
      <c r="G63" s="649">
        <f t="shared" si="7"/>
        <v>0</v>
      </c>
      <c r="H63" s="649">
        <f t="shared" si="7"/>
        <v>0</v>
      </c>
      <c r="I63" s="649">
        <f t="shared" si="7"/>
        <v>0</v>
      </c>
      <c r="J63" s="649">
        <f t="shared" si="7"/>
        <v>0</v>
      </c>
      <c r="K63" s="649">
        <f t="shared" si="7"/>
        <v>0</v>
      </c>
      <c r="L63" s="649">
        <f t="shared" si="7"/>
        <v>0</v>
      </c>
      <c r="M63" s="649">
        <f t="shared" si="7"/>
        <v>0</v>
      </c>
      <c r="N63" s="649">
        <f t="shared" si="7"/>
        <v>0</v>
      </c>
      <c r="O63" s="649">
        <f t="shared" si="7"/>
        <v>0</v>
      </c>
      <c r="P63" s="649">
        <f t="shared" si="7"/>
        <v>0</v>
      </c>
      <c r="Q63" s="547">
        <f t="shared" si="7"/>
        <v>0</v>
      </c>
      <c r="R63" s="557">
        <f t="shared" si="2"/>
        <v>0</v>
      </c>
    </row>
    <row r="64" spans="2:18" ht="13.5">
      <c r="B64" s="602" t="s">
        <v>36</v>
      </c>
      <c r="C64" s="603" t="s">
        <v>12</v>
      </c>
      <c r="D64" s="523">
        <f t="shared" si="0"/>
        <v>0</v>
      </c>
      <c r="E64" s="512">
        <f t="shared" ref="E64:Q64" si="8">E11*E$107</f>
        <v>0</v>
      </c>
      <c r="F64" s="647">
        <f t="shared" si="8"/>
        <v>0</v>
      </c>
      <c r="G64" s="647">
        <f t="shared" si="8"/>
        <v>0</v>
      </c>
      <c r="H64" s="647">
        <f t="shared" si="8"/>
        <v>0</v>
      </c>
      <c r="I64" s="647">
        <f t="shared" si="8"/>
        <v>0</v>
      </c>
      <c r="J64" s="647">
        <f t="shared" si="8"/>
        <v>0</v>
      </c>
      <c r="K64" s="647">
        <f t="shared" si="8"/>
        <v>0</v>
      </c>
      <c r="L64" s="647">
        <f t="shared" si="8"/>
        <v>0</v>
      </c>
      <c r="M64" s="647">
        <f t="shared" si="8"/>
        <v>0</v>
      </c>
      <c r="N64" s="647">
        <f t="shared" si="8"/>
        <v>0</v>
      </c>
      <c r="O64" s="647">
        <f t="shared" si="8"/>
        <v>0</v>
      </c>
      <c r="P64" s="647">
        <f t="shared" si="8"/>
        <v>0</v>
      </c>
      <c r="Q64" s="513">
        <f t="shared" si="8"/>
        <v>0</v>
      </c>
      <c r="R64" s="523">
        <f t="shared" si="2"/>
        <v>0</v>
      </c>
    </row>
    <row r="65" spans="2:18" ht="13.5">
      <c r="B65" s="602" t="s">
        <v>38</v>
      </c>
      <c r="C65" s="603" t="s">
        <v>242</v>
      </c>
      <c r="D65" s="523">
        <f t="shared" si="0"/>
        <v>0</v>
      </c>
      <c r="E65" s="512">
        <f t="shared" ref="E65:Q65" si="9">E12*E$107</f>
        <v>0</v>
      </c>
      <c r="F65" s="647">
        <f t="shared" si="9"/>
        <v>0</v>
      </c>
      <c r="G65" s="647">
        <f t="shared" si="9"/>
        <v>0</v>
      </c>
      <c r="H65" s="647">
        <f t="shared" si="9"/>
        <v>0</v>
      </c>
      <c r="I65" s="647">
        <f t="shared" si="9"/>
        <v>0</v>
      </c>
      <c r="J65" s="647">
        <f t="shared" si="9"/>
        <v>0</v>
      </c>
      <c r="K65" s="647">
        <f t="shared" si="9"/>
        <v>0</v>
      </c>
      <c r="L65" s="647">
        <f t="shared" si="9"/>
        <v>0</v>
      </c>
      <c r="M65" s="647">
        <f t="shared" si="9"/>
        <v>0</v>
      </c>
      <c r="N65" s="647">
        <f t="shared" si="9"/>
        <v>0</v>
      </c>
      <c r="O65" s="647">
        <f t="shared" si="9"/>
        <v>0</v>
      </c>
      <c r="P65" s="647">
        <f t="shared" si="9"/>
        <v>0</v>
      </c>
      <c r="Q65" s="513">
        <f t="shared" si="9"/>
        <v>0</v>
      </c>
      <c r="R65" s="523">
        <f t="shared" si="2"/>
        <v>0</v>
      </c>
    </row>
    <row r="66" spans="2:18" ht="13.5">
      <c r="B66" s="602" t="s">
        <v>42</v>
      </c>
      <c r="C66" s="603" t="s">
        <v>14</v>
      </c>
      <c r="D66" s="523">
        <f t="shared" si="0"/>
        <v>0</v>
      </c>
      <c r="E66" s="512">
        <f t="shared" ref="E66:Q66" si="10">E13*E$107</f>
        <v>0</v>
      </c>
      <c r="F66" s="647">
        <f t="shared" si="10"/>
        <v>0</v>
      </c>
      <c r="G66" s="647">
        <f t="shared" si="10"/>
        <v>0</v>
      </c>
      <c r="H66" s="647">
        <f t="shared" si="10"/>
        <v>0</v>
      </c>
      <c r="I66" s="647">
        <f t="shared" si="10"/>
        <v>0</v>
      </c>
      <c r="J66" s="647">
        <f t="shared" si="10"/>
        <v>0</v>
      </c>
      <c r="K66" s="647">
        <f t="shared" si="10"/>
        <v>0</v>
      </c>
      <c r="L66" s="647">
        <f t="shared" si="10"/>
        <v>0</v>
      </c>
      <c r="M66" s="647">
        <f t="shared" si="10"/>
        <v>0</v>
      </c>
      <c r="N66" s="647">
        <f t="shared" si="10"/>
        <v>0</v>
      </c>
      <c r="O66" s="647">
        <f t="shared" si="10"/>
        <v>0</v>
      </c>
      <c r="P66" s="647">
        <f t="shared" si="10"/>
        <v>0</v>
      </c>
      <c r="Q66" s="513">
        <f t="shared" si="10"/>
        <v>0</v>
      </c>
      <c r="R66" s="523">
        <f t="shared" si="2"/>
        <v>0</v>
      </c>
    </row>
    <row r="67" spans="2:18" ht="13.5">
      <c r="B67" s="608" t="s">
        <v>44</v>
      </c>
      <c r="C67" s="609" t="s">
        <v>16</v>
      </c>
      <c r="D67" s="541">
        <f t="shared" si="0"/>
        <v>0</v>
      </c>
      <c r="E67" s="530">
        <f t="shared" ref="E67:Q67" si="11">E14*E$107</f>
        <v>0</v>
      </c>
      <c r="F67" s="648">
        <f t="shared" si="11"/>
        <v>0</v>
      </c>
      <c r="G67" s="648">
        <f t="shared" si="11"/>
        <v>0</v>
      </c>
      <c r="H67" s="648">
        <f t="shared" si="11"/>
        <v>0</v>
      </c>
      <c r="I67" s="648">
        <f t="shared" si="11"/>
        <v>0</v>
      </c>
      <c r="J67" s="648">
        <f t="shared" si="11"/>
        <v>0</v>
      </c>
      <c r="K67" s="648">
        <f t="shared" si="11"/>
        <v>0</v>
      </c>
      <c r="L67" s="648">
        <f t="shared" si="11"/>
        <v>0</v>
      </c>
      <c r="M67" s="648">
        <f t="shared" si="11"/>
        <v>0</v>
      </c>
      <c r="N67" s="648">
        <f t="shared" si="11"/>
        <v>0</v>
      </c>
      <c r="O67" s="648">
        <f t="shared" si="11"/>
        <v>0</v>
      </c>
      <c r="P67" s="648">
        <f t="shared" si="11"/>
        <v>0</v>
      </c>
      <c r="Q67" s="531">
        <f t="shared" si="11"/>
        <v>0</v>
      </c>
      <c r="R67" s="541">
        <f t="shared" si="2"/>
        <v>0</v>
      </c>
    </row>
    <row r="68" spans="2:18" ht="13.5">
      <c r="B68" s="614" t="s">
        <v>46</v>
      </c>
      <c r="C68" s="615" t="s">
        <v>18</v>
      </c>
      <c r="D68" s="557">
        <f t="shared" si="0"/>
        <v>0</v>
      </c>
      <c r="E68" s="464">
        <f t="shared" ref="E68:Q68" si="12">E15*E$107</f>
        <v>0</v>
      </c>
      <c r="F68" s="649">
        <f t="shared" si="12"/>
        <v>0</v>
      </c>
      <c r="G68" s="649">
        <f t="shared" si="12"/>
        <v>0</v>
      </c>
      <c r="H68" s="649">
        <f t="shared" si="12"/>
        <v>0</v>
      </c>
      <c r="I68" s="649">
        <f t="shared" si="12"/>
        <v>0</v>
      </c>
      <c r="J68" s="649">
        <f t="shared" si="12"/>
        <v>0</v>
      </c>
      <c r="K68" s="649">
        <f t="shared" si="12"/>
        <v>0</v>
      </c>
      <c r="L68" s="649">
        <f t="shared" si="12"/>
        <v>0</v>
      </c>
      <c r="M68" s="649">
        <f t="shared" si="12"/>
        <v>0</v>
      </c>
      <c r="N68" s="649">
        <f t="shared" si="12"/>
        <v>0</v>
      </c>
      <c r="O68" s="649">
        <f t="shared" si="12"/>
        <v>0</v>
      </c>
      <c r="P68" s="649">
        <f t="shared" si="12"/>
        <v>0</v>
      </c>
      <c r="Q68" s="547">
        <f t="shared" si="12"/>
        <v>0</v>
      </c>
      <c r="R68" s="557">
        <f t="shared" si="2"/>
        <v>0</v>
      </c>
    </row>
    <row r="69" spans="2:18" ht="13.5">
      <c r="B69" s="602" t="s">
        <v>47</v>
      </c>
      <c r="C69" s="603" t="s">
        <v>20</v>
      </c>
      <c r="D69" s="523">
        <f t="shared" si="0"/>
        <v>0</v>
      </c>
      <c r="E69" s="512">
        <f t="shared" ref="E69:Q69" si="13">E16*E$107</f>
        <v>0</v>
      </c>
      <c r="F69" s="647">
        <f t="shared" si="13"/>
        <v>0</v>
      </c>
      <c r="G69" s="647">
        <f t="shared" si="13"/>
        <v>0</v>
      </c>
      <c r="H69" s="647">
        <f t="shared" si="13"/>
        <v>0</v>
      </c>
      <c r="I69" s="647">
        <f t="shared" si="13"/>
        <v>0</v>
      </c>
      <c r="J69" s="647">
        <f t="shared" si="13"/>
        <v>0</v>
      </c>
      <c r="K69" s="647">
        <f t="shared" si="13"/>
        <v>0</v>
      </c>
      <c r="L69" s="647">
        <f t="shared" si="13"/>
        <v>0</v>
      </c>
      <c r="M69" s="647">
        <f t="shared" si="13"/>
        <v>0</v>
      </c>
      <c r="N69" s="647">
        <f t="shared" si="13"/>
        <v>0</v>
      </c>
      <c r="O69" s="647">
        <f t="shared" si="13"/>
        <v>0</v>
      </c>
      <c r="P69" s="647">
        <f t="shared" si="13"/>
        <v>0</v>
      </c>
      <c r="Q69" s="513">
        <f t="shared" si="13"/>
        <v>0</v>
      </c>
      <c r="R69" s="523">
        <f t="shared" si="2"/>
        <v>0</v>
      </c>
    </row>
    <row r="70" spans="2:18" ht="13.5">
      <c r="B70" s="602" t="s">
        <v>48</v>
      </c>
      <c r="C70" s="603" t="s">
        <v>260</v>
      </c>
      <c r="D70" s="523">
        <f t="shared" si="0"/>
        <v>0</v>
      </c>
      <c r="E70" s="512">
        <f t="shared" ref="E70:Q70" si="14">E17*E$107</f>
        <v>0</v>
      </c>
      <c r="F70" s="647">
        <f t="shared" si="14"/>
        <v>0</v>
      </c>
      <c r="G70" s="647">
        <f t="shared" si="14"/>
        <v>0</v>
      </c>
      <c r="H70" s="647">
        <f t="shared" si="14"/>
        <v>0</v>
      </c>
      <c r="I70" s="647">
        <f t="shared" si="14"/>
        <v>0</v>
      </c>
      <c r="J70" s="647">
        <f t="shared" si="14"/>
        <v>0</v>
      </c>
      <c r="K70" s="647">
        <f t="shared" si="14"/>
        <v>0</v>
      </c>
      <c r="L70" s="647">
        <f t="shared" si="14"/>
        <v>0</v>
      </c>
      <c r="M70" s="647">
        <f t="shared" si="14"/>
        <v>0</v>
      </c>
      <c r="N70" s="647">
        <f t="shared" si="14"/>
        <v>0</v>
      </c>
      <c r="O70" s="647">
        <f t="shared" si="14"/>
        <v>0</v>
      </c>
      <c r="P70" s="647">
        <f t="shared" si="14"/>
        <v>0</v>
      </c>
      <c r="Q70" s="513">
        <f t="shared" si="14"/>
        <v>0</v>
      </c>
      <c r="R70" s="523">
        <f t="shared" si="2"/>
        <v>0</v>
      </c>
    </row>
    <row r="71" spans="2:18" ht="13.5">
      <c r="B71" s="602" t="s">
        <v>50</v>
      </c>
      <c r="C71" s="603" t="s">
        <v>261</v>
      </c>
      <c r="D71" s="523">
        <f t="shared" si="0"/>
        <v>0</v>
      </c>
      <c r="E71" s="512">
        <f t="shared" ref="E71:Q71" si="15">E18*E$107</f>
        <v>0</v>
      </c>
      <c r="F71" s="647">
        <f t="shared" si="15"/>
        <v>0</v>
      </c>
      <c r="G71" s="647">
        <f t="shared" si="15"/>
        <v>0</v>
      </c>
      <c r="H71" s="647">
        <f t="shared" si="15"/>
        <v>0</v>
      </c>
      <c r="I71" s="647">
        <f t="shared" si="15"/>
        <v>0</v>
      </c>
      <c r="J71" s="647">
        <f t="shared" si="15"/>
        <v>0</v>
      </c>
      <c r="K71" s="647">
        <f t="shared" si="15"/>
        <v>0</v>
      </c>
      <c r="L71" s="647">
        <f t="shared" si="15"/>
        <v>0</v>
      </c>
      <c r="M71" s="647">
        <f t="shared" si="15"/>
        <v>0</v>
      </c>
      <c r="N71" s="647">
        <f t="shared" si="15"/>
        <v>0</v>
      </c>
      <c r="O71" s="647">
        <f t="shared" si="15"/>
        <v>0</v>
      </c>
      <c r="P71" s="647">
        <f t="shared" si="15"/>
        <v>0</v>
      </c>
      <c r="Q71" s="513">
        <f t="shared" si="15"/>
        <v>0</v>
      </c>
      <c r="R71" s="523">
        <f t="shared" si="2"/>
        <v>0</v>
      </c>
    </row>
    <row r="72" spans="2:18" ht="13.5">
      <c r="B72" s="608" t="s">
        <v>52</v>
      </c>
      <c r="C72" s="609" t="s">
        <v>262</v>
      </c>
      <c r="D72" s="541">
        <f t="shared" si="0"/>
        <v>0</v>
      </c>
      <c r="E72" s="530">
        <f t="shared" ref="E72:Q72" si="16">E19*E$107</f>
        <v>0</v>
      </c>
      <c r="F72" s="648">
        <f t="shared" si="16"/>
        <v>0</v>
      </c>
      <c r="G72" s="648">
        <f t="shared" si="16"/>
        <v>0</v>
      </c>
      <c r="H72" s="648">
        <f t="shared" si="16"/>
        <v>0</v>
      </c>
      <c r="I72" s="648">
        <f t="shared" si="16"/>
        <v>0</v>
      </c>
      <c r="J72" s="648">
        <f t="shared" si="16"/>
        <v>0</v>
      </c>
      <c r="K72" s="648">
        <f t="shared" si="16"/>
        <v>0</v>
      </c>
      <c r="L72" s="648">
        <f t="shared" si="16"/>
        <v>0</v>
      </c>
      <c r="M72" s="648">
        <f t="shared" si="16"/>
        <v>0</v>
      </c>
      <c r="N72" s="648">
        <f t="shared" si="16"/>
        <v>0</v>
      </c>
      <c r="O72" s="648">
        <f t="shared" si="16"/>
        <v>0</v>
      </c>
      <c r="P72" s="648">
        <f t="shared" si="16"/>
        <v>0</v>
      </c>
      <c r="Q72" s="531">
        <f t="shared" si="16"/>
        <v>0</v>
      </c>
      <c r="R72" s="541">
        <f t="shared" si="2"/>
        <v>0</v>
      </c>
    </row>
    <row r="73" spans="2:18" ht="13.5">
      <c r="B73" s="614" t="s">
        <v>54</v>
      </c>
      <c r="C73" s="615" t="s">
        <v>146</v>
      </c>
      <c r="D73" s="557">
        <f t="shared" si="0"/>
        <v>0</v>
      </c>
      <c r="E73" s="464">
        <f t="shared" ref="E73:Q73" si="17">E20*E$107</f>
        <v>0</v>
      </c>
      <c r="F73" s="649">
        <f t="shared" si="17"/>
        <v>0</v>
      </c>
      <c r="G73" s="649">
        <f t="shared" si="17"/>
        <v>0</v>
      </c>
      <c r="H73" s="649">
        <f t="shared" si="17"/>
        <v>0</v>
      </c>
      <c r="I73" s="649">
        <f t="shared" si="17"/>
        <v>0</v>
      </c>
      <c r="J73" s="649">
        <f t="shared" si="17"/>
        <v>0</v>
      </c>
      <c r="K73" s="649">
        <f t="shared" si="17"/>
        <v>0</v>
      </c>
      <c r="L73" s="649">
        <f t="shared" si="17"/>
        <v>0</v>
      </c>
      <c r="M73" s="649">
        <f t="shared" si="17"/>
        <v>0</v>
      </c>
      <c r="N73" s="649">
        <f t="shared" si="17"/>
        <v>0</v>
      </c>
      <c r="O73" s="649">
        <f t="shared" si="17"/>
        <v>0</v>
      </c>
      <c r="P73" s="649">
        <f t="shared" si="17"/>
        <v>0</v>
      </c>
      <c r="Q73" s="547">
        <f t="shared" si="17"/>
        <v>0</v>
      </c>
      <c r="R73" s="557">
        <f t="shared" si="2"/>
        <v>0</v>
      </c>
    </row>
    <row r="74" spans="2:18" ht="13.5">
      <c r="B74" s="602" t="s">
        <v>80</v>
      </c>
      <c r="C74" s="603" t="s">
        <v>263</v>
      </c>
      <c r="D74" s="523">
        <f t="shared" si="0"/>
        <v>0</v>
      </c>
      <c r="E74" s="512">
        <f t="shared" ref="E74:Q74" si="18">E21*E$107</f>
        <v>0</v>
      </c>
      <c r="F74" s="647">
        <f t="shared" si="18"/>
        <v>0</v>
      </c>
      <c r="G74" s="647">
        <f t="shared" si="18"/>
        <v>0</v>
      </c>
      <c r="H74" s="647">
        <f t="shared" si="18"/>
        <v>0</v>
      </c>
      <c r="I74" s="647">
        <f t="shared" si="18"/>
        <v>0</v>
      </c>
      <c r="J74" s="647">
        <f t="shared" si="18"/>
        <v>0</v>
      </c>
      <c r="K74" s="647">
        <f t="shared" si="18"/>
        <v>0</v>
      </c>
      <c r="L74" s="647">
        <f t="shared" si="18"/>
        <v>0</v>
      </c>
      <c r="M74" s="647">
        <f t="shared" si="18"/>
        <v>0</v>
      </c>
      <c r="N74" s="647">
        <f t="shared" si="18"/>
        <v>0</v>
      </c>
      <c r="O74" s="647">
        <f t="shared" si="18"/>
        <v>0</v>
      </c>
      <c r="P74" s="647">
        <f t="shared" si="18"/>
        <v>0</v>
      </c>
      <c r="Q74" s="513">
        <f t="shared" si="18"/>
        <v>0</v>
      </c>
      <c r="R74" s="523">
        <f t="shared" si="2"/>
        <v>0</v>
      </c>
    </row>
    <row r="75" spans="2:18" ht="13.5">
      <c r="B75" s="602" t="s">
        <v>86</v>
      </c>
      <c r="C75" s="603" t="s">
        <v>243</v>
      </c>
      <c r="D75" s="523">
        <f t="shared" si="0"/>
        <v>0</v>
      </c>
      <c r="E75" s="512">
        <f t="shared" ref="E75:Q75" si="19">E22*E$107</f>
        <v>0</v>
      </c>
      <c r="F75" s="647">
        <f t="shared" si="19"/>
        <v>0</v>
      </c>
      <c r="G75" s="647">
        <f t="shared" si="19"/>
        <v>0</v>
      </c>
      <c r="H75" s="647">
        <f t="shared" si="19"/>
        <v>0</v>
      </c>
      <c r="I75" s="647">
        <f t="shared" si="19"/>
        <v>0</v>
      </c>
      <c r="J75" s="647">
        <f t="shared" si="19"/>
        <v>0</v>
      </c>
      <c r="K75" s="647">
        <f t="shared" si="19"/>
        <v>0</v>
      </c>
      <c r="L75" s="647">
        <f t="shared" si="19"/>
        <v>0</v>
      </c>
      <c r="M75" s="647">
        <f t="shared" si="19"/>
        <v>0</v>
      </c>
      <c r="N75" s="647">
        <f t="shared" si="19"/>
        <v>0</v>
      </c>
      <c r="O75" s="647">
        <f t="shared" si="19"/>
        <v>0</v>
      </c>
      <c r="P75" s="647">
        <f t="shared" si="19"/>
        <v>0</v>
      </c>
      <c r="Q75" s="513">
        <f t="shared" si="19"/>
        <v>0</v>
      </c>
      <c r="R75" s="523">
        <f t="shared" si="2"/>
        <v>0</v>
      </c>
    </row>
    <row r="76" spans="2:18" ht="13.5">
      <c r="B76" s="602" t="s">
        <v>87</v>
      </c>
      <c r="C76" s="603" t="s">
        <v>25</v>
      </c>
      <c r="D76" s="523">
        <f t="shared" si="0"/>
        <v>0</v>
      </c>
      <c r="E76" s="512">
        <f t="shared" ref="E76:Q76" si="20">E23*E$107</f>
        <v>0</v>
      </c>
      <c r="F76" s="647">
        <f t="shared" si="20"/>
        <v>0</v>
      </c>
      <c r="G76" s="647">
        <f t="shared" si="20"/>
        <v>0</v>
      </c>
      <c r="H76" s="647">
        <f t="shared" si="20"/>
        <v>0</v>
      </c>
      <c r="I76" s="647">
        <f t="shared" si="20"/>
        <v>0</v>
      </c>
      <c r="J76" s="647">
        <f t="shared" si="20"/>
        <v>0</v>
      </c>
      <c r="K76" s="647">
        <f t="shared" si="20"/>
        <v>0</v>
      </c>
      <c r="L76" s="647">
        <f t="shared" si="20"/>
        <v>0</v>
      </c>
      <c r="M76" s="647">
        <f t="shared" si="20"/>
        <v>0</v>
      </c>
      <c r="N76" s="647">
        <f t="shared" si="20"/>
        <v>0</v>
      </c>
      <c r="O76" s="647">
        <f t="shared" si="20"/>
        <v>0</v>
      </c>
      <c r="P76" s="647">
        <f t="shared" si="20"/>
        <v>0</v>
      </c>
      <c r="Q76" s="513">
        <f t="shared" si="20"/>
        <v>0</v>
      </c>
      <c r="R76" s="523">
        <f t="shared" si="2"/>
        <v>0</v>
      </c>
    </row>
    <row r="77" spans="2:18" ht="13.5">
      <c r="B77" s="608" t="s">
        <v>90</v>
      </c>
      <c r="C77" s="609" t="s">
        <v>28</v>
      </c>
      <c r="D77" s="541">
        <f t="shared" si="0"/>
        <v>0</v>
      </c>
      <c r="E77" s="530">
        <f t="shared" ref="E77:Q77" si="21">E24*E$107</f>
        <v>0</v>
      </c>
      <c r="F77" s="648">
        <f t="shared" si="21"/>
        <v>0</v>
      </c>
      <c r="G77" s="648">
        <f t="shared" si="21"/>
        <v>0</v>
      </c>
      <c r="H77" s="648">
        <f t="shared" si="21"/>
        <v>0</v>
      </c>
      <c r="I77" s="648">
        <f t="shared" si="21"/>
        <v>0</v>
      </c>
      <c r="J77" s="648">
        <f t="shared" si="21"/>
        <v>0</v>
      </c>
      <c r="K77" s="648">
        <f t="shared" si="21"/>
        <v>0</v>
      </c>
      <c r="L77" s="648">
        <f t="shared" si="21"/>
        <v>0</v>
      </c>
      <c r="M77" s="648">
        <f t="shared" si="21"/>
        <v>0</v>
      </c>
      <c r="N77" s="648">
        <f t="shared" si="21"/>
        <v>0</v>
      </c>
      <c r="O77" s="648">
        <f t="shared" si="21"/>
        <v>0</v>
      </c>
      <c r="P77" s="648">
        <f t="shared" si="21"/>
        <v>0</v>
      </c>
      <c r="Q77" s="531">
        <f t="shared" si="21"/>
        <v>0</v>
      </c>
      <c r="R77" s="541">
        <f t="shared" si="2"/>
        <v>0</v>
      </c>
    </row>
    <row r="78" spans="2:18" ht="13.5">
      <c r="B78" s="614" t="s">
        <v>91</v>
      </c>
      <c r="C78" s="615" t="s">
        <v>30</v>
      </c>
      <c r="D78" s="557">
        <f t="shared" si="0"/>
        <v>0</v>
      </c>
      <c r="E78" s="464">
        <f t="shared" ref="E78:Q78" si="22">E25*E$107</f>
        <v>0</v>
      </c>
      <c r="F78" s="649">
        <f t="shared" si="22"/>
        <v>0</v>
      </c>
      <c r="G78" s="649">
        <f t="shared" si="22"/>
        <v>0</v>
      </c>
      <c r="H78" s="649">
        <f t="shared" si="22"/>
        <v>0</v>
      </c>
      <c r="I78" s="649">
        <f t="shared" si="22"/>
        <v>0</v>
      </c>
      <c r="J78" s="649">
        <f t="shared" si="22"/>
        <v>0</v>
      </c>
      <c r="K78" s="649">
        <f t="shared" si="22"/>
        <v>0</v>
      </c>
      <c r="L78" s="649">
        <f t="shared" si="22"/>
        <v>0</v>
      </c>
      <c r="M78" s="649">
        <f t="shared" si="22"/>
        <v>0</v>
      </c>
      <c r="N78" s="649">
        <f t="shared" si="22"/>
        <v>0</v>
      </c>
      <c r="O78" s="649">
        <f t="shared" si="22"/>
        <v>0</v>
      </c>
      <c r="P78" s="649">
        <f t="shared" si="22"/>
        <v>0</v>
      </c>
      <c r="Q78" s="547">
        <f t="shared" si="22"/>
        <v>0</v>
      </c>
      <c r="R78" s="557">
        <f t="shared" si="2"/>
        <v>0</v>
      </c>
    </row>
    <row r="79" spans="2:18" ht="13.5">
      <c r="B79" s="602" t="s">
        <v>92</v>
      </c>
      <c r="C79" s="603" t="s">
        <v>32</v>
      </c>
      <c r="D79" s="523">
        <f t="shared" si="0"/>
        <v>0</v>
      </c>
      <c r="E79" s="512">
        <f t="shared" ref="E79:Q79" si="23">E26*E$107</f>
        <v>0</v>
      </c>
      <c r="F79" s="647">
        <f t="shared" si="23"/>
        <v>0</v>
      </c>
      <c r="G79" s="647">
        <f t="shared" si="23"/>
        <v>0</v>
      </c>
      <c r="H79" s="647">
        <f t="shared" si="23"/>
        <v>0</v>
      </c>
      <c r="I79" s="647">
        <f t="shared" si="23"/>
        <v>0</v>
      </c>
      <c r="J79" s="647">
        <f t="shared" si="23"/>
        <v>0</v>
      </c>
      <c r="K79" s="647">
        <f t="shared" si="23"/>
        <v>0</v>
      </c>
      <c r="L79" s="647">
        <f t="shared" si="23"/>
        <v>0</v>
      </c>
      <c r="M79" s="647">
        <f t="shared" si="23"/>
        <v>0</v>
      </c>
      <c r="N79" s="647">
        <f t="shared" si="23"/>
        <v>0</v>
      </c>
      <c r="O79" s="647">
        <f t="shared" si="23"/>
        <v>0</v>
      </c>
      <c r="P79" s="647">
        <f t="shared" si="23"/>
        <v>0</v>
      </c>
      <c r="Q79" s="513">
        <f t="shared" si="23"/>
        <v>0</v>
      </c>
      <c r="R79" s="523">
        <f t="shared" si="2"/>
        <v>0</v>
      </c>
    </row>
    <row r="80" spans="2:18" ht="13.5">
      <c r="B80" s="602" t="s">
        <v>93</v>
      </c>
      <c r="C80" s="603" t="s">
        <v>264</v>
      </c>
      <c r="D80" s="523">
        <f t="shared" si="0"/>
        <v>0</v>
      </c>
      <c r="E80" s="512">
        <f t="shared" ref="E80:Q80" si="24">E27*E$107</f>
        <v>0</v>
      </c>
      <c r="F80" s="647">
        <f t="shared" si="24"/>
        <v>0</v>
      </c>
      <c r="G80" s="647">
        <f t="shared" si="24"/>
        <v>0</v>
      </c>
      <c r="H80" s="647">
        <f t="shared" si="24"/>
        <v>0</v>
      </c>
      <c r="I80" s="647">
        <f t="shared" si="24"/>
        <v>0</v>
      </c>
      <c r="J80" s="647">
        <f t="shared" si="24"/>
        <v>0</v>
      </c>
      <c r="K80" s="647">
        <f t="shared" si="24"/>
        <v>0</v>
      </c>
      <c r="L80" s="647">
        <f t="shared" si="24"/>
        <v>0</v>
      </c>
      <c r="M80" s="647">
        <f t="shared" si="24"/>
        <v>0</v>
      </c>
      <c r="N80" s="647">
        <f t="shared" si="24"/>
        <v>0</v>
      </c>
      <c r="O80" s="647">
        <f t="shared" si="24"/>
        <v>0</v>
      </c>
      <c r="P80" s="647">
        <f t="shared" si="24"/>
        <v>0</v>
      </c>
      <c r="Q80" s="513">
        <f t="shared" si="24"/>
        <v>0</v>
      </c>
      <c r="R80" s="523">
        <f t="shared" si="2"/>
        <v>0</v>
      </c>
    </row>
    <row r="81" spans="2:19" ht="13.5">
      <c r="B81" s="602" t="s">
        <v>94</v>
      </c>
      <c r="C81" s="603" t="s">
        <v>150</v>
      </c>
      <c r="D81" s="523">
        <f t="shared" si="0"/>
        <v>0</v>
      </c>
      <c r="E81" s="512">
        <f t="shared" ref="E81:Q81" si="25">E28*E$107</f>
        <v>0</v>
      </c>
      <c r="F81" s="647">
        <f t="shared" si="25"/>
        <v>0</v>
      </c>
      <c r="G81" s="647">
        <f t="shared" si="25"/>
        <v>0</v>
      </c>
      <c r="H81" s="647">
        <f t="shared" si="25"/>
        <v>0</v>
      </c>
      <c r="I81" s="647">
        <f t="shared" si="25"/>
        <v>0</v>
      </c>
      <c r="J81" s="647">
        <f t="shared" si="25"/>
        <v>0</v>
      </c>
      <c r="K81" s="647">
        <f t="shared" si="25"/>
        <v>0</v>
      </c>
      <c r="L81" s="647">
        <f t="shared" si="25"/>
        <v>0</v>
      </c>
      <c r="M81" s="647">
        <f t="shared" si="25"/>
        <v>0</v>
      </c>
      <c r="N81" s="647">
        <f t="shared" si="25"/>
        <v>0</v>
      </c>
      <c r="O81" s="647">
        <f t="shared" si="25"/>
        <v>0</v>
      </c>
      <c r="P81" s="647">
        <f t="shared" si="25"/>
        <v>0</v>
      </c>
      <c r="Q81" s="513">
        <f t="shared" si="25"/>
        <v>0</v>
      </c>
      <c r="R81" s="523">
        <f t="shared" si="2"/>
        <v>0</v>
      </c>
    </row>
    <row r="82" spans="2:19" ht="13.5">
      <c r="B82" s="608" t="s">
        <v>95</v>
      </c>
      <c r="C82" s="609" t="s">
        <v>35</v>
      </c>
      <c r="D82" s="541">
        <f t="shared" si="0"/>
        <v>0</v>
      </c>
      <c r="E82" s="530">
        <f t="shared" ref="E82:Q82" si="26">E29*E$107</f>
        <v>0</v>
      </c>
      <c r="F82" s="648">
        <f t="shared" si="26"/>
        <v>0</v>
      </c>
      <c r="G82" s="648">
        <f t="shared" si="26"/>
        <v>0</v>
      </c>
      <c r="H82" s="648">
        <f t="shared" si="26"/>
        <v>0</v>
      </c>
      <c r="I82" s="648">
        <f t="shared" si="26"/>
        <v>0</v>
      </c>
      <c r="J82" s="648">
        <f t="shared" si="26"/>
        <v>0</v>
      </c>
      <c r="K82" s="648">
        <f t="shared" si="26"/>
        <v>0</v>
      </c>
      <c r="L82" s="648">
        <f t="shared" si="26"/>
        <v>0</v>
      </c>
      <c r="M82" s="648">
        <f t="shared" si="26"/>
        <v>0</v>
      </c>
      <c r="N82" s="648">
        <f t="shared" si="26"/>
        <v>0</v>
      </c>
      <c r="O82" s="648">
        <f t="shared" si="26"/>
        <v>0</v>
      </c>
      <c r="P82" s="648">
        <f t="shared" si="26"/>
        <v>0</v>
      </c>
      <c r="Q82" s="531">
        <f t="shared" si="26"/>
        <v>0</v>
      </c>
      <c r="R82" s="541">
        <f t="shared" si="2"/>
        <v>0</v>
      </c>
    </row>
    <row r="83" spans="2:19" ht="13.5">
      <c r="B83" s="614" t="s">
        <v>96</v>
      </c>
      <c r="C83" s="615" t="s">
        <v>37</v>
      </c>
      <c r="D83" s="557">
        <f t="shared" si="0"/>
        <v>0</v>
      </c>
      <c r="E83" s="464">
        <f t="shared" ref="E83:Q83" si="27">E30*E$107</f>
        <v>0</v>
      </c>
      <c r="F83" s="649">
        <f t="shared" si="27"/>
        <v>0</v>
      </c>
      <c r="G83" s="649">
        <f t="shared" si="27"/>
        <v>0</v>
      </c>
      <c r="H83" s="649">
        <f t="shared" si="27"/>
        <v>0</v>
      </c>
      <c r="I83" s="649">
        <f t="shared" si="27"/>
        <v>0</v>
      </c>
      <c r="J83" s="649">
        <f t="shared" si="27"/>
        <v>0</v>
      </c>
      <c r="K83" s="649">
        <f t="shared" si="27"/>
        <v>0</v>
      </c>
      <c r="L83" s="649">
        <f t="shared" si="27"/>
        <v>0</v>
      </c>
      <c r="M83" s="649">
        <f t="shared" si="27"/>
        <v>0</v>
      </c>
      <c r="N83" s="649">
        <f t="shared" si="27"/>
        <v>0</v>
      </c>
      <c r="O83" s="649">
        <f t="shared" si="27"/>
        <v>0</v>
      </c>
      <c r="P83" s="649">
        <f t="shared" si="27"/>
        <v>0</v>
      </c>
      <c r="Q83" s="547">
        <f t="shared" si="27"/>
        <v>0</v>
      </c>
      <c r="R83" s="557">
        <f t="shared" si="2"/>
        <v>0</v>
      </c>
    </row>
    <row r="84" spans="2:19" ht="13.5">
      <c r="B84" s="602" t="s">
        <v>97</v>
      </c>
      <c r="C84" s="603" t="s">
        <v>39</v>
      </c>
      <c r="D84" s="523">
        <f t="shared" si="0"/>
        <v>0</v>
      </c>
      <c r="E84" s="512">
        <f t="shared" ref="E84:Q84" si="28">E31*E$107</f>
        <v>0</v>
      </c>
      <c r="F84" s="647">
        <f t="shared" si="28"/>
        <v>0</v>
      </c>
      <c r="G84" s="647">
        <f t="shared" si="28"/>
        <v>0</v>
      </c>
      <c r="H84" s="647">
        <f t="shared" si="28"/>
        <v>0</v>
      </c>
      <c r="I84" s="647">
        <f t="shared" si="28"/>
        <v>0</v>
      </c>
      <c r="J84" s="647">
        <f t="shared" si="28"/>
        <v>0</v>
      </c>
      <c r="K84" s="647">
        <f t="shared" si="28"/>
        <v>0</v>
      </c>
      <c r="L84" s="647">
        <f t="shared" si="28"/>
        <v>0</v>
      </c>
      <c r="M84" s="647">
        <f t="shared" si="28"/>
        <v>0</v>
      </c>
      <c r="N84" s="647">
        <f t="shared" si="28"/>
        <v>0</v>
      </c>
      <c r="O84" s="647">
        <f t="shared" si="28"/>
        <v>0</v>
      </c>
      <c r="P84" s="647">
        <f t="shared" si="28"/>
        <v>0</v>
      </c>
      <c r="Q84" s="513">
        <f t="shared" si="28"/>
        <v>0</v>
      </c>
      <c r="R84" s="523">
        <f t="shared" si="2"/>
        <v>0</v>
      </c>
    </row>
    <row r="85" spans="2:19" ht="13.5">
      <c r="B85" s="602" t="s">
        <v>98</v>
      </c>
      <c r="C85" s="603" t="s">
        <v>265</v>
      </c>
      <c r="D85" s="523">
        <f t="shared" si="0"/>
        <v>0</v>
      </c>
      <c r="E85" s="512">
        <f t="shared" ref="E85:Q85" si="29">E32*E$107</f>
        <v>0</v>
      </c>
      <c r="F85" s="647">
        <f t="shared" si="29"/>
        <v>0</v>
      </c>
      <c r="G85" s="647">
        <f t="shared" si="29"/>
        <v>0</v>
      </c>
      <c r="H85" s="647">
        <f t="shared" si="29"/>
        <v>0</v>
      </c>
      <c r="I85" s="647">
        <f t="shared" si="29"/>
        <v>0</v>
      </c>
      <c r="J85" s="647">
        <f t="shared" si="29"/>
        <v>0</v>
      </c>
      <c r="K85" s="647">
        <f t="shared" si="29"/>
        <v>0</v>
      </c>
      <c r="L85" s="647">
        <f t="shared" si="29"/>
        <v>0</v>
      </c>
      <c r="M85" s="647">
        <f t="shared" si="29"/>
        <v>0</v>
      </c>
      <c r="N85" s="647">
        <f t="shared" si="29"/>
        <v>0</v>
      </c>
      <c r="O85" s="647">
        <f t="shared" si="29"/>
        <v>0</v>
      </c>
      <c r="P85" s="647">
        <f t="shared" si="29"/>
        <v>0</v>
      </c>
      <c r="Q85" s="513">
        <f t="shared" si="29"/>
        <v>0</v>
      </c>
      <c r="R85" s="523">
        <f t="shared" si="2"/>
        <v>0</v>
      </c>
    </row>
    <row r="86" spans="2:19" ht="13.5">
      <c r="B86" s="602" t="s">
        <v>99</v>
      </c>
      <c r="C86" s="603" t="s">
        <v>152</v>
      </c>
      <c r="D86" s="523">
        <f t="shared" si="0"/>
        <v>0</v>
      </c>
      <c r="E86" s="512">
        <f t="shared" ref="E86:Q86" si="30">E33*E$107</f>
        <v>0</v>
      </c>
      <c r="F86" s="647">
        <f t="shared" si="30"/>
        <v>0</v>
      </c>
      <c r="G86" s="647">
        <f t="shared" si="30"/>
        <v>0</v>
      </c>
      <c r="H86" s="647">
        <f t="shared" si="30"/>
        <v>0</v>
      </c>
      <c r="I86" s="647">
        <f t="shared" si="30"/>
        <v>0</v>
      </c>
      <c r="J86" s="647">
        <f t="shared" si="30"/>
        <v>0</v>
      </c>
      <c r="K86" s="647">
        <f t="shared" si="30"/>
        <v>0</v>
      </c>
      <c r="L86" s="647">
        <f t="shared" si="30"/>
        <v>0</v>
      </c>
      <c r="M86" s="647">
        <f t="shared" si="30"/>
        <v>0</v>
      </c>
      <c r="N86" s="647">
        <f t="shared" si="30"/>
        <v>0</v>
      </c>
      <c r="O86" s="647">
        <f t="shared" si="30"/>
        <v>0</v>
      </c>
      <c r="P86" s="647">
        <f t="shared" si="30"/>
        <v>0</v>
      </c>
      <c r="Q86" s="513">
        <f t="shared" si="30"/>
        <v>0</v>
      </c>
      <c r="R86" s="523">
        <f t="shared" si="2"/>
        <v>0</v>
      </c>
    </row>
    <row r="87" spans="2:19" ht="13.5">
      <c r="B87" s="608" t="s">
        <v>100</v>
      </c>
      <c r="C87" s="609" t="s">
        <v>43</v>
      </c>
      <c r="D87" s="541">
        <f t="shared" si="0"/>
        <v>0</v>
      </c>
      <c r="E87" s="530">
        <f t="shared" ref="E87:Q87" si="31">E34*E$107</f>
        <v>0</v>
      </c>
      <c r="F87" s="648">
        <f t="shared" si="31"/>
        <v>0</v>
      </c>
      <c r="G87" s="648">
        <f t="shared" si="31"/>
        <v>0</v>
      </c>
      <c r="H87" s="648">
        <f t="shared" si="31"/>
        <v>0</v>
      </c>
      <c r="I87" s="648">
        <f t="shared" si="31"/>
        <v>0</v>
      </c>
      <c r="J87" s="648">
        <f t="shared" si="31"/>
        <v>0</v>
      </c>
      <c r="K87" s="648">
        <f t="shared" si="31"/>
        <v>0</v>
      </c>
      <c r="L87" s="648">
        <f t="shared" si="31"/>
        <v>0</v>
      </c>
      <c r="M87" s="648">
        <f t="shared" si="31"/>
        <v>0</v>
      </c>
      <c r="N87" s="648">
        <f t="shared" si="31"/>
        <v>0</v>
      </c>
      <c r="O87" s="648">
        <f t="shared" si="31"/>
        <v>0</v>
      </c>
      <c r="P87" s="648">
        <f t="shared" si="31"/>
        <v>0</v>
      </c>
      <c r="Q87" s="531">
        <f t="shared" si="31"/>
        <v>0</v>
      </c>
      <c r="R87" s="541">
        <f t="shared" si="2"/>
        <v>0</v>
      </c>
    </row>
    <row r="88" spans="2:19" ht="13.5">
      <c r="B88" s="614" t="s">
        <v>101</v>
      </c>
      <c r="C88" s="615" t="s">
        <v>45</v>
      </c>
      <c r="D88" s="557">
        <f t="shared" si="0"/>
        <v>0</v>
      </c>
      <c r="E88" s="464">
        <f t="shared" ref="E88:Q88" si="32">E35*E$107</f>
        <v>0</v>
      </c>
      <c r="F88" s="649">
        <f t="shared" si="32"/>
        <v>0</v>
      </c>
      <c r="G88" s="649">
        <f t="shared" si="32"/>
        <v>0</v>
      </c>
      <c r="H88" s="649">
        <f t="shared" si="32"/>
        <v>0</v>
      </c>
      <c r="I88" s="649">
        <f t="shared" si="32"/>
        <v>0</v>
      </c>
      <c r="J88" s="649">
        <f t="shared" si="32"/>
        <v>0</v>
      </c>
      <c r="K88" s="649">
        <f t="shared" si="32"/>
        <v>0</v>
      </c>
      <c r="L88" s="649">
        <f t="shared" si="32"/>
        <v>0</v>
      </c>
      <c r="M88" s="649">
        <f t="shared" si="32"/>
        <v>0</v>
      </c>
      <c r="N88" s="649">
        <f t="shared" si="32"/>
        <v>0</v>
      </c>
      <c r="O88" s="649">
        <f t="shared" si="32"/>
        <v>0</v>
      </c>
      <c r="P88" s="649">
        <f t="shared" si="32"/>
        <v>0</v>
      </c>
      <c r="Q88" s="547">
        <f t="shared" si="32"/>
        <v>0</v>
      </c>
      <c r="R88" s="557">
        <f t="shared" si="2"/>
        <v>0</v>
      </c>
    </row>
    <row r="89" spans="2:19" ht="13.5">
      <c r="B89" s="602" t="s">
        <v>102</v>
      </c>
      <c r="C89" s="603" t="s">
        <v>266</v>
      </c>
      <c r="D89" s="523">
        <f t="shared" si="0"/>
        <v>0</v>
      </c>
      <c r="E89" s="512">
        <f t="shared" ref="E89:Q89" si="33">E36*E$107</f>
        <v>0</v>
      </c>
      <c r="F89" s="647">
        <f t="shared" si="33"/>
        <v>0</v>
      </c>
      <c r="G89" s="647">
        <f t="shared" si="33"/>
        <v>0</v>
      </c>
      <c r="H89" s="647">
        <f t="shared" si="33"/>
        <v>0</v>
      </c>
      <c r="I89" s="647">
        <f t="shared" si="33"/>
        <v>0</v>
      </c>
      <c r="J89" s="647">
        <f t="shared" si="33"/>
        <v>0</v>
      </c>
      <c r="K89" s="647">
        <f t="shared" si="33"/>
        <v>0</v>
      </c>
      <c r="L89" s="647">
        <f t="shared" si="33"/>
        <v>0</v>
      </c>
      <c r="M89" s="647">
        <f t="shared" si="33"/>
        <v>0</v>
      </c>
      <c r="N89" s="647">
        <f t="shared" si="33"/>
        <v>0</v>
      </c>
      <c r="O89" s="647">
        <f t="shared" si="33"/>
        <v>0</v>
      </c>
      <c r="P89" s="647">
        <f t="shared" si="33"/>
        <v>0</v>
      </c>
      <c r="Q89" s="513">
        <f t="shared" si="33"/>
        <v>0</v>
      </c>
      <c r="R89" s="523">
        <f t="shared" si="2"/>
        <v>0</v>
      </c>
    </row>
    <row r="90" spans="2:19" ht="13.5">
      <c r="B90" s="602" t="s">
        <v>103</v>
      </c>
      <c r="C90" s="603" t="s">
        <v>244</v>
      </c>
      <c r="D90" s="523">
        <f t="shared" si="0"/>
        <v>0</v>
      </c>
      <c r="E90" s="512">
        <f t="shared" ref="E90:Q90" si="34">E37*E$107</f>
        <v>0</v>
      </c>
      <c r="F90" s="647">
        <f t="shared" si="34"/>
        <v>0</v>
      </c>
      <c r="G90" s="647">
        <f t="shared" si="34"/>
        <v>0</v>
      </c>
      <c r="H90" s="647">
        <f t="shared" si="34"/>
        <v>0</v>
      </c>
      <c r="I90" s="647">
        <f t="shared" si="34"/>
        <v>0</v>
      </c>
      <c r="J90" s="647">
        <f t="shared" si="34"/>
        <v>0</v>
      </c>
      <c r="K90" s="647">
        <f t="shared" si="34"/>
        <v>0</v>
      </c>
      <c r="L90" s="647">
        <f t="shared" si="34"/>
        <v>0</v>
      </c>
      <c r="M90" s="647">
        <f t="shared" si="34"/>
        <v>0</v>
      </c>
      <c r="N90" s="647">
        <f t="shared" si="34"/>
        <v>0</v>
      </c>
      <c r="O90" s="647">
        <f t="shared" si="34"/>
        <v>0</v>
      </c>
      <c r="P90" s="647">
        <f t="shared" si="34"/>
        <v>0</v>
      </c>
      <c r="Q90" s="513">
        <f t="shared" si="34"/>
        <v>0</v>
      </c>
      <c r="R90" s="523">
        <f t="shared" si="2"/>
        <v>0</v>
      </c>
    </row>
    <row r="91" spans="2:19" ht="13.5">
      <c r="B91" s="602" t="s">
        <v>104</v>
      </c>
      <c r="C91" s="603" t="s">
        <v>49</v>
      </c>
      <c r="D91" s="523">
        <f t="shared" si="0"/>
        <v>0</v>
      </c>
      <c r="E91" s="512">
        <f t="shared" ref="E91:Q91" si="35">E38*E$107</f>
        <v>0</v>
      </c>
      <c r="F91" s="647">
        <f t="shared" si="35"/>
        <v>0</v>
      </c>
      <c r="G91" s="647">
        <f t="shared" si="35"/>
        <v>0</v>
      </c>
      <c r="H91" s="647">
        <f t="shared" si="35"/>
        <v>0</v>
      </c>
      <c r="I91" s="647">
        <f t="shared" si="35"/>
        <v>0</v>
      </c>
      <c r="J91" s="647">
        <f t="shared" si="35"/>
        <v>0</v>
      </c>
      <c r="K91" s="647">
        <f t="shared" si="35"/>
        <v>0</v>
      </c>
      <c r="L91" s="647">
        <f t="shared" si="35"/>
        <v>0</v>
      </c>
      <c r="M91" s="647">
        <f t="shared" si="35"/>
        <v>0</v>
      </c>
      <c r="N91" s="647">
        <f t="shared" si="35"/>
        <v>0</v>
      </c>
      <c r="O91" s="647">
        <f t="shared" si="35"/>
        <v>0</v>
      </c>
      <c r="P91" s="647">
        <f t="shared" si="35"/>
        <v>0</v>
      </c>
      <c r="Q91" s="513">
        <f t="shared" si="35"/>
        <v>0</v>
      </c>
      <c r="R91" s="523">
        <f t="shared" si="2"/>
        <v>0</v>
      </c>
    </row>
    <row r="92" spans="2:19" ht="13.5">
      <c r="B92" s="608" t="s">
        <v>105</v>
      </c>
      <c r="C92" s="609" t="s">
        <v>51</v>
      </c>
      <c r="D92" s="541">
        <f t="shared" si="0"/>
        <v>0</v>
      </c>
      <c r="E92" s="530">
        <f t="shared" ref="E92:Q92" si="36">E39*E$107</f>
        <v>0</v>
      </c>
      <c r="F92" s="648">
        <f t="shared" si="36"/>
        <v>0</v>
      </c>
      <c r="G92" s="648">
        <f t="shared" si="36"/>
        <v>0</v>
      </c>
      <c r="H92" s="648">
        <f t="shared" si="36"/>
        <v>0</v>
      </c>
      <c r="I92" s="648">
        <f t="shared" si="36"/>
        <v>0</v>
      </c>
      <c r="J92" s="648">
        <f t="shared" si="36"/>
        <v>0</v>
      </c>
      <c r="K92" s="648">
        <f t="shared" si="36"/>
        <v>0</v>
      </c>
      <c r="L92" s="648">
        <f t="shared" si="36"/>
        <v>0</v>
      </c>
      <c r="M92" s="648">
        <f t="shared" si="36"/>
        <v>0</v>
      </c>
      <c r="N92" s="648">
        <f t="shared" si="36"/>
        <v>0</v>
      </c>
      <c r="O92" s="648">
        <f t="shared" si="36"/>
        <v>0</v>
      </c>
      <c r="P92" s="648">
        <f t="shared" si="36"/>
        <v>0</v>
      </c>
      <c r="Q92" s="531">
        <f t="shared" si="36"/>
        <v>0</v>
      </c>
      <c r="R92" s="541">
        <f t="shared" si="2"/>
        <v>0</v>
      </c>
    </row>
    <row r="93" spans="2:19" ht="13.5">
      <c r="B93" s="620" t="s">
        <v>106</v>
      </c>
      <c r="C93" s="621" t="s">
        <v>53</v>
      </c>
      <c r="D93" s="557">
        <f t="shared" si="0"/>
        <v>0</v>
      </c>
      <c r="E93" s="464">
        <f t="shared" ref="E93:Q93" si="37">E40*E$107</f>
        <v>0</v>
      </c>
      <c r="F93" s="649">
        <f t="shared" si="37"/>
        <v>0</v>
      </c>
      <c r="G93" s="649">
        <f t="shared" si="37"/>
        <v>0</v>
      </c>
      <c r="H93" s="649">
        <f t="shared" si="37"/>
        <v>0</v>
      </c>
      <c r="I93" s="649">
        <f t="shared" si="37"/>
        <v>0</v>
      </c>
      <c r="J93" s="649">
        <f t="shared" si="37"/>
        <v>0</v>
      </c>
      <c r="K93" s="649">
        <f t="shared" si="37"/>
        <v>0</v>
      </c>
      <c r="L93" s="649">
        <f t="shared" si="37"/>
        <v>0</v>
      </c>
      <c r="M93" s="649">
        <f t="shared" si="37"/>
        <v>0</v>
      </c>
      <c r="N93" s="649">
        <f t="shared" si="37"/>
        <v>0</v>
      </c>
      <c r="O93" s="649">
        <f t="shared" si="37"/>
        <v>0</v>
      </c>
      <c r="P93" s="649">
        <f t="shared" si="37"/>
        <v>0</v>
      </c>
      <c r="Q93" s="547">
        <f t="shared" si="37"/>
        <v>0</v>
      </c>
      <c r="R93" s="557">
        <f t="shared" si="2"/>
        <v>0</v>
      </c>
    </row>
    <row r="94" spans="2:19" ht="14.25" thickBot="1">
      <c r="B94" s="622" t="s">
        <v>107</v>
      </c>
      <c r="C94" s="623" t="s">
        <v>55</v>
      </c>
      <c r="D94" s="580">
        <f t="shared" si="0"/>
        <v>0</v>
      </c>
      <c r="E94" s="565">
        <f t="shared" ref="E94:Q94" si="38">E41*E$107</f>
        <v>0</v>
      </c>
      <c r="F94" s="650">
        <f t="shared" si="38"/>
        <v>0</v>
      </c>
      <c r="G94" s="650">
        <f t="shared" si="38"/>
        <v>0</v>
      </c>
      <c r="H94" s="650">
        <f t="shared" si="38"/>
        <v>0</v>
      </c>
      <c r="I94" s="650">
        <f t="shared" si="38"/>
        <v>0</v>
      </c>
      <c r="J94" s="650">
        <f t="shared" si="38"/>
        <v>0</v>
      </c>
      <c r="K94" s="650">
        <f t="shared" si="38"/>
        <v>0</v>
      </c>
      <c r="L94" s="650">
        <f t="shared" si="38"/>
        <v>0</v>
      </c>
      <c r="M94" s="650">
        <f t="shared" si="38"/>
        <v>0</v>
      </c>
      <c r="N94" s="650">
        <f t="shared" si="38"/>
        <v>0</v>
      </c>
      <c r="O94" s="650">
        <f t="shared" si="38"/>
        <v>0</v>
      </c>
      <c r="P94" s="650">
        <f t="shared" si="38"/>
        <v>0</v>
      </c>
      <c r="Q94" s="567">
        <f t="shared" si="38"/>
        <v>0</v>
      </c>
      <c r="R94" s="580">
        <f t="shared" si="2"/>
        <v>0</v>
      </c>
    </row>
    <row r="95" spans="2:19" ht="15" thickTop="1" thickBot="1">
      <c r="B95" s="628" t="s">
        <v>108</v>
      </c>
      <c r="C95" s="629" t="s">
        <v>267</v>
      </c>
      <c r="D95" s="60">
        <f t="shared" si="0"/>
        <v>0</v>
      </c>
      <c r="E95" s="298">
        <f t="shared" ref="E95:Q95" si="39">E42*E$107</f>
        <v>0</v>
      </c>
      <c r="F95" s="293">
        <f t="shared" si="39"/>
        <v>0</v>
      </c>
      <c r="G95" s="293">
        <f t="shared" si="39"/>
        <v>0</v>
      </c>
      <c r="H95" s="293">
        <f t="shared" si="39"/>
        <v>0</v>
      </c>
      <c r="I95" s="293">
        <f t="shared" si="39"/>
        <v>0</v>
      </c>
      <c r="J95" s="293">
        <f t="shared" si="39"/>
        <v>0</v>
      </c>
      <c r="K95" s="293">
        <f t="shared" si="39"/>
        <v>0</v>
      </c>
      <c r="L95" s="293">
        <f t="shared" si="39"/>
        <v>0</v>
      </c>
      <c r="M95" s="293">
        <f t="shared" si="39"/>
        <v>0</v>
      </c>
      <c r="N95" s="293">
        <f t="shared" si="39"/>
        <v>0</v>
      </c>
      <c r="O95" s="293">
        <f t="shared" si="39"/>
        <v>0</v>
      </c>
      <c r="P95" s="293">
        <f t="shared" si="39"/>
        <v>0</v>
      </c>
      <c r="Q95" s="295">
        <f t="shared" si="39"/>
        <v>0</v>
      </c>
      <c r="R95" s="82">
        <f t="shared" si="2"/>
        <v>0</v>
      </c>
      <c r="S95" s="118" t="s">
        <v>182</v>
      </c>
    </row>
    <row r="96" spans="2:19" ht="14.25" thickBot="1">
      <c r="B96" s="634" t="s">
        <v>245</v>
      </c>
      <c r="C96" s="635" t="s">
        <v>246</v>
      </c>
      <c r="D96" s="641">
        <f t="shared" si="0"/>
        <v>0</v>
      </c>
      <c r="E96" s="495">
        <f t="shared" ref="E96:Q96" si="40">E43*E$107</f>
        <v>0</v>
      </c>
      <c r="F96" s="645">
        <f t="shared" si="40"/>
        <v>0</v>
      </c>
      <c r="G96" s="645">
        <f t="shared" si="40"/>
        <v>0</v>
      </c>
      <c r="H96" s="645">
        <f t="shared" si="40"/>
        <v>0</v>
      </c>
      <c r="I96" s="645">
        <f t="shared" si="40"/>
        <v>0</v>
      </c>
      <c r="J96" s="645">
        <f t="shared" si="40"/>
        <v>0</v>
      </c>
      <c r="K96" s="645">
        <f t="shared" si="40"/>
        <v>0</v>
      </c>
      <c r="L96" s="645">
        <f t="shared" si="40"/>
        <v>0</v>
      </c>
      <c r="M96" s="645">
        <f t="shared" si="40"/>
        <v>0</v>
      </c>
      <c r="N96" s="645">
        <f t="shared" si="40"/>
        <v>0</v>
      </c>
      <c r="O96" s="645">
        <f t="shared" si="40"/>
        <v>0</v>
      </c>
      <c r="P96" s="645">
        <f t="shared" si="40"/>
        <v>0</v>
      </c>
      <c r="Q96" s="646">
        <f t="shared" si="40"/>
        <v>0</v>
      </c>
      <c r="R96" s="59">
        <f t="shared" si="2"/>
        <v>0</v>
      </c>
    </row>
    <row r="97" spans="2:19" ht="15" thickTop="1" thickBot="1">
      <c r="B97" s="636" t="s">
        <v>247</v>
      </c>
      <c r="C97" s="637" t="s">
        <v>248</v>
      </c>
      <c r="D97" s="523">
        <f t="shared" si="0"/>
        <v>0</v>
      </c>
      <c r="E97" s="512">
        <f t="shared" ref="E97:Q97" si="41">E44*E$107</f>
        <v>0</v>
      </c>
      <c r="F97" s="647">
        <f t="shared" si="41"/>
        <v>0</v>
      </c>
      <c r="G97" s="647">
        <f t="shared" si="41"/>
        <v>0</v>
      </c>
      <c r="H97" s="647">
        <f t="shared" si="41"/>
        <v>0</v>
      </c>
      <c r="I97" s="647">
        <f t="shared" si="41"/>
        <v>0</v>
      </c>
      <c r="J97" s="647">
        <f t="shared" si="41"/>
        <v>0</v>
      </c>
      <c r="K97" s="647">
        <f t="shared" si="41"/>
        <v>0</v>
      </c>
      <c r="L97" s="647">
        <f t="shared" si="41"/>
        <v>0</v>
      </c>
      <c r="M97" s="647">
        <f t="shared" si="41"/>
        <v>0</v>
      </c>
      <c r="N97" s="647">
        <f t="shared" si="41"/>
        <v>0</v>
      </c>
      <c r="O97" s="647">
        <f t="shared" si="41"/>
        <v>0</v>
      </c>
      <c r="P97" s="647">
        <f t="shared" si="41"/>
        <v>0</v>
      </c>
      <c r="Q97" s="513">
        <f t="shared" si="41"/>
        <v>0</v>
      </c>
      <c r="R97" s="82">
        <f t="shared" si="2"/>
        <v>0</v>
      </c>
      <c r="S97" s="118" t="s">
        <v>183</v>
      </c>
    </row>
    <row r="98" spans="2:19" ht="14.25" thickTop="1">
      <c r="B98" s="636" t="s">
        <v>249</v>
      </c>
      <c r="C98" s="637" t="s">
        <v>250</v>
      </c>
      <c r="D98" s="523">
        <f t="shared" si="0"/>
        <v>0</v>
      </c>
      <c r="E98" s="512">
        <f t="shared" ref="E98:Q98" si="42">E45*E$107</f>
        <v>0</v>
      </c>
      <c r="F98" s="647">
        <f t="shared" si="42"/>
        <v>0</v>
      </c>
      <c r="G98" s="647">
        <f t="shared" si="42"/>
        <v>0</v>
      </c>
      <c r="H98" s="647">
        <f t="shared" si="42"/>
        <v>0</v>
      </c>
      <c r="I98" s="647">
        <f t="shared" si="42"/>
        <v>0</v>
      </c>
      <c r="J98" s="647">
        <f t="shared" si="42"/>
        <v>0</v>
      </c>
      <c r="K98" s="647">
        <f t="shared" si="42"/>
        <v>0</v>
      </c>
      <c r="L98" s="647">
        <f t="shared" si="42"/>
        <v>0</v>
      </c>
      <c r="M98" s="647">
        <f t="shared" si="42"/>
        <v>0</v>
      </c>
      <c r="N98" s="647">
        <f t="shared" si="42"/>
        <v>0</v>
      </c>
      <c r="O98" s="647">
        <f t="shared" si="42"/>
        <v>0</v>
      </c>
      <c r="P98" s="647">
        <f t="shared" si="42"/>
        <v>0</v>
      </c>
      <c r="Q98" s="513">
        <f t="shared" si="42"/>
        <v>0</v>
      </c>
      <c r="R98" s="505">
        <f t="shared" si="2"/>
        <v>0</v>
      </c>
    </row>
    <row r="99" spans="2:19" ht="13.5">
      <c r="B99" s="636" t="s">
        <v>251</v>
      </c>
      <c r="C99" s="637" t="s">
        <v>252</v>
      </c>
      <c r="D99" s="523">
        <f t="shared" si="0"/>
        <v>0</v>
      </c>
      <c r="E99" s="512">
        <f t="shared" ref="E99:Q99" si="43">E46*E$107</f>
        <v>0</v>
      </c>
      <c r="F99" s="647">
        <f t="shared" si="43"/>
        <v>0</v>
      </c>
      <c r="G99" s="647">
        <f t="shared" si="43"/>
        <v>0</v>
      </c>
      <c r="H99" s="647">
        <f t="shared" si="43"/>
        <v>0</v>
      </c>
      <c r="I99" s="647">
        <f t="shared" si="43"/>
        <v>0</v>
      </c>
      <c r="J99" s="647">
        <f t="shared" si="43"/>
        <v>0</v>
      </c>
      <c r="K99" s="647">
        <f t="shared" si="43"/>
        <v>0</v>
      </c>
      <c r="L99" s="647">
        <f t="shared" si="43"/>
        <v>0</v>
      </c>
      <c r="M99" s="647">
        <f t="shared" si="43"/>
        <v>0</v>
      </c>
      <c r="N99" s="647">
        <f t="shared" si="43"/>
        <v>0</v>
      </c>
      <c r="O99" s="647">
        <f t="shared" si="43"/>
        <v>0</v>
      </c>
      <c r="P99" s="647">
        <f t="shared" si="43"/>
        <v>0</v>
      </c>
      <c r="Q99" s="513">
        <f t="shared" si="43"/>
        <v>0</v>
      </c>
      <c r="R99" s="523">
        <f t="shared" si="2"/>
        <v>0</v>
      </c>
    </row>
    <row r="100" spans="2:19" ht="13.5">
      <c r="B100" s="638" t="s">
        <v>253</v>
      </c>
      <c r="C100" s="637" t="s">
        <v>155</v>
      </c>
      <c r="D100" s="523">
        <f t="shared" si="0"/>
        <v>0</v>
      </c>
      <c r="E100" s="512">
        <f t="shared" ref="E100:Q100" si="44">E47*E$107</f>
        <v>0</v>
      </c>
      <c r="F100" s="647">
        <f t="shared" si="44"/>
        <v>0</v>
      </c>
      <c r="G100" s="647">
        <f t="shared" si="44"/>
        <v>0</v>
      </c>
      <c r="H100" s="647">
        <f t="shared" si="44"/>
        <v>0</v>
      </c>
      <c r="I100" s="647">
        <f t="shared" si="44"/>
        <v>0</v>
      </c>
      <c r="J100" s="647">
        <f t="shared" si="44"/>
        <v>0</v>
      </c>
      <c r="K100" s="647">
        <f t="shared" si="44"/>
        <v>0</v>
      </c>
      <c r="L100" s="647">
        <f t="shared" si="44"/>
        <v>0</v>
      </c>
      <c r="M100" s="647">
        <f t="shared" si="44"/>
        <v>0</v>
      </c>
      <c r="N100" s="647">
        <f t="shared" si="44"/>
        <v>0</v>
      </c>
      <c r="O100" s="647">
        <f t="shared" si="44"/>
        <v>0</v>
      </c>
      <c r="P100" s="647">
        <f t="shared" si="44"/>
        <v>0</v>
      </c>
      <c r="Q100" s="513">
        <f t="shared" si="44"/>
        <v>0</v>
      </c>
      <c r="R100" s="523">
        <f t="shared" si="2"/>
        <v>0</v>
      </c>
    </row>
    <row r="101" spans="2:19" ht="14.25" thickBot="1">
      <c r="B101" s="639" t="s">
        <v>254</v>
      </c>
      <c r="C101" s="623" t="s">
        <v>255</v>
      </c>
      <c r="D101" s="580">
        <f t="shared" si="0"/>
        <v>0</v>
      </c>
      <c r="E101" s="565">
        <f t="shared" ref="E101:Q101" si="45">E48*E$107</f>
        <v>0</v>
      </c>
      <c r="F101" s="650">
        <f t="shared" si="45"/>
        <v>0</v>
      </c>
      <c r="G101" s="650">
        <f t="shared" si="45"/>
        <v>0</v>
      </c>
      <c r="H101" s="650">
        <f t="shared" si="45"/>
        <v>0</v>
      </c>
      <c r="I101" s="650">
        <f t="shared" si="45"/>
        <v>0</v>
      </c>
      <c r="J101" s="650">
        <f t="shared" si="45"/>
        <v>0</v>
      </c>
      <c r="K101" s="650">
        <f t="shared" si="45"/>
        <v>0</v>
      </c>
      <c r="L101" s="650">
        <f t="shared" si="45"/>
        <v>0</v>
      </c>
      <c r="M101" s="650">
        <f t="shared" si="45"/>
        <v>0</v>
      </c>
      <c r="N101" s="650">
        <f t="shared" si="45"/>
        <v>0</v>
      </c>
      <c r="O101" s="650">
        <f t="shared" si="45"/>
        <v>0</v>
      </c>
      <c r="P101" s="650">
        <f t="shared" si="45"/>
        <v>0</v>
      </c>
      <c r="Q101" s="567">
        <f t="shared" si="45"/>
        <v>0</v>
      </c>
      <c r="R101" s="580">
        <f t="shared" si="2"/>
        <v>0</v>
      </c>
    </row>
    <row r="102" spans="2:19" ht="15" thickTop="1" thickBot="1">
      <c r="B102" s="640" t="s">
        <v>256</v>
      </c>
      <c r="C102" s="629" t="s">
        <v>257</v>
      </c>
      <c r="D102" s="60">
        <f t="shared" si="0"/>
        <v>0</v>
      </c>
      <c r="E102" s="298">
        <f t="shared" ref="E102:Q102" si="46">E49*E$107</f>
        <v>0</v>
      </c>
      <c r="F102" s="293">
        <f t="shared" si="46"/>
        <v>0</v>
      </c>
      <c r="G102" s="293">
        <f t="shared" si="46"/>
        <v>0</v>
      </c>
      <c r="H102" s="293">
        <f t="shared" si="46"/>
        <v>0</v>
      </c>
      <c r="I102" s="293">
        <f t="shared" si="46"/>
        <v>0</v>
      </c>
      <c r="J102" s="293">
        <f t="shared" si="46"/>
        <v>0</v>
      </c>
      <c r="K102" s="293">
        <f t="shared" si="46"/>
        <v>0</v>
      </c>
      <c r="L102" s="293">
        <f t="shared" si="46"/>
        <v>0</v>
      </c>
      <c r="M102" s="293">
        <f t="shared" si="46"/>
        <v>0</v>
      </c>
      <c r="N102" s="293">
        <f t="shared" si="46"/>
        <v>0</v>
      </c>
      <c r="O102" s="293">
        <f t="shared" si="46"/>
        <v>0</v>
      </c>
      <c r="P102" s="293">
        <f t="shared" si="46"/>
        <v>0</v>
      </c>
      <c r="Q102" s="295">
        <f t="shared" si="46"/>
        <v>0</v>
      </c>
      <c r="R102" s="82">
        <f t="shared" si="2"/>
        <v>0</v>
      </c>
      <c r="S102" s="118" t="s">
        <v>184</v>
      </c>
    </row>
    <row r="103" spans="2:19" ht="14.25" thickBot="1">
      <c r="B103" s="640" t="s">
        <v>258</v>
      </c>
      <c r="C103" s="629" t="s">
        <v>259</v>
      </c>
      <c r="D103" s="60">
        <f t="shared" si="0"/>
        <v>0</v>
      </c>
      <c r="E103" s="298">
        <f t="shared" ref="E103:Q103" si="47">E50*E$107</f>
        <v>0</v>
      </c>
      <c r="F103" s="293">
        <f t="shared" si="47"/>
        <v>0</v>
      </c>
      <c r="G103" s="293">
        <f t="shared" si="47"/>
        <v>0</v>
      </c>
      <c r="H103" s="293">
        <f t="shared" si="47"/>
        <v>0</v>
      </c>
      <c r="I103" s="293">
        <f t="shared" si="47"/>
        <v>0</v>
      </c>
      <c r="J103" s="293">
        <f t="shared" si="47"/>
        <v>0</v>
      </c>
      <c r="K103" s="293">
        <f t="shared" si="47"/>
        <v>0</v>
      </c>
      <c r="L103" s="293">
        <f t="shared" si="47"/>
        <v>0</v>
      </c>
      <c r="M103" s="293">
        <f t="shared" si="47"/>
        <v>0</v>
      </c>
      <c r="N103" s="293">
        <f t="shared" si="47"/>
        <v>0</v>
      </c>
      <c r="O103" s="293">
        <f t="shared" si="47"/>
        <v>0</v>
      </c>
      <c r="P103" s="293">
        <f t="shared" si="47"/>
        <v>0</v>
      </c>
      <c r="Q103" s="295">
        <f t="shared" si="47"/>
        <v>0</v>
      </c>
      <c r="R103" s="32">
        <f t="shared" si="2"/>
        <v>0</v>
      </c>
    </row>
    <row r="104" spans="2:19" ht="13.5">
      <c r="B104" s="12"/>
      <c r="C104" s="13"/>
    </row>
    <row r="105" spans="2:19" ht="13.5">
      <c r="B105" s="12"/>
      <c r="C105" s="13"/>
    </row>
    <row r="106" spans="2:19" ht="14.25" thickBot="1">
      <c r="B106" s="12"/>
      <c r="C106" s="13"/>
    </row>
    <row r="107" spans="2:19" ht="14.25" thickBot="1">
      <c r="B107" s="56"/>
      <c r="C107" s="267" t="s">
        <v>161</v>
      </c>
      <c r="D107" s="268">
        <f>'入力シート '!C6</f>
        <v>0</v>
      </c>
      <c r="E107" s="651">
        <f t="array" ref="E107:Q107">TRANSPOSE('入力シート '!I6:I18)</f>
        <v>0</v>
      </c>
      <c r="F107" s="652">
        <v>0</v>
      </c>
      <c r="G107" s="652">
        <v>0</v>
      </c>
      <c r="H107" s="652">
        <v>0</v>
      </c>
      <c r="I107" s="652">
        <v>0</v>
      </c>
      <c r="J107" s="652">
        <v>0</v>
      </c>
      <c r="K107" s="652">
        <v>0</v>
      </c>
      <c r="L107" s="652">
        <v>0</v>
      </c>
      <c r="M107" s="652">
        <v>0</v>
      </c>
      <c r="N107" s="652">
        <v>0</v>
      </c>
      <c r="O107" s="652">
        <v>0</v>
      </c>
      <c r="P107" s="652">
        <v>0</v>
      </c>
      <c r="Q107" s="653">
        <v>0</v>
      </c>
      <c r="R107" s="60">
        <f>SUM(E107:Q107)</f>
        <v>0</v>
      </c>
    </row>
  </sheetData>
  <customSheetViews>
    <customSheetView guid="{2653BBE6-F91C-4430-938D-D5344182049A}" fitToPage="1">
      <pageMargins left="0.62992125984251968" right="0.51181102362204722" top="0.51181102362204722" bottom="0.19685039370078741" header="0.51181102362204722" footer="0.51181102362204722"/>
      <pageSetup paperSize="9" firstPageNumber="131" fitToWidth="0" orientation="portrait" horizontalDpi="1200" verticalDpi="1200" r:id="rId1"/>
      <headerFooter alignWithMargins="0">
        <oddFooter>&amp;C&amp;"ＭＳ Ｐ明朝,標準"&amp;16　&amp;18―&amp;P&amp;
―</oddFooter>
      </headerFooter>
    </customSheetView>
  </customSheetViews>
  <mergeCells count="4">
    <mergeCell ref="E55:R55"/>
    <mergeCell ref="B55:C57"/>
    <mergeCell ref="B2:C4"/>
    <mergeCell ref="E2:Q2"/>
  </mergeCells>
  <phoneticPr fontId="2"/>
  <pageMargins left="0.62992125984251968" right="0.51181102362204722" top="0.51181102362204722" bottom="0.19685039370078741" header="0.51181102362204722" footer="0.51181102362204722"/>
  <pageSetup paperSize="9" firstPageNumber="131" fitToWidth="0" orientation="portrait" horizontalDpi="1200" verticalDpi="1200" r:id="rId2"/>
  <headerFooter alignWithMargins="0">
    <oddFooter>&amp;C&amp;"ＭＳ Ｐ明朝,標準"&amp;16　&amp;18―&amp;P&amp;
―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EC43"/>
  <sheetViews>
    <sheetView showGridLines="0" zoomScale="70" zoomScaleNormal="70" workbookViewId="0">
      <pane ySplit="3" topLeftCell="A4" activePane="bottomLeft" state="frozen"/>
      <selection pane="bottomLeft" activeCell="D2" sqref="D2:D3"/>
    </sheetView>
  </sheetViews>
  <sheetFormatPr defaultColWidth="18.625" defaultRowHeight="12.75" customHeight="1"/>
  <cols>
    <col min="1" max="1" width="2.625" customWidth="1"/>
    <col min="2" max="2" width="4.625" customWidth="1"/>
    <col min="3" max="3" width="25.625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3.125" bestFit="1" customWidth="1"/>
    <col min="17" max="53" width="12.125" customWidth="1"/>
    <col min="54" max="54" width="5.75" customWidth="1"/>
    <col min="55" max="55" width="5.875" customWidth="1"/>
    <col min="57" max="93" width="12.125" customWidth="1"/>
    <col min="94" max="94" width="5.25" customWidth="1"/>
    <col min="95" max="95" width="3.25" bestFit="1" customWidth="1"/>
    <col min="96" max="96" width="23.25" bestFit="1" customWidth="1"/>
    <col min="97" max="133" width="12.125" customWidth="1"/>
  </cols>
  <sheetData>
    <row r="1" spans="2:133" ht="22.5" customHeight="1" thickBot="1"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</row>
    <row r="2" spans="2:133" ht="19.5" customHeight="1" thickBot="1">
      <c r="B2" s="1009"/>
      <c r="C2" s="1011"/>
      <c r="D2" s="949" t="s">
        <v>56</v>
      </c>
      <c r="E2" s="1013" t="s">
        <v>66</v>
      </c>
      <c r="F2" s="1013" t="s">
        <v>57</v>
      </c>
      <c r="G2" s="1015" t="s">
        <v>58</v>
      </c>
      <c r="H2" s="1017" t="s">
        <v>63</v>
      </c>
      <c r="I2" s="1019" t="s">
        <v>64</v>
      </c>
      <c r="K2" t="s">
        <v>60</v>
      </c>
      <c r="M2" t="s">
        <v>163</v>
      </c>
      <c r="O2" s="1005" t="s">
        <v>167</v>
      </c>
      <c r="P2" s="1006"/>
      <c r="Q2" s="581" t="s">
        <v>0</v>
      </c>
      <c r="R2" s="229" t="s">
        <v>9</v>
      </c>
      <c r="S2" s="229" t="s">
        <v>19</v>
      </c>
      <c r="T2" s="229" t="s">
        <v>26</v>
      </c>
      <c r="U2" s="229" t="s">
        <v>27</v>
      </c>
      <c r="V2" s="229" t="s">
        <v>34</v>
      </c>
      <c r="W2" s="229" t="s">
        <v>36</v>
      </c>
      <c r="X2" s="229" t="s">
        <v>38</v>
      </c>
      <c r="Y2" s="229" t="s">
        <v>42</v>
      </c>
      <c r="Z2" s="229" t="s">
        <v>44</v>
      </c>
      <c r="AA2" s="229" t="s">
        <v>46</v>
      </c>
      <c r="AB2" s="229" t="s">
        <v>47</v>
      </c>
      <c r="AC2" s="229" t="s">
        <v>48</v>
      </c>
      <c r="AD2" s="229" t="s">
        <v>50</v>
      </c>
      <c r="AE2" s="229" t="s">
        <v>52</v>
      </c>
      <c r="AF2" s="229" t="s">
        <v>54</v>
      </c>
      <c r="AG2" s="229" t="s">
        <v>80</v>
      </c>
      <c r="AH2" s="229" t="s">
        <v>86</v>
      </c>
      <c r="AI2" s="229" t="s">
        <v>87</v>
      </c>
      <c r="AJ2" s="229" t="s">
        <v>90</v>
      </c>
      <c r="AK2" s="229" t="s">
        <v>91</v>
      </c>
      <c r="AL2" s="229" t="s">
        <v>92</v>
      </c>
      <c r="AM2" s="229" t="s">
        <v>93</v>
      </c>
      <c r="AN2" s="229" t="s">
        <v>94</v>
      </c>
      <c r="AO2" s="229" t="s">
        <v>95</v>
      </c>
      <c r="AP2" s="229" t="s">
        <v>96</v>
      </c>
      <c r="AQ2" s="229" t="s">
        <v>97</v>
      </c>
      <c r="AR2" s="229" t="s">
        <v>98</v>
      </c>
      <c r="AS2" s="229" t="s">
        <v>99</v>
      </c>
      <c r="AT2" s="229" t="s">
        <v>100</v>
      </c>
      <c r="AU2" s="229" t="s">
        <v>101</v>
      </c>
      <c r="AV2" s="229" t="s">
        <v>102</v>
      </c>
      <c r="AW2" s="229" t="s">
        <v>103</v>
      </c>
      <c r="AX2" s="229" t="s">
        <v>104</v>
      </c>
      <c r="AY2" s="229" t="s">
        <v>105</v>
      </c>
      <c r="AZ2" s="229" t="s">
        <v>106</v>
      </c>
      <c r="BA2" s="230" t="s">
        <v>107</v>
      </c>
      <c r="BC2" s="969" t="s">
        <v>392</v>
      </c>
      <c r="BD2" s="970"/>
      <c r="BE2" s="310" t="s">
        <v>354</v>
      </c>
      <c r="BF2" s="229" t="s">
        <v>355</v>
      </c>
      <c r="BG2" s="229" t="s">
        <v>356</v>
      </c>
      <c r="BH2" s="229" t="s">
        <v>357</v>
      </c>
      <c r="BI2" s="229" t="s">
        <v>358</v>
      </c>
      <c r="BJ2" s="229" t="s">
        <v>359</v>
      </c>
      <c r="BK2" s="229" t="s">
        <v>360</v>
      </c>
      <c r="BL2" s="229" t="s">
        <v>361</v>
      </c>
      <c r="BM2" s="229" t="s">
        <v>362</v>
      </c>
      <c r="BN2" s="229" t="s">
        <v>363</v>
      </c>
      <c r="BO2" s="229" t="s">
        <v>364</v>
      </c>
      <c r="BP2" s="229" t="s">
        <v>365</v>
      </c>
      <c r="BQ2" s="229" t="s">
        <v>366</v>
      </c>
      <c r="BR2" s="229" t="s">
        <v>367</v>
      </c>
      <c r="BS2" s="229" t="s">
        <v>368</v>
      </c>
      <c r="BT2" s="229" t="s">
        <v>369</v>
      </c>
      <c r="BU2" s="229" t="s">
        <v>370</v>
      </c>
      <c r="BV2" s="229" t="s">
        <v>371</v>
      </c>
      <c r="BW2" s="229" t="s">
        <v>372</v>
      </c>
      <c r="BX2" s="229" t="s">
        <v>373</v>
      </c>
      <c r="BY2" s="229" t="s">
        <v>374</v>
      </c>
      <c r="BZ2" s="229" t="s">
        <v>375</v>
      </c>
      <c r="CA2" s="229" t="s">
        <v>376</v>
      </c>
      <c r="CB2" s="229" t="s">
        <v>377</v>
      </c>
      <c r="CC2" s="229" t="s">
        <v>378</v>
      </c>
      <c r="CD2" s="229" t="s">
        <v>379</v>
      </c>
      <c r="CE2" s="229" t="s">
        <v>380</v>
      </c>
      <c r="CF2" s="229" t="s">
        <v>381</v>
      </c>
      <c r="CG2" s="229" t="s">
        <v>382</v>
      </c>
      <c r="CH2" s="229" t="s">
        <v>383</v>
      </c>
      <c r="CI2" s="229" t="s">
        <v>384</v>
      </c>
      <c r="CJ2" s="229" t="s">
        <v>385</v>
      </c>
      <c r="CK2" s="229" t="s">
        <v>386</v>
      </c>
      <c r="CL2" s="229" t="s">
        <v>387</v>
      </c>
      <c r="CM2" s="229" t="s">
        <v>388</v>
      </c>
      <c r="CN2" s="229" t="s">
        <v>389</v>
      </c>
      <c r="CO2" s="230" t="s">
        <v>390</v>
      </c>
      <c r="CQ2" s="777" t="s">
        <v>330</v>
      </c>
      <c r="CR2" s="1002"/>
      <c r="CS2" s="581" t="s">
        <v>0</v>
      </c>
      <c r="CT2" s="229" t="s">
        <v>2</v>
      </c>
      <c r="CU2" s="229" t="s">
        <v>4</v>
      </c>
      <c r="CV2" s="229" t="s">
        <v>5</v>
      </c>
      <c r="CW2" s="229" t="s">
        <v>7</v>
      </c>
      <c r="CX2" s="229" t="s">
        <v>9</v>
      </c>
      <c r="CY2" s="229" t="s">
        <v>11</v>
      </c>
      <c r="CZ2" s="229" t="s">
        <v>13</v>
      </c>
      <c r="DA2" s="229" t="s">
        <v>15</v>
      </c>
      <c r="DB2" s="229" t="s">
        <v>17</v>
      </c>
      <c r="DC2" s="229" t="s">
        <v>19</v>
      </c>
      <c r="DD2" s="229" t="s">
        <v>21</v>
      </c>
      <c r="DE2" s="229" t="s">
        <v>22</v>
      </c>
      <c r="DF2" s="229" t="s">
        <v>24</v>
      </c>
      <c r="DG2" s="229" t="s">
        <v>26</v>
      </c>
      <c r="DH2" s="229" t="s">
        <v>27</v>
      </c>
      <c r="DI2" s="229" t="s">
        <v>29</v>
      </c>
      <c r="DJ2" s="229" t="s">
        <v>31</v>
      </c>
      <c r="DK2" s="229" t="s">
        <v>33</v>
      </c>
      <c r="DL2" s="229" t="s">
        <v>34</v>
      </c>
      <c r="DM2" s="229" t="s">
        <v>36</v>
      </c>
      <c r="DN2" s="229" t="s">
        <v>38</v>
      </c>
      <c r="DO2" s="229" t="s">
        <v>40</v>
      </c>
      <c r="DP2" s="229" t="s">
        <v>41</v>
      </c>
      <c r="DQ2" s="229" t="s">
        <v>42</v>
      </c>
      <c r="DR2" s="229" t="s">
        <v>44</v>
      </c>
      <c r="DS2" s="229" t="s">
        <v>46</v>
      </c>
      <c r="DT2" s="229" t="s">
        <v>47</v>
      </c>
      <c r="DU2" s="229" t="s">
        <v>48</v>
      </c>
      <c r="DV2" s="229" t="s">
        <v>50</v>
      </c>
      <c r="DW2" s="229" t="s">
        <v>52</v>
      </c>
      <c r="DX2" s="229" t="s">
        <v>54</v>
      </c>
      <c r="DY2" s="229" t="s">
        <v>80</v>
      </c>
      <c r="DZ2" s="229" t="s">
        <v>86</v>
      </c>
      <c r="EA2" s="229" t="s">
        <v>87</v>
      </c>
      <c r="EB2" s="229" t="s">
        <v>88</v>
      </c>
      <c r="EC2" s="230" t="s">
        <v>89</v>
      </c>
    </row>
    <row r="3" spans="2:133" ht="45" customHeight="1" thickBot="1">
      <c r="B3" s="1010"/>
      <c r="C3" s="1012"/>
      <c r="D3" s="951"/>
      <c r="E3" s="1014"/>
      <c r="F3" s="1014"/>
      <c r="G3" s="1016"/>
      <c r="H3" s="1018"/>
      <c r="I3" s="1020"/>
      <c r="K3" s="70" t="str">
        <f>'入力シート '!Q6</f>
        <v>令和５年（2023年）</v>
      </c>
      <c r="L3" s="71" t="str">
        <f>'入力シート '!R6</f>
        <v>熊本市</v>
      </c>
      <c r="M3" s="72">
        <f>INDEX($L$7:$M$16,MATCH($K$3,$K$7:$K$16,0),MATCH(L3,$L$6:$M$6,0))</f>
        <v>0.5960677179768451</v>
      </c>
      <c r="O3" s="1007"/>
      <c r="P3" s="1008"/>
      <c r="Q3" s="317" t="s">
        <v>241</v>
      </c>
      <c r="R3" s="318" t="s">
        <v>3</v>
      </c>
      <c r="S3" s="318" t="s">
        <v>141</v>
      </c>
      <c r="T3" s="318" t="s">
        <v>6</v>
      </c>
      <c r="U3" s="318" t="s">
        <v>8</v>
      </c>
      <c r="V3" s="318" t="s">
        <v>10</v>
      </c>
      <c r="W3" s="318" t="s">
        <v>12</v>
      </c>
      <c r="X3" s="318" t="s">
        <v>242</v>
      </c>
      <c r="Y3" s="318" t="s">
        <v>14</v>
      </c>
      <c r="Z3" s="318" t="s">
        <v>16</v>
      </c>
      <c r="AA3" s="318" t="s">
        <v>18</v>
      </c>
      <c r="AB3" s="318" t="s">
        <v>20</v>
      </c>
      <c r="AC3" s="318" t="s">
        <v>168</v>
      </c>
      <c r="AD3" s="318" t="s">
        <v>169</v>
      </c>
      <c r="AE3" s="318" t="s">
        <v>170</v>
      </c>
      <c r="AF3" s="318" t="s">
        <v>146</v>
      </c>
      <c r="AG3" s="318" t="s">
        <v>23</v>
      </c>
      <c r="AH3" s="318" t="s">
        <v>243</v>
      </c>
      <c r="AI3" s="318" t="s">
        <v>25</v>
      </c>
      <c r="AJ3" s="318" t="s">
        <v>28</v>
      </c>
      <c r="AK3" s="318" t="s">
        <v>30</v>
      </c>
      <c r="AL3" s="318" t="s">
        <v>32</v>
      </c>
      <c r="AM3" s="318" t="s">
        <v>171</v>
      </c>
      <c r="AN3" s="318" t="s">
        <v>150</v>
      </c>
      <c r="AO3" s="318" t="s">
        <v>35</v>
      </c>
      <c r="AP3" s="318" t="s">
        <v>37</v>
      </c>
      <c r="AQ3" s="318" t="s">
        <v>39</v>
      </c>
      <c r="AR3" s="318" t="s">
        <v>172</v>
      </c>
      <c r="AS3" s="318" t="s">
        <v>152</v>
      </c>
      <c r="AT3" s="318" t="s">
        <v>43</v>
      </c>
      <c r="AU3" s="318" t="s">
        <v>45</v>
      </c>
      <c r="AV3" s="318" t="s">
        <v>173</v>
      </c>
      <c r="AW3" s="318" t="s">
        <v>244</v>
      </c>
      <c r="AX3" s="318" t="s">
        <v>49</v>
      </c>
      <c r="AY3" s="319" t="s">
        <v>51</v>
      </c>
      <c r="AZ3" s="319" t="s">
        <v>53</v>
      </c>
      <c r="BA3" s="320" t="s">
        <v>55</v>
      </c>
      <c r="BC3" s="973"/>
      <c r="BD3" s="974"/>
      <c r="BE3" s="311" t="s">
        <v>241</v>
      </c>
      <c r="BF3" s="312" t="s">
        <v>3</v>
      </c>
      <c r="BG3" s="312" t="s">
        <v>141</v>
      </c>
      <c r="BH3" s="312" t="s">
        <v>6</v>
      </c>
      <c r="BI3" s="312" t="s">
        <v>8</v>
      </c>
      <c r="BJ3" s="312" t="s">
        <v>10</v>
      </c>
      <c r="BK3" s="312" t="s">
        <v>12</v>
      </c>
      <c r="BL3" s="312" t="s">
        <v>242</v>
      </c>
      <c r="BM3" s="312" t="s">
        <v>14</v>
      </c>
      <c r="BN3" s="312" t="s">
        <v>16</v>
      </c>
      <c r="BO3" s="312" t="s">
        <v>18</v>
      </c>
      <c r="BP3" s="312" t="s">
        <v>20</v>
      </c>
      <c r="BQ3" s="312" t="s">
        <v>168</v>
      </c>
      <c r="BR3" s="312" t="s">
        <v>169</v>
      </c>
      <c r="BS3" s="312" t="s">
        <v>170</v>
      </c>
      <c r="BT3" s="312" t="s">
        <v>146</v>
      </c>
      <c r="BU3" s="312" t="s">
        <v>23</v>
      </c>
      <c r="BV3" s="312" t="s">
        <v>243</v>
      </c>
      <c r="BW3" s="312" t="s">
        <v>25</v>
      </c>
      <c r="BX3" s="312" t="s">
        <v>28</v>
      </c>
      <c r="BY3" s="312" t="s">
        <v>30</v>
      </c>
      <c r="BZ3" s="312" t="s">
        <v>32</v>
      </c>
      <c r="CA3" s="312" t="s">
        <v>171</v>
      </c>
      <c r="CB3" s="312" t="s">
        <v>150</v>
      </c>
      <c r="CC3" s="312" t="s">
        <v>35</v>
      </c>
      <c r="CD3" s="312" t="s">
        <v>37</v>
      </c>
      <c r="CE3" s="312" t="s">
        <v>39</v>
      </c>
      <c r="CF3" s="312" t="s">
        <v>172</v>
      </c>
      <c r="CG3" s="312" t="s">
        <v>152</v>
      </c>
      <c r="CH3" s="312" t="s">
        <v>43</v>
      </c>
      <c r="CI3" s="312" t="s">
        <v>45</v>
      </c>
      <c r="CJ3" s="312" t="s">
        <v>173</v>
      </c>
      <c r="CK3" s="312" t="s">
        <v>244</v>
      </c>
      <c r="CL3" s="312" t="s">
        <v>49</v>
      </c>
      <c r="CM3" s="312" t="s">
        <v>51</v>
      </c>
      <c r="CN3" s="312" t="s">
        <v>391</v>
      </c>
      <c r="CO3" s="313" t="s">
        <v>55</v>
      </c>
      <c r="CQ3" s="1003"/>
      <c r="CR3" s="1004"/>
      <c r="CS3" s="317" t="s">
        <v>1</v>
      </c>
      <c r="CT3" s="318" t="s">
        <v>3</v>
      </c>
      <c r="CU3" s="318" t="s">
        <v>141</v>
      </c>
      <c r="CV3" s="318" t="s">
        <v>6</v>
      </c>
      <c r="CW3" s="318" t="s">
        <v>394</v>
      </c>
      <c r="CX3" s="318" t="s">
        <v>10</v>
      </c>
      <c r="CY3" s="318" t="s">
        <v>12</v>
      </c>
      <c r="CZ3" s="318" t="s">
        <v>395</v>
      </c>
      <c r="DA3" s="318" t="s">
        <v>14</v>
      </c>
      <c r="DB3" s="318" t="s">
        <v>16</v>
      </c>
      <c r="DC3" s="318" t="s">
        <v>18</v>
      </c>
      <c r="DD3" s="318" t="s">
        <v>20</v>
      </c>
      <c r="DE3" s="318" t="s">
        <v>168</v>
      </c>
      <c r="DF3" s="318" t="s">
        <v>169</v>
      </c>
      <c r="DG3" s="318" t="s">
        <v>170</v>
      </c>
      <c r="DH3" s="318" t="s">
        <v>146</v>
      </c>
      <c r="DI3" s="318" t="s">
        <v>23</v>
      </c>
      <c r="DJ3" s="318" t="s">
        <v>148</v>
      </c>
      <c r="DK3" s="318" t="s">
        <v>25</v>
      </c>
      <c r="DL3" s="318" t="s">
        <v>396</v>
      </c>
      <c r="DM3" s="318" t="s">
        <v>30</v>
      </c>
      <c r="DN3" s="318" t="s">
        <v>397</v>
      </c>
      <c r="DO3" s="318" t="s">
        <v>171</v>
      </c>
      <c r="DP3" s="318" t="s">
        <v>150</v>
      </c>
      <c r="DQ3" s="318" t="s">
        <v>35</v>
      </c>
      <c r="DR3" s="318" t="s">
        <v>37</v>
      </c>
      <c r="DS3" s="318" t="s">
        <v>39</v>
      </c>
      <c r="DT3" s="318" t="s">
        <v>172</v>
      </c>
      <c r="DU3" s="318" t="s">
        <v>152</v>
      </c>
      <c r="DV3" s="318" t="s">
        <v>43</v>
      </c>
      <c r="DW3" s="318" t="s">
        <v>45</v>
      </c>
      <c r="DX3" s="318" t="s">
        <v>173</v>
      </c>
      <c r="DY3" s="318" t="s">
        <v>398</v>
      </c>
      <c r="DZ3" s="318" t="s">
        <v>399</v>
      </c>
      <c r="EA3" s="319" t="s">
        <v>51</v>
      </c>
      <c r="EB3" s="319" t="s">
        <v>53</v>
      </c>
      <c r="EC3" s="320" t="s">
        <v>55</v>
      </c>
    </row>
    <row r="4" spans="2:133" ht="20.100000000000001" customHeight="1">
      <c r="B4" s="654" t="s">
        <v>0</v>
      </c>
      <c r="C4" s="655" t="s">
        <v>1</v>
      </c>
      <c r="D4" s="656">
        <v>0.88056824214675955</v>
      </c>
      <c r="E4" s="656">
        <v>0.46824351221731464</v>
      </c>
      <c r="F4" s="656">
        <v>0.16563276022216747</v>
      </c>
      <c r="G4" s="657">
        <v>1.8075933082786037E-2</v>
      </c>
      <c r="H4" s="656">
        <v>0.12072299205732376</v>
      </c>
      <c r="I4" s="658">
        <v>5.2179496900650199E-2</v>
      </c>
      <c r="K4" s="66"/>
      <c r="L4" s="66"/>
      <c r="M4" s="73"/>
      <c r="O4" s="692" t="s">
        <v>0</v>
      </c>
      <c r="P4" s="333" t="s">
        <v>241</v>
      </c>
      <c r="Q4" s="709">
        <v>1.13989827</v>
      </c>
      <c r="R4" s="710">
        <v>1.0258E-4</v>
      </c>
      <c r="S4" s="710">
        <v>0.23802402</v>
      </c>
      <c r="T4" s="710">
        <v>9.4605699999999997E-3</v>
      </c>
      <c r="U4" s="710">
        <v>7.0529079999999994E-2</v>
      </c>
      <c r="V4" s="710">
        <v>3.4352300000000001E-3</v>
      </c>
      <c r="W4" s="710">
        <v>1.1202E-4</v>
      </c>
      <c r="X4" s="710">
        <v>4.2392699999999998E-3</v>
      </c>
      <c r="Y4" s="710">
        <v>2.4283E-4</v>
      </c>
      <c r="Z4" s="710">
        <v>5.5170000000000002E-5</v>
      </c>
      <c r="AA4" s="710">
        <v>2.0621999999999999E-4</v>
      </c>
      <c r="AB4" s="710">
        <v>1.3352000000000001E-4</v>
      </c>
      <c r="AC4" s="710">
        <v>9.1189999999999999E-5</v>
      </c>
      <c r="AD4" s="710">
        <v>1.1611E-4</v>
      </c>
      <c r="AE4" s="710">
        <v>3.5776999999999998E-4</v>
      </c>
      <c r="AF4" s="710">
        <v>1.8068000000000001E-4</v>
      </c>
      <c r="AG4" s="710">
        <v>1.5260999999999999E-4</v>
      </c>
      <c r="AH4" s="710">
        <v>1.2612999999999999E-4</v>
      </c>
      <c r="AI4" s="710">
        <v>1.9212999999999999E-4</v>
      </c>
      <c r="AJ4" s="710">
        <v>5.7906299999999997E-3</v>
      </c>
      <c r="AK4" s="710">
        <v>1.7779899999999999E-3</v>
      </c>
      <c r="AL4" s="710">
        <v>1.6833000000000001E-4</v>
      </c>
      <c r="AM4" s="710">
        <v>3.7235000000000002E-4</v>
      </c>
      <c r="AN4" s="710">
        <v>2.2201E-4</v>
      </c>
      <c r="AO4" s="710">
        <v>3.9651999999999998E-4</v>
      </c>
      <c r="AP4" s="710">
        <v>1.9362000000000001E-4</v>
      </c>
      <c r="AQ4" s="710">
        <v>8.5760000000000006E-5</v>
      </c>
      <c r="AR4" s="710">
        <v>2.1117E-4</v>
      </c>
      <c r="AS4" s="710">
        <v>5.0449999999999996E-4</v>
      </c>
      <c r="AT4" s="710">
        <v>1.929E-4</v>
      </c>
      <c r="AU4" s="710">
        <v>2.3541600000000001E-3</v>
      </c>
      <c r="AV4" s="710">
        <v>3.49022E-3</v>
      </c>
      <c r="AW4" s="710">
        <v>2.6816600000000002E-3</v>
      </c>
      <c r="AX4" s="710">
        <v>2.3999000000000001E-4</v>
      </c>
      <c r="AY4" s="710">
        <v>2.4799060000000001E-2</v>
      </c>
      <c r="AZ4" s="710">
        <v>7.4304100000000001E-3</v>
      </c>
      <c r="BA4" s="711">
        <v>4.9498999999999995E-4</v>
      </c>
      <c r="BC4" s="692" t="s">
        <v>0</v>
      </c>
      <c r="BD4" s="693" t="s">
        <v>241</v>
      </c>
      <c r="BE4" s="694">
        <v>0.13738425527711587</v>
      </c>
      <c r="BF4" s="656">
        <v>0</v>
      </c>
      <c r="BG4" s="656">
        <v>0</v>
      </c>
      <c r="BH4" s="656">
        <v>0</v>
      </c>
      <c r="BI4" s="656">
        <v>0</v>
      </c>
      <c r="BJ4" s="656">
        <v>0</v>
      </c>
      <c r="BK4" s="656">
        <v>0</v>
      </c>
      <c r="BL4" s="656">
        <v>0</v>
      </c>
      <c r="BM4" s="656">
        <v>0</v>
      </c>
      <c r="BN4" s="656">
        <v>0</v>
      </c>
      <c r="BO4" s="656">
        <v>0</v>
      </c>
      <c r="BP4" s="656">
        <v>0</v>
      </c>
      <c r="BQ4" s="656">
        <v>0</v>
      </c>
      <c r="BR4" s="656">
        <v>0</v>
      </c>
      <c r="BS4" s="656">
        <v>0</v>
      </c>
      <c r="BT4" s="656">
        <v>0</v>
      </c>
      <c r="BU4" s="656">
        <v>0</v>
      </c>
      <c r="BV4" s="656">
        <v>0</v>
      </c>
      <c r="BW4" s="656">
        <v>0</v>
      </c>
      <c r="BX4" s="656">
        <v>0</v>
      </c>
      <c r="BY4" s="656">
        <v>0</v>
      </c>
      <c r="BZ4" s="656">
        <v>0</v>
      </c>
      <c r="CA4" s="656">
        <v>0</v>
      </c>
      <c r="CB4" s="656">
        <v>0</v>
      </c>
      <c r="CC4" s="656">
        <v>0</v>
      </c>
      <c r="CD4" s="656">
        <v>0</v>
      </c>
      <c r="CE4" s="656">
        <v>0</v>
      </c>
      <c r="CF4" s="656">
        <v>0</v>
      </c>
      <c r="CG4" s="656">
        <v>0</v>
      </c>
      <c r="CH4" s="656">
        <v>0</v>
      </c>
      <c r="CI4" s="656">
        <v>0</v>
      </c>
      <c r="CJ4" s="656">
        <v>0</v>
      </c>
      <c r="CK4" s="656">
        <v>0</v>
      </c>
      <c r="CL4" s="656">
        <v>0</v>
      </c>
      <c r="CM4" s="656">
        <v>1.0936110446194891E-2</v>
      </c>
      <c r="CN4" s="656">
        <v>0</v>
      </c>
      <c r="CO4" s="658">
        <v>0</v>
      </c>
      <c r="CQ4" s="692" t="s">
        <v>0</v>
      </c>
      <c r="CR4" s="333" t="s">
        <v>1</v>
      </c>
      <c r="CS4" s="709">
        <v>0.12985043504634808</v>
      </c>
      <c r="CT4" s="710">
        <v>0</v>
      </c>
      <c r="CU4" s="710">
        <v>0.22166642693522312</v>
      </c>
      <c r="CV4" s="710">
        <v>8.7457052340368571E-3</v>
      </c>
      <c r="CW4" s="710">
        <v>6.5735048357947107E-2</v>
      </c>
      <c r="CX4" s="710">
        <v>1.838836857770644E-3</v>
      </c>
      <c r="CY4" s="710">
        <v>0</v>
      </c>
      <c r="CZ4" s="710">
        <v>3.5608308605341245E-3</v>
      </c>
      <c r="DA4" s="710">
        <v>0</v>
      </c>
      <c r="DB4" s="710">
        <v>0</v>
      </c>
      <c r="DC4" s="710">
        <v>0</v>
      </c>
      <c r="DD4" s="710">
        <v>0</v>
      </c>
      <c r="DE4" s="710">
        <v>0</v>
      </c>
      <c r="DF4" s="710">
        <v>0</v>
      </c>
      <c r="DG4" s="710">
        <v>0</v>
      </c>
      <c r="DH4" s="710">
        <v>0</v>
      </c>
      <c r="DI4" s="710">
        <v>0</v>
      </c>
      <c r="DJ4" s="710">
        <v>0</v>
      </c>
      <c r="DK4" s="710">
        <v>6.0057535118643664E-6</v>
      </c>
      <c r="DL4" s="710">
        <v>4.3703053360647738E-3</v>
      </c>
      <c r="DM4" s="710">
        <v>9.9293899094916893E-4</v>
      </c>
      <c r="DN4" s="710">
        <v>0</v>
      </c>
      <c r="DO4" s="710">
        <v>0</v>
      </c>
      <c r="DP4" s="710">
        <v>0</v>
      </c>
      <c r="DQ4" s="710">
        <v>1.6369344445697138E-4</v>
      </c>
      <c r="DR4" s="710">
        <v>0</v>
      </c>
      <c r="DS4" s="710">
        <v>4.511444406598439E-6</v>
      </c>
      <c r="DT4" s="710">
        <v>9.0025531240659853E-6</v>
      </c>
      <c r="DU4" s="710">
        <v>0</v>
      </c>
      <c r="DV4" s="710">
        <v>1.7640694337729132E-5</v>
      </c>
      <c r="DW4" s="710">
        <v>1.4598493966852088E-3</v>
      </c>
      <c r="DX4" s="710">
        <v>2.0171066157217946E-3</v>
      </c>
      <c r="DY4" s="710">
        <v>2.034778844072444E-3</v>
      </c>
      <c r="DZ4" s="710">
        <v>7.1828760235598331E-6</v>
      </c>
      <c r="EA4" s="710">
        <v>1.5842486630680653E-2</v>
      </c>
      <c r="EB4" s="710">
        <v>0</v>
      </c>
      <c r="EC4" s="711">
        <v>0</v>
      </c>
    </row>
    <row r="5" spans="2:133" ht="20.100000000000001" customHeight="1" thickBot="1">
      <c r="B5" s="659" t="s">
        <v>2</v>
      </c>
      <c r="C5" s="346" t="s">
        <v>3</v>
      </c>
      <c r="D5" s="660">
        <v>3.7608257207260687E-2</v>
      </c>
      <c r="E5" s="660">
        <v>0.56149440959912733</v>
      </c>
      <c r="F5" s="660">
        <v>0.26533951458958277</v>
      </c>
      <c r="G5" s="661">
        <v>-1.4110590823749669E-5</v>
      </c>
      <c r="H5" s="660">
        <v>7.7720207253886009E-2</v>
      </c>
      <c r="I5" s="662">
        <v>7.7174802290700839E-2</v>
      </c>
      <c r="K5" t="s">
        <v>130</v>
      </c>
      <c r="O5" s="695" t="s">
        <v>9</v>
      </c>
      <c r="P5" s="346" t="s">
        <v>3</v>
      </c>
      <c r="Q5" s="697">
        <v>1.2899999999999999E-4</v>
      </c>
      <c r="R5" s="660">
        <v>1.0001580299999999</v>
      </c>
      <c r="S5" s="660">
        <v>1.5605E-4</v>
      </c>
      <c r="T5" s="660">
        <v>2.1409000000000001E-4</v>
      </c>
      <c r="U5" s="660">
        <v>6.6726999999999997E-4</v>
      </c>
      <c r="V5" s="660">
        <v>4.5961E-4</v>
      </c>
      <c r="W5" s="660">
        <v>2.5010599999999998E-3</v>
      </c>
      <c r="X5" s="660">
        <v>2.6145999999999998E-4</v>
      </c>
      <c r="Y5" s="660">
        <v>1.41278E-3</v>
      </c>
      <c r="Z5" s="660">
        <v>4.0829000000000001E-4</v>
      </c>
      <c r="AA5" s="660">
        <v>5.3474999999999996E-4</v>
      </c>
      <c r="AB5" s="660">
        <v>1.5548E-4</v>
      </c>
      <c r="AC5" s="660">
        <v>1.1751E-4</v>
      </c>
      <c r="AD5" s="660">
        <v>1.0900000000000001E-4</v>
      </c>
      <c r="AE5" s="660">
        <v>1.5462000000000001E-4</v>
      </c>
      <c r="AF5" s="660">
        <v>2.9171999999999998E-4</v>
      </c>
      <c r="AG5" s="660">
        <v>1.0676E-4</v>
      </c>
      <c r="AH5" s="660">
        <v>8.072E-5</v>
      </c>
      <c r="AI5" s="660">
        <v>1.3640000000000001E-4</v>
      </c>
      <c r="AJ5" s="660">
        <v>2.163E-4</v>
      </c>
      <c r="AK5" s="660">
        <v>1.7489E-4</v>
      </c>
      <c r="AL5" s="660">
        <v>8.3160000000000005E-3</v>
      </c>
      <c r="AM5" s="660">
        <v>4.9737000000000002E-4</v>
      </c>
      <c r="AN5" s="660">
        <v>4.9930999999999999E-4</v>
      </c>
      <c r="AO5" s="660">
        <v>2.0771E-4</v>
      </c>
      <c r="AP5" s="660">
        <v>5.6499999999999998E-5</v>
      </c>
      <c r="AQ5" s="660">
        <v>4.6990000000000002E-5</v>
      </c>
      <c r="AR5" s="660">
        <v>9.8610000000000006E-5</v>
      </c>
      <c r="AS5" s="660">
        <v>8.5610000000000002E-5</v>
      </c>
      <c r="AT5" s="660">
        <v>1.0632999999999999E-4</v>
      </c>
      <c r="AU5" s="660">
        <v>1.2426000000000001E-4</v>
      </c>
      <c r="AV5" s="660">
        <v>1.3704E-4</v>
      </c>
      <c r="AW5" s="660">
        <v>5.7049999999999998E-5</v>
      </c>
      <c r="AX5" s="660">
        <v>6.0250000000000001E-5</v>
      </c>
      <c r="AY5" s="660">
        <v>2.6307000000000001E-4</v>
      </c>
      <c r="AZ5" s="660">
        <v>1.2952999999999999E-4</v>
      </c>
      <c r="BA5" s="662">
        <v>6.0749999999999999E-5</v>
      </c>
      <c r="BC5" s="695" t="s">
        <v>9</v>
      </c>
      <c r="BD5" s="696" t="s">
        <v>3</v>
      </c>
      <c r="BE5" s="697">
        <v>0</v>
      </c>
      <c r="BF5" s="660">
        <v>0</v>
      </c>
      <c r="BG5" s="660">
        <v>0</v>
      </c>
      <c r="BH5" s="660">
        <v>0</v>
      </c>
      <c r="BI5" s="660">
        <v>0</v>
      </c>
      <c r="BJ5" s="660">
        <v>0</v>
      </c>
      <c r="BK5" s="660">
        <v>0</v>
      </c>
      <c r="BL5" s="660">
        <v>0</v>
      </c>
      <c r="BM5" s="660">
        <v>0</v>
      </c>
      <c r="BN5" s="660">
        <v>0</v>
      </c>
      <c r="BO5" s="660">
        <v>0</v>
      </c>
      <c r="BP5" s="660">
        <v>0</v>
      </c>
      <c r="BQ5" s="660">
        <v>0</v>
      </c>
      <c r="BR5" s="660">
        <v>0</v>
      </c>
      <c r="BS5" s="660">
        <v>0</v>
      </c>
      <c r="BT5" s="660">
        <v>0</v>
      </c>
      <c r="BU5" s="660">
        <v>0</v>
      </c>
      <c r="BV5" s="660">
        <v>0</v>
      </c>
      <c r="BW5" s="660">
        <v>0</v>
      </c>
      <c r="BX5" s="660">
        <v>0</v>
      </c>
      <c r="BY5" s="660">
        <v>0</v>
      </c>
      <c r="BZ5" s="660">
        <v>0</v>
      </c>
      <c r="CA5" s="660">
        <v>0</v>
      </c>
      <c r="CB5" s="660">
        <v>0</v>
      </c>
      <c r="CC5" s="660">
        <v>0</v>
      </c>
      <c r="CD5" s="660">
        <v>0</v>
      </c>
      <c r="CE5" s="660">
        <v>0</v>
      </c>
      <c r="CF5" s="660">
        <v>0</v>
      </c>
      <c r="CG5" s="660">
        <v>0</v>
      </c>
      <c r="CH5" s="660">
        <v>0</v>
      </c>
      <c r="CI5" s="660">
        <v>0</v>
      </c>
      <c r="CJ5" s="660">
        <v>0</v>
      </c>
      <c r="CK5" s="660">
        <v>0</v>
      </c>
      <c r="CL5" s="660">
        <v>0</v>
      </c>
      <c r="CM5" s="660">
        <v>0</v>
      </c>
      <c r="CN5" s="660">
        <v>0</v>
      </c>
      <c r="CO5" s="662">
        <v>0</v>
      </c>
      <c r="CQ5" s="695" t="s">
        <v>2</v>
      </c>
      <c r="CR5" s="346" t="s">
        <v>3</v>
      </c>
      <c r="CS5" s="697">
        <v>3.0803935321213963E-5</v>
      </c>
      <c r="CT5" s="660">
        <v>5.4540496318516497E-4</v>
      </c>
      <c r="CU5" s="660">
        <v>1.8462899233360311E-4</v>
      </c>
      <c r="CV5" s="660">
        <v>1.3386283521484986E-4</v>
      </c>
      <c r="CW5" s="660">
        <v>3.3347700823484041E-3</v>
      </c>
      <c r="CX5" s="660">
        <v>6.0099837413577261E-3</v>
      </c>
      <c r="CY5" s="660">
        <v>6.106580694102029E-2</v>
      </c>
      <c r="CZ5" s="660">
        <v>8.18581807019339E-5</v>
      </c>
      <c r="DA5" s="660">
        <v>2.6837370242214532E-2</v>
      </c>
      <c r="DB5" s="660">
        <v>1.7470639619528293E-3</v>
      </c>
      <c r="DC5" s="660">
        <v>6.2028663771995689E-3</v>
      </c>
      <c r="DD5" s="660">
        <v>9.907987819780307E-5</v>
      </c>
      <c r="DE5" s="660">
        <v>0</v>
      </c>
      <c r="DF5" s="660">
        <v>9.7259802329177754E-6</v>
      </c>
      <c r="DG5" s="660">
        <v>2.6709401709401712E-4</v>
      </c>
      <c r="DH5" s="660">
        <v>5.9624705070655272E-5</v>
      </c>
      <c r="DI5" s="660">
        <v>2.8479480534275053E-5</v>
      </c>
      <c r="DJ5" s="660">
        <v>0</v>
      </c>
      <c r="DK5" s="660">
        <v>5.1048904850847112E-5</v>
      </c>
      <c r="DL5" s="660">
        <v>1.95102916788606E-4</v>
      </c>
      <c r="DM5" s="660">
        <v>2.070677141006211E-3</v>
      </c>
      <c r="DN5" s="660">
        <v>0.19998901698053259</v>
      </c>
      <c r="DO5" s="660">
        <v>0</v>
      </c>
      <c r="DP5" s="660">
        <v>0</v>
      </c>
      <c r="DQ5" s="660">
        <v>1.0840625460726583E-6</v>
      </c>
      <c r="DR5" s="660">
        <v>0</v>
      </c>
      <c r="DS5" s="660">
        <v>0</v>
      </c>
      <c r="DT5" s="660">
        <v>1.8005106248131971E-6</v>
      </c>
      <c r="DU5" s="660">
        <v>0</v>
      </c>
      <c r="DV5" s="660">
        <v>5.8802314459097113E-6</v>
      </c>
      <c r="DW5" s="660">
        <v>3.6377612268428822E-5</v>
      </c>
      <c r="DX5" s="660">
        <v>6.1712177928551404E-6</v>
      </c>
      <c r="DY5" s="660">
        <v>4.3293166895158379E-5</v>
      </c>
      <c r="DZ5" s="660">
        <v>3.5914380117799166E-6</v>
      </c>
      <c r="EA5" s="660">
        <v>2.0905894207812952E-6</v>
      </c>
      <c r="EB5" s="660">
        <v>0</v>
      </c>
      <c r="EC5" s="662">
        <v>1.2897757632708714E-4</v>
      </c>
    </row>
    <row r="6" spans="2:133" ht="20.100000000000001" customHeight="1" thickBot="1">
      <c r="B6" s="659" t="s">
        <v>4</v>
      </c>
      <c r="C6" s="346" t="s">
        <v>141</v>
      </c>
      <c r="D6" s="660">
        <v>0.34752415944788617</v>
      </c>
      <c r="E6" s="660">
        <v>0.35641338860753241</v>
      </c>
      <c r="F6" s="660">
        <v>0.1237808582671925</v>
      </c>
      <c r="G6" s="661">
        <v>9.2175970249549793E-2</v>
      </c>
      <c r="H6" s="660">
        <v>4.511602644058918E-2</v>
      </c>
      <c r="I6" s="662">
        <v>4.2524780001674541E-2</v>
      </c>
      <c r="K6" s="74"/>
      <c r="L6" s="714" t="s">
        <v>59</v>
      </c>
      <c r="M6" s="75" t="s">
        <v>65</v>
      </c>
      <c r="O6" s="695" t="s">
        <v>19</v>
      </c>
      <c r="P6" s="346" t="s">
        <v>141</v>
      </c>
      <c r="Q6" s="697">
        <v>4.567732E-2</v>
      </c>
      <c r="R6" s="660">
        <v>3.2830000000000002E-5</v>
      </c>
      <c r="S6" s="660">
        <v>1.07778043</v>
      </c>
      <c r="T6" s="660">
        <v>1.52911E-3</v>
      </c>
      <c r="U6" s="660">
        <v>3.9565299999999998E-3</v>
      </c>
      <c r="V6" s="660">
        <v>3.4995600000000001E-3</v>
      </c>
      <c r="W6" s="660">
        <v>7.9019999999999999E-5</v>
      </c>
      <c r="X6" s="660">
        <v>3.7838999999999999E-4</v>
      </c>
      <c r="Y6" s="660">
        <v>2.2215000000000001E-4</v>
      </c>
      <c r="Z6" s="660">
        <v>2.2169999999999999E-5</v>
      </c>
      <c r="AA6" s="660">
        <v>3.6069999999999999E-5</v>
      </c>
      <c r="AB6" s="660">
        <v>3.7169999999999998E-5</v>
      </c>
      <c r="AC6" s="660">
        <v>3.2830000000000002E-5</v>
      </c>
      <c r="AD6" s="660">
        <v>3.2079999999999998E-5</v>
      </c>
      <c r="AE6" s="660">
        <v>5.5770000000000003E-5</v>
      </c>
      <c r="AF6" s="660">
        <v>5.982E-5</v>
      </c>
      <c r="AG6" s="660">
        <v>4.2790000000000002E-5</v>
      </c>
      <c r="AH6" s="660">
        <v>2.8710000000000001E-5</v>
      </c>
      <c r="AI6" s="660">
        <v>4.7849999999999998E-5</v>
      </c>
      <c r="AJ6" s="660">
        <v>5.1369999999999996E-4</v>
      </c>
      <c r="AK6" s="660">
        <v>1.4745000000000001E-4</v>
      </c>
      <c r="AL6" s="660">
        <v>3.3399999999999999E-5</v>
      </c>
      <c r="AM6" s="660">
        <v>9.4019999999999998E-5</v>
      </c>
      <c r="AN6" s="660">
        <v>5.7250000000000002E-5</v>
      </c>
      <c r="AO6" s="660">
        <v>1.1463000000000001E-4</v>
      </c>
      <c r="AP6" s="660">
        <v>5.6530000000000003E-5</v>
      </c>
      <c r="AQ6" s="660">
        <v>4.35E-5</v>
      </c>
      <c r="AR6" s="660">
        <v>6.4839999999999996E-5</v>
      </c>
      <c r="AS6" s="660">
        <v>3.9346999999999999E-4</v>
      </c>
      <c r="AT6" s="660">
        <v>2.9489000000000002E-4</v>
      </c>
      <c r="AU6" s="660">
        <v>2.4578199999999999E-3</v>
      </c>
      <c r="AV6" s="660">
        <v>3.7571900000000001E-3</v>
      </c>
      <c r="AW6" s="660">
        <v>7.8521000000000005E-4</v>
      </c>
      <c r="AX6" s="660">
        <v>1.1229E-4</v>
      </c>
      <c r="AY6" s="660">
        <v>3.9445969999999997E-2</v>
      </c>
      <c r="AZ6" s="660">
        <v>4.5689E-4</v>
      </c>
      <c r="BA6" s="662">
        <v>1.6012999999999999E-3</v>
      </c>
      <c r="BC6" s="695" t="s">
        <v>19</v>
      </c>
      <c r="BD6" s="696" t="s">
        <v>141</v>
      </c>
      <c r="BE6" s="697">
        <v>0</v>
      </c>
      <c r="BF6" s="660">
        <v>0</v>
      </c>
      <c r="BG6" s="660">
        <v>0</v>
      </c>
      <c r="BH6" s="660">
        <v>0</v>
      </c>
      <c r="BI6" s="660">
        <v>0</v>
      </c>
      <c r="BJ6" s="660">
        <v>0</v>
      </c>
      <c r="BK6" s="660">
        <v>0</v>
      </c>
      <c r="BL6" s="660">
        <v>0</v>
      </c>
      <c r="BM6" s="660">
        <v>0</v>
      </c>
      <c r="BN6" s="660">
        <v>0</v>
      </c>
      <c r="BO6" s="660">
        <v>0</v>
      </c>
      <c r="BP6" s="660">
        <v>0</v>
      </c>
      <c r="BQ6" s="660">
        <v>0</v>
      </c>
      <c r="BR6" s="660">
        <v>0</v>
      </c>
      <c r="BS6" s="660">
        <v>0</v>
      </c>
      <c r="BT6" s="660">
        <v>0</v>
      </c>
      <c r="BU6" s="660">
        <v>0</v>
      </c>
      <c r="BV6" s="660">
        <v>0</v>
      </c>
      <c r="BW6" s="660">
        <v>0</v>
      </c>
      <c r="BX6" s="660">
        <v>0</v>
      </c>
      <c r="BY6" s="660">
        <v>0</v>
      </c>
      <c r="BZ6" s="660">
        <v>0</v>
      </c>
      <c r="CA6" s="660">
        <v>0</v>
      </c>
      <c r="CB6" s="660">
        <v>0</v>
      </c>
      <c r="CC6" s="660">
        <v>0</v>
      </c>
      <c r="CD6" s="660">
        <v>0</v>
      </c>
      <c r="CE6" s="660">
        <v>0</v>
      </c>
      <c r="CF6" s="660">
        <v>0</v>
      </c>
      <c r="CG6" s="660">
        <v>0</v>
      </c>
      <c r="CH6" s="660">
        <v>0</v>
      </c>
      <c r="CI6" s="660">
        <v>0</v>
      </c>
      <c r="CJ6" s="660">
        <v>0</v>
      </c>
      <c r="CK6" s="660">
        <v>0</v>
      </c>
      <c r="CL6" s="660">
        <v>0</v>
      </c>
      <c r="CM6" s="660">
        <v>0</v>
      </c>
      <c r="CN6" s="660">
        <v>0</v>
      </c>
      <c r="CO6" s="662">
        <v>0</v>
      </c>
      <c r="CQ6" s="695" t="s">
        <v>4</v>
      </c>
      <c r="CR6" s="346" t="s">
        <v>141</v>
      </c>
      <c r="CS6" s="697">
        <v>0.10756023354122041</v>
      </c>
      <c r="CT6" s="660">
        <v>0</v>
      </c>
      <c r="CU6" s="660">
        <v>0.18371228791817931</v>
      </c>
      <c r="CV6" s="660">
        <v>2.6772567042969968E-3</v>
      </c>
      <c r="CW6" s="660">
        <v>2.692013944027283E-3</v>
      </c>
      <c r="CX6" s="660">
        <v>8.1812656807592216E-3</v>
      </c>
      <c r="CY6" s="660">
        <v>0</v>
      </c>
      <c r="CZ6" s="660">
        <v>1.3643030116988984E-5</v>
      </c>
      <c r="DA6" s="660">
        <v>3.4602076124567473E-4</v>
      </c>
      <c r="DB6" s="660">
        <v>0</v>
      </c>
      <c r="DC6" s="660">
        <v>0</v>
      </c>
      <c r="DD6" s="660">
        <v>0</v>
      </c>
      <c r="DE6" s="660">
        <v>0</v>
      </c>
      <c r="DF6" s="660">
        <v>0</v>
      </c>
      <c r="DG6" s="660">
        <v>0</v>
      </c>
      <c r="DH6" s="660">
        <v>0</v>
      </c>
      <c r="DI6" s="660">
        <v>0</v>
      </c>
      <c r="DJ6" s="660">
        <v>0</v>
      </c>
      <c r="DK6" s="660">
        <v>0</v>
      </c>
      <c r="DL6" s="660">
        <v>5.2677787532923615E-4</v>
      </c>
      <c r="DM6" s="660">
        <v>2.8595065280561962E-5</v>
      </c>
      <c r="DN6" s="660">
        <v>0</v>
      </c>
      <c r="DO6" s="660">
        <v>0</v>
      </c>
      <c r="DP6" s="660">
        <v>0</v>
      </c>
      <c r="DQ6" s="660">
        <v>1.3659188080515492E-4</v>
      </c>
      <c r="DR6" s="660">
        <v>0</v>
      </c>
      <c r="DS6" s="660">
        <v>0</v>
      </c>
      <c r="DT6" s="660">
        <v>3.2409191246637546E-5</v>
      </c>
      <c r="DU6" s="660">
        <v>0</v>
      </c>
      <c r="DV6" s="660">
        <v>6.8406692487416303E-4</v>
      </c>
      <c r="DW6" s="660">
        <v>5.4487336636842298E-3</v>
      </c>
      <c r="DX6" s="660">
        <v>7.0678075779028087E-3</v>
      </c>
      <c r="DY6" s="660">
        <v>1.4863987300671043E-3</v>
      </c>
      <c r="DZ6" s="660">
        <v>3.5914380117799166E-6</v>
      </c>
      <c r="EA6" s="660">
        <v>0.10253504873163939</v>
      </c>
      <c r="EB6" s="660">
        <v>0</v>
      </c>
      <c r="EC6" s="662">
        <v>3.8140511856724338E-3</v>
      </c>
    </row>
    <row r="7" spans="2:133" ht="20.100000000000001" customHeight="1">
      <c r="B7" s="659" t="s">
        <v>5</v>
      </c>
      <c r="C7" s="346" t="s">
        <v>6</v>
      </c>
      <c r="D7" s="660">
        <v>8.6813442510332295E-2</v>
      </c>
      <c r="E7" s="660">
        <v>0.42372049440007137</v>
      </c>
      <c r="F7" s="660">
        <v>0.30212841907991611</v>
      </c>
      <c r="G7" s="661">
        <v>1.3788177135305123E-2</v>
      </c>
      <c r="H7" s="660">
        <v>0.17875150595689618</v>
      </c>
      <c r="I7" s="662">
        <v>0.1465798045602606</v>
      </c>
      <c r="K7" s="678" t="str">
        <f>IF(ISBLANK(K20),"",K20)</f>
        <v>令和２年（2020年）</v>
      </c>
      <c r="L7" s="715">
        <f t="shared" ref="L7:M10" si="0">IFERROR(L20/L32,"")</f>
        <v>0.53516732899992814</v>
      </c>
      <c r="M7" s="679">
        <f t="shared" si="0"/>
        <v>0.56758391640723727</v>
      </c>
      <c r="O7" s="695" t="s">
        <v>26</v>
      </c>
      <c r="P7" s="346" t="s">
        <v>6</v>
      </c>
      <c r="Q7" s="697">
        <v>3.5041E-4</v>
      </c>
      <c r="R7" s="660">
        <v>2.3670000000000001E-4</v>
      </c>
      <c r="S7" s="660">
        <v>2.1282000000000001E-4</v>
      </c>
      <c r="T7" s="660">
        <v>1.01898902</v>
      </c>
      <c r="U7" s="660">
        <v>2.7133000000000002E-4</v>
      </c>
      <c r="V7" s="660">
        <v>2.2929E-4</v>
      </c>
      <c r="W7" s="660">
        <v>8.7819999999999996E-5</v>
      </c>
      <c r="X7" s="660">
        <v>3.7044999999999998E-4</v>
      </c>
      <c r="Y7" s="660">
        <v>2.1641999999999999E-4</v>
      </c>
      <c r="Z7" s="660">
        <v>5.588E-5</v>
      </c>
      <c r="AA7" s="660">
        <v>1.9933E-4</v>
      </c>
      <c r="AB7" s="660">
        <v>1.3349E-4</v>
      </c>
      <c r="AC7" s="660">
        <v>1.2485E-4</v>
      </c>
      <c r="AD7" s="660">
        <v>3.9048000000000002E-4</v>
      </c>
      <c r="AE7" s="660">
        <v>2.4835999999999999E-4</v>
      </c>
      <c r="AF7" s="660">
        <v>3.5892999999999998E-4</v>
      </c>
      <c r="AG7" s="660">
        <v>1.7012E-4</v>
      </c>
      <c r="AH7" s="660">
        <v>9.9950000000000004E-5</v>
      </c>
      <c r="AI7" s="660">
        <v>2.0879000000000001E-4</v>
      </c>
      <c r="AJ7" s="660">
        <v>6.5574000000000003E-4</v>
      </c>
      <c r="AK7" s="660">
        <v>3.7835000000000001E-4</v>
      </c>
      <c r="AL7" s="660">
        <v>5.5819999999999997E-5</v>
      </c>
      <c r="AM7" s="660">
        <v>1.8387000000000001E-4</v>
      </c>
      <c r="AN7" s="660">
        <v>2.9025999999999998E-4</v>
      </c>
      <c r="AO7" s="660">
        <v>4.1069000000000001E-4</v>
      </c>
      <c r="AP7" s="660">
        <v>1.7215000000000001E-4</v>
      </c>
      <c r="AQ7" s="660">
        <v>2.9090000000000001E-5</v>
      </c>
      <c r="AR7" s="660">
        <v>1.9736999999999999E-4</v>
      </c>
      <c r="AS7" s="660">
        <v>1.1224E-4</v>
      </c>
      <c r="AT7" s="660">
        <v>4.2365000000000002E-4</v>
      </c>
      <c r="AU7" s="660">
        <v>9.7410000000000004E-5</v>
      </c>
      <c r="AV7" s="660">
        <v>3.7882999999999998E-4</v>
      </c>
      <c r="AW7" s="660">
        <v>2.1900399999999999E-3</v>
      </c>
      <c r="AX7" s="660">
        <v>2.0525E-4</v>
      </c>
      <c r="AY7" s="660">
        <v>4.4834999999999997E-4</v>
      </c>
      <c r="AZ7" s="660">
        <v>1.92672E-3</v>
      </c>
      <c r="BA7" s="662">
        <v>9.5110000000000002E-5</v>
      </c>
      <c r="BC7" s="695" t="s">
        <v>26</v>
      </c>
      <c r="BD7" s="696" t="s">
        <v>6</v>
      </c>
      <c r="BE7" s="697">
        <v>5.6297744871605625E-3</v>
      </c>
      <c r="BF7" s="660">
        <v>1.192656242663286E-3</v>
      </c>
      <c r="BG7" s="660">
        <v>1.0667582371186831E-3</v>
      </c>
      <c r="BH7" s="660">
        <v>4.8622285628970984E-3</v>
      </c>
      <c r="BI7" s="660">
        <v>2.6581903586058455E-3</v>
      </c>
      <c r="BJ7" s="660">
        <v>4.4368599336561262E-5</v>
      </c>
      <c r="BK7" s="660">
        <v>6.3286616922024767E-5</v>
      </c>
      <c r="BL7" s="660">
        <v>8.8704802063932151E-4</v>
      </c>
      <c r="BM7" s="660">
        <v>1.2745976794099024E-3</v>
      </c>
      <c r="BN7" s="660">
        <v>2.4575968542760266E-4</v>
      </c>
      <c r="BO7" s="660">
        <v>4.3394036158034852E-4</v>
      </c>
      <c r="BP7" s="660">
        <v>2.6965638042964141E-3</v>
      </c>
      <c r="BQ7" s="660">
        <v>8.0056906363166059E-4</v>
      </c>
      <c r="BR7" s="660">
        <v>6.1624928777292813E-4</v>
      </c>
      <c r="BS7" s="660">
        <v>4.2602998354178905E-4</v>
      </c>
      <c r="BT7" s="660">
        <v>1.6230253191949794E-4</v>
      </c>
      <c r="BU7" s="660">
        <v>2.8381631868291962E-4</v>
      </c>
      <c r="BV7" s="660">
        <v>2.2159846358398583E-4</v>
      </c>
      <c r="BW7" s="660">
        <v>1.218708565893627E-4</v>
      </c>
      <c r="BX7" s="660">
        <v>2.0135746260558848E-3</v>
      </c>
      <c r="BY7" s="660">
        <v>1.4717542908507177E-3</v>
      </c>
      <c r="BZ7" s="660">
        <v>1.4710305745999532E-5</v>
      </c>
      <c r="CA7" s="660">
        <v>0</v>
      </c>
      <c r="CB7" s="660">
        <v>4.4352405954962743E-4</v>
      </c>
      <c r="CC7" s="660">
        <v>4.5483543490058397E-4</v>
      </c>
      <c r="CD7" s="660">
        <v>6.4423503659960144E-4</v>
      </c>
      <c r="CE7" s="660">
        <v>8.1661961582707183E-4</v>
      </c>
      <c r="CF7" s="660">
        <v>5.955156506144934E-4</v>
      </c>
      <c r="CG7" s="660">
        <v>2.5288866731462212E-4</v>
      </c>
      <c r="CH7" s="660">
        <v>0</v>
      </c>
      <c r="CI7" s="660">
        <v>2.936252363233726E-4</v>
      </c>
      <c r="CJ7" s="660">
        <v>2.0852998975499628E-3</v>
      </c>
      <c r="CK7" s="660">
        <v>4.2531158696697361E-4</v>
      </c>
      <c r="CL7" s="660">
        <v>2.6069241225113622E-2</v>
      </c>
      <c r="CM7" s="660">
        <v>4.8916257016627489E-3</v>
      </c>
      <c r="CN7" s="660">
        <v>0</v>
      </c>
      <c r="CO7" s="662">
        <v>8.443093549476529E-3</v>
      </c>
      <c r="CQ7" s="695" t="s">
        <v>5</v>
      </c>
      <c r="CR7" s="346" t="s">
        <v>6</v>
      </c>
      <c r="CS7" s="697">
        <v>2.8221143821204483E-3</v>
      </c>
      <c r="CT7" s="660">
        <v>1.9089173711480775E-3</v>
      </c>
      <c r="CU7" s="660">
        <v>9.8755042410997025E-4</v>
      </c>
      <c r="CV7" s="660">
        <v>0.21395743161840167</v>
      </c>
      <c r="CW7" s="660">
        <v>2.1551235226061113E-3</v>
      </c>
      <c r="CX7" s="660">
        <v>1.7609200417634133E-3</v>
      </c>
      <c r="CY7" s="660">
        <v>5.6893608951261144E-4</v>
      </c>
      <c r="CZ7" s="660">
        <v>3.3288993485453117E-3</v>
      </c>
      <c r="DA7" s="660">
        <v>1.7162629757785468E-3</v>
      </c>
      <c r="DB7" s="660">
        <v>3.6397165874017275E-4</v>
      </c>
      <c r="DC7" s="660">
        <v>1.4690999314420031E-3</v>
      </c>
      <c r="DD7" s="660">
        <v>1.1096946358153943E-3</v>
      </c>
      <c r="DE7" s="660">
        <v>8.9121595276555449E-4</v>
      </c>
      <c r="DF7" s="660">
        <v>3.7483927817665102E-3</v>
      </c>
      <c r="DG7" s="660">
        <v>2.136752136752137E-3</v>
      </c>
      <c r="DH7" s="660">
        <v>3.3758940156671012E-3</v>
      </c>
      <c r="DI7" s="660">
        <v>1.2744567539088086E-3</v>
      </c>
      <c r="DJ7" s="660">
        <v>5.9880239520958083E-4</v>
      </c>
      <c r="DK7" s="660">
        <v>1.8677893421898178E-3</v>
      </c>
      <c r="DL7" s="660">
        <v>6.5554580040971611E-3</v>
      </c>
      <c r="DM7" s="660">
        <v>3.586215600875995E-3</v>
      </c>
      <c r="DN7" s="660">
        <v>1.4121025029516864E-4</v>
      </c>
      <c r="DO7" s="660">
        <v>9.7013373986556723E-4</v>
      </c>
      <c r="DP7" s="660">
        <v>2.6749143191507146E-3</v>
      </c>
      <c r="DQ7" s="660">
        <v>4.1931539282090416E-3</v>
      </c>
      <c r="DR7" s="660">
        <v>1.3230599009538028E-3</v>
      </c>
      <c r="DS7" s="660">
        <v>5.4137332879181265E-5</v>
      </c>
      <c r="DT7" s="660">
        <v>1.4548125848490633E-3</v>
      </c>
      <c r="DU7" s="660">
        <v>5.9084701965485709E-4</v>
      </c>
      <c r="DV7" s="660">
        <v>4.2925689555140889E-3</v>
      </c>
      <c r="DW7" s="660">
        <v>4.9979675986189156E-4</v>
      </c>
      <c r="DX7" s="660">
        <v>3.5590294613937431E-3</v>
      </c>
      <c r="DY7" s="660">
        <v>2.4128725016234937E-2</v>
      </c>
      <c r="DZ7" s="660">
        <v>1.7436431547191496E-3</v>
      </c>
      <c r="EA7" s="660">
        <v>4.2188094511366537E-3</v>
      </c>
      <c r="EB7" s="660">
        <v>2.0218798327510168E-2</v>
      </c>
      <c r="EC7" s="662">
        <v>2.0267904851399408E-4</v>
      </c>
    </row>
    <row r="8" spans="2:133" ht="20.100000000000001" customHeight="1">
      <c r="B8" s="663" t="s">
        <v>7</v>
      </c>
      <c r="C8" s="359" t="s">
        <v>8</v>
      </c>
      <c r="D8" s="664">
        <v>0.23375898095566783</v>
      </c>
      <c r="E8" s="664">
        <v>0.38706774649697906</v>
      </c>
      <c r="F8" s="664">
        <v>0.13729271114539143</v>
      </c>
      <c r="G8" s="665">
        <v>1.3602077078969255E-3</v>
      </c>
      <c r="H8" s="664">
        <v>4.4486286608742993E-2</v>
      </c>
      <c r="I8" s="666">
        <v>3.5805297822947148E-2</v>
      </c>
      <c r="K8" s="680" t="str">
        <f t="shared" ref="K8:K15" si="1">IF(ISBLANK(K21),"",K21)</f>
        <v>令和３年（2021年）</v>
      </c>
      <c r="L8" s="716">
        <f t="shared" si="0"/>
        <v>0.51510149141910211</v>
      </c>
      <c r="M8" s="681">
        <f t="shared" si="0"/>
        <v>0.55742170177227612</v>
      </c>
      <c r="O8" s="698" t="s">
        <v>27</v>
      </c>
      <c r="P8" s="359" t="s">
        <v>8</v>
      </c>
      <c r="Q8" s="671">
        <v>9.2947299999999993E-3</v>
      </c>
      <c r="R8" s="664">
        <v>8.8398999999999997E-4</v>
      </c>
      <c r="S8" s="664">
        <v>6.13702E-3</v>
      </c>
      <c r="T8" s="664">
        <v>2.1258599999999998E-3</v>
      </c>
      <c r="U8" s="664">
        <v>1.0644254200000001</v>
      </c>
      <c r="V8" s="664">
        <v>8.3087000000000005E-3</v>
      </c>
      <c r="W8" s="664">
        <v>6.8504000000000004E-4</v>
      </c>
      <c r="X8" s="664">
        <v>2.5834999999999999E-3</v>
      </c>
      <c r="Y8" s="664">
        <v>1.9713999999999999E-3</v>
      </c>
      <c r="Z8" s="664">
        <v>4.0483000000000001E-4</v>
      </c>
      <c r="AA8" s="664">
        <v>1.7739100000000001E-3</v>
      </c>
      <c r="AB8" s="664">
        <v>1.3352100000000001E-3</v>
      </c>
      <c r="AC8" s="664">
        <v>6.1335000000000003E-4</v>
      </c>
      <c r="AD8" s="664">
        <v>6.6220000000000005E-4</v>
      </c>
      <c r="AE8" s="664">
        <v>3.0444999999999999E-3</v>
      </c>
      <c r="AF8" s="664">
        <v>1.30518E-3</v>
      </c>
      <c r="AG8" s="664">
        <v>1.1117500000000001E-3</v>
      </c>
      <c r="AH8" s="664">
        <v>8.8955999999999996E-4</v>
      </c>
      <c r="AI8" s="664">
        <v>1.2032200000000001E-3</v>
      </c>
      <c r="AJ8" s="664">
        <v>1.8279110000000001E-2</v>
      </c>
      <c r="AK8" s="664">
        <v>1.0677310000000001E-2</v>
      </c>
      <c r="AL8" s="664">
        <v>1.7560099999999999E-3</v>
      </c>
      <c r="AM8" s="664">
        <v>2.55566E-3</v>
      </c>
      <c r="AN8" s="664">
        <v>1.99606E-3</v>
      </c>
      <c r="AO8" s="664">
        <v>2.4561000000000001E-3</v>
      </c>
      <c r="AP8" s="664">
        <v>2.0370599999999998E-3</v>
      </c>
      <c r="AQ8" s="664">
        <v>5.5719000000000005E-4</v>
      </c>
      <c r="AR8" s="664">
        <v>2.0045699999999998E-3</v>
      </c>
      <c r="AS8" s="664">
        <v>3.5013700000000002E-3</v>
      </c>
      <c r="AT8" s="664">
        <v>1.0592799999999999E-3</v>
      </c>
      <c r="AU8" s="664">
        <v>2.8183800000000001E-3</v>
      </c>
      <c r="AV8" s="664">
        <v>2.6326000000000001E-3</v>
      </c>
      <c r="AW8" s="664">
        <v>5.7316800000000003E-3</v>
      </c>
      <c r="AX8" s="664">
        <v>1.8361499999999999E-3</v>
      </c>
      <c r="AY8" s="664">
        <v>2.3373399999999998E-3</v>
      </c>
      <c r="AZ8" s="664">
        <v>0.10876899</v>
      </c>
      <c r="BA8" s="666">
        <v>7.8991E-4</v>
      </c>
      <c r="BC8" s="698" t="s">
        <v>27</v>
      </c>
      <c r="BD8" s="699" t="s">
        <v>8</v>
      </c>
      <c r="BE8" s="671">
        <v>4.4893913850299605E-4</v>
      </c>
      <c r="BF8" s="664">
        <v>3.3619758651453257E-3</v>
      </c>
      <c r="BG8" s="664">
        <v>3.8462404512471784E-3</v>
      </c>
      <c r="BH8" s="664">
        <v>1.2922811499477447E-2</v>
      </c>
      <c r="BI8" s="664">
        <v>7.7771263999375975E-3</v>
      </c>
      <c r="BJ8" s="664">
        <v>9.7650357295400616E-4</v>
      </c>
      <c r="BK8" s="664">
        <v>8.7988812559331201E-4</v>
      </c>
      <c r="BL8" s="664">
        <v>3.1391723712576314E-3</v>
      </c>
      <c r="BM8" s="664">
        <v>3.6456234701401509E-3</v>
      </c>
      <c r="BN8" s="664">
        <v>1.4100461951408701E-3</v>
      </c>
      <c r="BO8" s="664">
        <v>1.6002695190768972E-3</v>
      </c>
      <c r="BP8" s="664">
        <v>7.3516188218906093E-3</v>
      </c>
      <c r="BQ8" s="664">
        <v>2.2710812209001553E-3</v>
      </c>
      <c r="BR8" s="664">
        <v>1.8465351190179841E-3</v>
      </c>
      <c r="BS8" s="664">
        <v>2.0146733695384079E-3</v>
      </c>
      <c r="BT8" s="664">
        <v>6.1016828151178948E-4</v>
      </c>
      <c r="BU8" s="664">
        <v>1.1554093987446615E-3</v>
      </c>
      <c r="BV8" s="664">
        <v>1.1465513797175619E-3</v>
      </c>
      <c r="BW8" s="664">
        <v>6.261594933559873E-4</v>
      </c>
      <c r="BX8" s="664">
        <v>1.237641542451655E-2</v>
      </c>
      <c r="BY8" s="664">
        <v>1.5886610991712332E-3</v>
      </c>
      <c r="BZ8" s="664">
        <v>9.0783601175311397E-5</v>
      </c>
      <c r="CA8" s="664">
        <v>0</v>
      </c>
      <c r="CB8" s="664">
        <v>1.3697066544914964E-3</v>
      </c>
      <c r="CC8" s="664">
        <v>7.4802250463405339E-3</v>
      </c>
      <c r="CD8" s="664">
        <v>3.4060054671302309E-3</v>
      </c>
      <c r="CE8" s="664">
        <v>2.3925404563539111E-3</v>
      </c>
      <c r="CF8" s="664">
        <v>1.9761029615139344E-3</v>
      </c>
      <c r="CG8" s="664">
        <v>1.1386880728539864E-3</v>
      </c>
      <c r="CH8" s="664">
        <v>0</v>
      </c>
      <c r="CI8" s="664">
        <v>3.183603327619515E-3</v>
      </c>
      <c r="CJ8" s="664">
        <v>4.7083458147681896E-3</v>
      </c>
      <c r="CK8" s="664">
        <v>2.1542956470283663E-3</v>
      </c>
      <c r="CL8" s="664">
        <v>6.0033544027433029E-3</v>
      </c>
      <c r="CM8" s="664">
        <v>5.5027321451500662E-3</v>
      </c>
      <c r="CN8" s="664">
        <v>0</v>
      </c>
      <c r="CO8" s="666">
        <v>2.3718598186683294E-2</v>
      </c>
      <c r="CQ8" s="698" t="s">
        <v>7</v>
      </c>
      <c r="CR8" s="359" t="s">
        <v>8</v>
      </c>
      <c r="CS8" s="671">
        <v>2.9901143062953765E-2</v>
      </c>
      <c r="CT8" s="664">
        <v>5.4540496318516497E-4</v>
      </c>
      <c r="CU8" s="664">
        <v>1.4044684509842227E-2</v>
      </c>
      <c r="CV8" s="664">
        <v>4.6851992325197449E-3</v>
      </c>
      <c r="CW8" s="664">
        <v>0.25420627178754263</v>
      </c>
      <c r="CX8" s="664">
        <v>2.8288998665025218E-2</v>
      </c>
      <c r="CY8" s="664">
        <v>7.5858145268348188E-4</v>
      </c>
      <c r="CZ8" s="664">
        <v>6.3917596098093388E-3</v>
      </c>
      <c r="DA8" s="664">
        <v>4.7474048442906576E-3</v>
      </c>
      <c r="DB8" s="664">
        <v>3.8823643598951763E-4</v>
      </c>
      <c r="DC8" s="664">
        <v>3.9502464823218311E-3</v>
      </c>
      <c r="DD8" s="664">
        <v>3.5470596394813498E-3</v>
      </c>
      <c r="DE8" s="664">
        <v>7.7981395866986015E-4</v>
      </c>
      <c r="DF8" s="664">
        <v>8.4616028026384641E-4</v>
      </c>
      <c r="DG8" s="664">
        <v>9.6153846153846159E-3</v>
      </c>
      <c r="DH8" s="664">
        <v>2.873342930071578E-3</v>
      </c>
      <c r="DI8" s="664">
        <v>2.3353174038105544E-3</v>
      </c>
      <c r="DJ8" s="664">
        <v>1.710863986313088E-3</v>
      </c>
      <c r="DK8" s="664">
        <v>3.1770436077762495E-3</v>
      </c>
      <c r="DL8" s="664">
        <v>6.9905375085357532E-2</v>
      </c>
      <c r="DM8" s="664">
        <v>4.0487654327074303E-2</v>
      </c>
      <c r="DN8" s="664">
        <v>4.4285103495345949E-3</v>
      </c>
      <c r="DO8" s="664">
        <v>4.5561638140115034E-3</v>
      </c>
      <c r="DP8" s="664">
        <v>4.5139179135668308E-3</v>
      </c>
      <c r="DQ8" s="664">
        <v>7.1775781175470697E-3</v>
      </c>
      <c r="DR8" s="664">
        <v>4.4357499450113644E-3</v>
      </c>
      <c r="DS8" s="664">
        <v>6.1017285599243879E-4</v>
      </c>
      <c r="DT8" s="664">
        <v>4.5210821789059379E-3</v>
      </c>
      <c r="DU8" s="664">
        <v>9.5197467938581328E-3</v>
      </c>
      <c r="DV8" s="664">
        <v>1.2034873692628543E-3</v>
      </c>
      <c r="DW8" s="664">
        <v>7.43210434997161E-3</v>
      </c>
      <c r="DX8" s="664">
        <v>6.1315456784724999E-3</v>
      </c>
      <c r="DY8" s="664">
        <v>1.8644923876181541E-2</v>
      </c>
      <c r="DZ8" s="664">
        <v>4.7766125556672895E-3</v>
      </c>
      <c r="EA8" s="664">
        <v>5.0425016829244839E-3</v>
      </c>
      <c r="EB8" s="664">
        <v>0.433300876338851</v>
      </c>
      <c r="EC8" s="666">
        <v>6.2646251358870894E-4</v>
      </c>
    </row>
    <row r="9" spans="2:133" ht="20.100000000000001" customHeight="1">
      <c r="B9" s="667" t="s">
        <v>9</v>
      </c>
      <c r="C9" s="372" t="s">
        <v>10</v>
      </c>
      <c r="D9" s="668">
        <v>0.34434213675027736</v>
      </c>
      <c r="E9" s="668">
        <v>0.387241381101536</v>
      </c>
      <c r="F9" s="668">
        <v>0.11834525460618243</v>
      </c>
      <c r="G9" s="669">
        <v>1.3771404168854253E-2</v>
      </c>
      <c r="H9" s="668">
        <v>2.2658210094902681E-2</v>
      </c>
      <c r="I9" s="670">
        <v>2.2647821186101719E-2</v>
      </c>
      <c r="K9" s="682" t="str">
        <f t="shared" si="1"/>
        <v>令和４年（2022年）</v>
      </c>
      <c r="L9" s="716">
        <f t="shared" si="0"/>
        <v>0.52065488066092258</v>
      </c>
      <c r="M9" s="681">
        <f t="shared" si="0"/>
        <v>0.53412627708601101</v>
      </c>
      <c r="O9" s="700" t="s">
        <v>34</v>
      </c>
      <c r="P9" s="372" t="s">
        <v>10</v>
      </c>
      <c r="Q9" s="672">
        <v>1.8753309999999999E-2</v>
      </c>
      <c r="R9" s="668">
        <v>1.54762E-3</v>
      </c>
      <c r="S9" s="668">
        <v>8.2531600000000007E-3</v>
      </c>
      <c r="T9" s="668">
        <v>3.832352E-2</v>
      </c>
      <c r="U9" s="668">
        <v>1.5986940000000002E-2</v>
      </c>
      <c r="V9" s="668">
        <v>1.09558168</v>
      </c>
      <c r="W9" s="668">
        <v>1.3988860000000001E-2</v>
      </c>
      <c r="X9" s="668">
        <v>5.9758220000000001E-2</v>
      </c>
      <c r="Y9" s="668">
        <v>1.353555E-2</v>
      </c>
      <c r="Z9" s="668">
        <v>1.64612E-3</v>
      </c>
      <c r="AA9" s="668">
        <v>2.46276E-3</v>
      </c>
      <c r="AB9" s="668">
        <v>4.1011600000000004E-3</v>
      </c>
      <c r="AC9" s="668">
        <v>1.5676399999999999E-3</v>
      </c>
      <c r="AD9" s="668">
        <v>2.38215E-3</v>
      </c>
      <c r="AE9" s="668">
        <v>7.5185499999999997E-3</v>
      </c>
      <c r="AF9" s="668">
        <v>8.7760800000000003E-3</v>
      </c>
      <c r="AG9" s="668">
        <v>4.2212100000000004E-3</v>
      </c>
      <c r="AH9" s="668">
        <v>2.0663000000000001E-3</v>
      </c>
      <c r="AI9" s="668">
        <v>7.5445800000000004E-3</v>
      </c>
      <c r="AJ9" s="668">
        <v>1.3323140000000001E-2</v>
      </c>
      <c r="AK9" s="668">
        <v>2.9817799999999998E-3</v>
      </c>
      <c r="AL9" s="668">
        <v>7.6059000000000001E-4</v>
      </c>
      <c r="AM9" s="668">
        <v>5.6381799999999996E-3</v>
      </c>
      <c r="AN9" s="668">
        <v>6.8242800000000003E-3</v>
      </c>
      <c r="AO9" s="668">
        <v>4.8312000000000002E-4</v>
      </c>
      <c r="AP9" s="668">
        <v>4.7909999999999999E-4</v>
      </c>
      <c r="AQ9" s="668">
        <v>1.7985000000000001E-4</v>
      </c>
      <c r="AR9" s="668">
        <v>9.2628000000000003E-4</v>
      </c>
      <c r="AS9" s="668">
        <v>9.2725000000000001E-4</v>
      </c>
      <c r="AT9" s="668">
        <v>8.8858999999999997E-4</v>
      </c>
      <c r="AU9" s="668">
        <v>4.0601999999999999E-3</v>
      </c>
      <c r="AV9" s="668">
        <v>5.6772030000000001E-2</v>
      </c>
      <c r="AW9" s="668">
        <v>1.6072199999999999E-3</v>
      </c>
      <c r="AX9" s="668">
        <v>2.4398800000000002E-3</v>
      </c>
      <c r="AY9" s="668">
        <v>4.2408400000000001E-3</v>
      </c>
      <c r="AZ9" s="668">
        <v>6.8024899999999996E-3</v>
      </c>
      <c r="BA9" s="670">
        <v>1.8343700000000001E-3</v>
      </c>
      <c r="BC9" s="700" t="s">
        <v>34</v>
      </c>
      <c r="BD9" s="701" t="s">
        <v>10</v>
      </c>
      <c r="BE9" s="672">
        <v>0</v>
      </c>
      <c r="BF9" s="668">
        <v>0</v>
      </c>
      <c r="BG9" s="668">
        <v>0</v>
      </c>
      <c r="BH9" s="668">
        <v>0</v>
      </c>
      <c r="BI9" s="668">
        <v>0</v>
      </c>
      <c r="BJ9" s="668">
        <v>0</v>
      </c>
      <c r="BK9" s="668">
        <v>0</v>
      </c>
      <c r="BL9" s="668">
        <v>0</v>
      </c>
      <c r="BM9" s="668">
        <v>0</v>
      </c>
      <c r="BN9" s="668">
        <v>0</v>
      </c>
      <c r="BO9" s="668">
        <v>0</v>
      </c>
      <c r="BP9" s="668">
        <v>0</v>
      </c>
      <c r="BQ9" s="668">
        <v>0</v>
      </c>
      <c r="BR9" s="668">
        <v>0</v>
      </c>
      <c r="BS9" s="668">
        <v>0</v>
      </c>
      <c r="BT9" s="668">
        <v>0</v>
      </c>
      <c r="BU9" s="668">
        <v>0</v>
      </c>
      <c r="BV9" s="668">
        <v>0</v>
      </c>
      <c r="BW9" s="668">
        <v>0</v>
      </c>
      <c r="BX9" s="668">
        <v>0</v>
      </c>
      <c r="BY9" s="668">
        <v>0</v>
      </c>
      <c r="BZ9" s="668">
        <v>0</v>
      </c>
      <c r="CA9" s="668">
        <v>0</v>
      </c>
      <c r="CB9" s="668">
        <v>0</v>
      </c>
      <c r="CC9" s="668">
        <v>0</v>
      </c>
      <c r="CD9" s="668">
        <v>0</v>
      </c>
      <c r="CE9" s="668">
        <v>0</v>
      </c>
      <c r="CF9" s="668">
        <v>0</v>
      </c>
      <c r="CG9" s="668">
        <v>0</v>
      </c>
      <c r="CH9" s="668">
        <v>0</v>
      </c>
      <c r="CI9" s="668">
        <v>0</v>
      </c>
      <c r="CJ9" s="668">
        <v>0</v>
      </c>
      <c r="CK9" s="668">
        <v>0</v>
      </c>
      <c r="CL9" s="668">
        <v>0</v>
      </c>
      <c r="CM9" s="668">
        <v>0</v>
      </c>
      <c r="CN9" s="668">
        <v>0</v>
      </c>
      <c r="CO9" s="670">
        <v>0</v>
      </c>
      <c r="CQ9" s="700" t="s">
        <v>9</v>
      </c>
      <c r="CR9" s="372" t="s">
        <v>10</v>
      </c>
      <c r="CS9" s="672">
        <v>4.1736962826758671E-2</v>
      </c>
      <c r="CT9" s="668">
        <v>2.9997272975184073E-3</v>
      </c>
      <c r="CU9" s="668">
        <v>9.1326945742691585E-3</v>
      </c>
      <c r="CV9" s="668">
        <v>9.8210700102628168E-2</v>
      </c>
      <c r="CW9" s="668">
        <v>3.5752364964497178E-2</v>
      </c>
      <c r="CX9" s="668">
        <v>0.24882994914629142</v>
      </c>
      <c r="CY9" s="668">
        <v>3.5558505594538214E-2</v>
      </c>
      <c r="CZ9" s="668">
        <v>0.14522323408028923</v>
      </c>
      <c r="DA9" s="668">
        <v>3.2429065743944635E-2</v>
      </c>
      <c r="DB9" s="668">
        <v>3.5426574784043481E-3</v>
      </c>
      <c r="DC9" s="668">
        <v>4.342006464039698E-3</v>
      </c>
      <c r="DD9" s="668">
        <v>9.6173535104000854E-3</v>
      </c>
      <c r="DE9" s="668">
        <v>2.5622458642009694E-3</v>
      </c>
      <c r="DF9" s="668">
        <v>3.7756255264186802E-3</v>
      </c>
      <c r="DG9" s="668">
        <v>1.4155982905982906E-2</v>
      </c>
      <c r="DH9" s="668">
        <v>1.9820955528487831E-2</v>
      </c>
      <c r="DI9" s="668">
        <v>8.1166519522683899E-3</v>
      </c>
      <c r="DJ9" s="668">
        <v>2.5662959794696323E-3</v>
      </c>
      <c r="DK9" s="668">
        <v>1.6278594893908364E-2</v>
      </c>
      <c r="DL9" s="668">
        <v>3.1079894644424934E-2</v>
      </c>
      <c r="DM9" s="668">
        <v>4.3878634654655425E-3</v>
      </c>
      <c r="DN9" s="668">
        <v>7.7665637662342757E-4</v>
      </c>
      <c r="DO9" s="668">
        <v>9.4588039636892794E-3</v>
      </c>
      <c r="DP9" s="668">
        <v>1.5752273212776433E-2</v>
      </c>
      <c r="DQ9" s="668">
        <v>9.7565629146539237E-6</v>
      </c>
      <c r="DR9" s="668">
        <v>2.3328512107497783E-5</v>
      </c>
      <c r="DS9" s="668">
        <v>3.1580110846189072E-5</v>
      </c>
      <c r="DT9" s="668">
        <v>4.9153940057400283E-4</v>
      </c>
      <c r="DU9" s="668">
        <v>6.840096202643366E-4</v>
      </c>
      <c r="DV9" s="668">
        <v>8.7811456258918351E-4</v>
      </c>
      <c r="DW9" s="668">
        <v>9.1639950210120249E-3</v>
      </c>
      <c r="DX9" s="668">
        <v>0.14730520551036852</v>
      </c>
      <c r="DY9" s="668">
        <v>2.3089689010751136E-3</v>
      </c>
      <c r="DZ9" s="668">
        <v>4.2863812670593309E-3</v>
      </c>
      <c r="EA9" s="668">
        <v>8.2912776428186157E-3</v>
      </c>
      <c r="EB9" s="668">
        <v>9.3934360501746958E-3</v>
      </c>
      <c r="EC9" s="670">
        <v>3.6113721371584398E-3</v>
      </c>
    </row>
    <row r="10" spans="2:133" ht="20.100000000000001" customHeight="1">
      <c r="B10" s="659" t="s">
        <v>11</v>
      </c>
      <c r="C10" s="346" t="s">
        <v>12</v>
      </c>
      <c r="D10" s="660">
        <v>5.2942308276539563E-2</v>
      </c>
      <c r="E10" s="660">
        <v>0.46956191921107526</v>
      </c>
      <c r="F10" s="660">
        <v>4.5609709842594347E-2</v>
      </c>
      <c r="G10" s="661">
        <v>2.1554859314747113E-2</v>
      </c>
      <c r="H10" s="660">
        <v>1.7637018774890954E-2</v>
      </c>
      <c r="I10" s="662">
        <v>1.7637018774890954E-2</v>
      </c>
      <c r="K10" s="683" t="str">
        <f t="shared" si="1"/>
        <v>令和５年（2023年）</v>
      </c>
      <c r="L10" s="716">
        <f t="shared" si="0"/>
        <v>0.54715948066986786</v>
      </c>
      <c r="M10" s="681">
        <f t="shared" si="0"/>
        <v>0.5960677179768451</v>
      </c>
      <c r="O10" s="695" t="s">
        <v>36</v>
      </c>
      <c r="P10" s="346" t="s">
        <v>12</v>
      </c>
      <c r="Q10" s="697">
        <v>1.1780199999999999E-3</v>
      </c>
      <c r="R10" s="660">
        <v>2.5986199999999998E-3</v>
      </c>
      <c r="S10" s="660">
        <v>7.1643E-4</v>
      </c>
      <c r="T10" s="660">
        <v>5.3547999999999996E-4</v>
      </c>
      <c r="U10" s="660">
        <v>7.3758999999999999E-4</v>
      </c>
      <c r="V10" s="660">
        <v>7.6192999999999996E-4</v>
      </c>
      <c r="W10" s="660">
        <v>1.0127712099999999</v>
      </c>
      <c r="X10" s="660">
        <v>3.5932999999999999E-4</v>
      </c>
      <c r="Y10" s="660">
        <v>1.60947E-3</v>
      </c>
      <c r="Z10" s="660">
        <v>1.0335100000000001E-3</v>
      </c>
      <c r="AA10" s="660">
        <v>6.6763E-4</v>
      </c>
      <c r="AB10" s="660">
        <v>5.2092000000000002E-4</v>
      </c>
      <c r="AC10" s="660">
        <v>3.0821000000000001E-4</v>
      </c>
      <c r="AD10" s="660">
        <v>2.2287000000000001E-4</v>
      </c>
      <c r="AE10" s="660">
        <v>3.6507999999999999E-4</v>
      </c>
      <c r="AF10" s="660">
        <v>3.5012999999999998E-4</v>
      </c>
      <c r="AG10" s="660">
        <v>2.5852999999999998E-4</v>
      </c>
      <c r="AH10" s="660">
        <v>1.6679999999999999E-4</v>
      </c>
      <c r="AI10" s="660">
        <v>3.4752999999999997E-4</v>
      </c>
      <c r="AJ10" s="660">
        <v>1.2393599999999999E-3</v>
      </c>
      <c r="AK10" s="660">
        <v>1.0868399999999999E-3</v>
      </c>
      <c r="AL10" s="660">
        <v>2.3400700000000001E-3</v>
      </c>
      <c r="AM10" s="660">
        <v>1.3452E-3</v>
      </c>
      <c r="AN10" s="660">
        <v>1.31076E-3</v>
      </c>
      <c r="AO10" s="660">
        <v>5.4728000000000003E-4</v>
      </c>
      <c r="AP10" s="660">
        <v>3.5709000000000001E-4</v>
      </c>
      <c r="AQ10" s="660">
        <v>1.1102E-4</v>
      </c>
      <c r="AR10" s="660">
        <v>7.0659399999999997E-3</v>
      </c>
      <c r="AS10" s="660">
        <v>3.3042999999999999E-4</v>
      </c>
      <c r="AT10" s="660">
        <v>7.5297999999999999E-4</v>
      </c>
      <c r="AU10" s="660">
        <v>4.8589E-4</v>
      </c>
      <c r="AV10" s="660">
        <v>3.6444E-4</v>
      </c>
      <c r="AW10" s="660">
        <v>5.4847999999999995E-4</v>
      </c>
      <c r="AX10" s="660">
        <v>3.1463999999999998E-4</v>
      </c>
      <c r="AY10" s="660">
        <v>7.0368000000000004E-4</v>
      </c>
      <c r="AZ10" s="660">
        <v>5.8613000000000003E-4</v>
      </c>
      <c r="BA10" s="662">
        <v>9.3150000000000004E-4</v>
      </c>
      <c r="BC10" s="695" t="s">
        <v>36</v>
      </c>
      <c r="BD10" s="696" t="s">
        <v>12</v>
      </c>
      <c r="BE10" s="697">
        <v>0</v>
      </c>
      <c r="BF10" s="660">
        <v>0</v>
      </c>
      <c r="BG10" s="660">
        <v>0</v>
      </c>
      <c r="BH10" s="660">
        <v>0</v>
      </c>
      <c r="BI10" s="660">
        <v>0</v>
      </c>
      <c r="BJ10" s="660">
        <v>0</v>
      </c>
      <c r="BK10" s="660">
        <v>0</v>
      </c>
      <c r="BL10" s="660">
        <v>0</v>
      </c>
      <c r="BM10" s="660">
        <v>0</v>
      </c>
      <c r="BN10" s="660">
        <v>0</v>
      </c>
      <c r="BO10" s="660">
        <v>0</v>
      </c>
      <c r="BP10" s="660">
        <v>0</v>
      </c>
      <c r="BQ10" s="660">
        <v>0</v>
      </c>
      <c r="BR10" s="660">
        <v>0</v>
      </c>
      <c r="BS10" s="660">
        <v>0</v>
      </c>
      <c r="BT10" s="660">
        <v>0</v>
      </c>
      <c r="BU10" s="660">
        <v>0</v>
      </c>
      <c r="BV10" s="660">
        <v>0</v>
      </c>
      <c r="BW10" s="660">
        <v>0</v>
      </c>
      <c r="BX10" s="660">
        <v>0</v>
      </c>
      <c r="BY10" s="660">
        <v>0</v>
      </c>
      <c r="BZ10" s="660">
        <v>0</v>
      </c>
      <c r="CA10" s="660">
        <v>0</v>
      </c>
      <c r="CB10" s="660">
        <v>0</v>
      </c>
      <c r="CC10" s="660">
        <v>0</v>
      </c>
      <c r="CD10" s="660">
        <v>0</v>
      </c>
      <c r="CE10" s="660">
        <v>0</v>
      </c>
      <c r="CF10" s="660">
        <v>0</v>
      </c>
      <c r="CG10" s="660">
        <v>0</v>
      </c>
      <c r="CH10" s="660">
        <v>0</v>
      </c>
      <c r="CI10" s="660">
        <v>0</v>
      </c>
      <c r="CJ10" s="660">
        <v>0</v>
      </c>
      <c r="CK10" s="660">
        <v>0</v>
      </c>
      <c r="CL10" s="660">
        <v>0</v>
      </c>
      <c r="CM10" s="660">
        <v>0</v>
      </c>
      <c r="CN10" s="660">
        <v>0</v>
      </c>
      <c r="CO10" s="662">
        <v>0</v>
      </c>
      <c r="CQ10" s="695" t="s">
        <v>11</v>
      </c>
      <c r="CR10" s="346" t="s">
        <v>12</v>
      </c>
      <c r="CS10" s="697">
        <v>8.0256099179193598E-3</v>
      </c>
      <c r="CT10" s="660">
        <v>1.5544041450777202E-2</v>
      </c>
      <c r="CU10" s="660">
        <v>2.2756596729490617E-3</v>
      </c>
      <c r="CV10" s="660">
        <v>3.2573289902280132E-3</v>
      </c>
      <c r="CW10" s="660">
        <v>3.3650174300341039E-3</v>
      </c>
      <c r="CX10" s="660">
        <v>7.4124864294878787E-3</v>
      </c>
      <c r="CY10" s="660">
        <v>0.22833301725772806</v>
      </c>
      <c r="CZ10" s="660">
        <v>1.2551587707629866E-3</v>
      </c>
      <c r="DA10" s="660">
        <v>1.4034602076124567E-2</v>
      </c>
      <c r="DB10" s="660">
        <v>1.3030185382898185E-2</v>
      </c>
      <c r="DC10" s="660">
        <v>3.7217198263197414E-3</v>
      </c>
      <c r="DD10" s="660">
        <v>3.8575099245011326E-3</v>
      </c>
      <c r="DE10" s="660">
        <v>8.3551495571770732E-4</v>
      </c>
      <c r="DF10" s="660">
        <v>3.9098440536329456E-4</v>
      </c>
      <c r="DG10" s="660">
        <v>1.6025641025641025E-3</v>
      </c>
      <c r="DH10" s="660">
        <v>1.2379224481336047E-3</v>
      </c>
      <c r="DI10" s="660">
        <v>5.838293509526386E-4</v>
      </c>
      <c r="DJ10" s="660">
        <v>2.5662959794696324E-4</v>
      </c>
      <c r="DK10" s="660">
        <v>2.1350453734677822E-3</v>
      </c>
      <c r="DL10" s="660">
        <v>2.2241732513901082E-3</v>
      </c>
      <c r="DM10" s="660">
        <v>1.2057257181059024E-2</v>
      </c>
      <c r="DN10" s="660">
        <v>3.4396463467731495E-2</v>
      </c>
      <c r="DO10" s="660">
        <v>1.5106368235049546E-2</v>
      </c>
      <c r="DP10" s="660">
        <v>1.1182627917560627E-2</v>
      </c>
      <c r="DQ10" s="660">
        <v>1.4147016226248189E-3</v>
      </c>
      <c r="DR10" s="660">
        <v>3.7658883830674994E-4</v>
      </c>
      <c r="DS10" s="660">
        <v>4.3309866303345012E-4</v>
      </c>
      <c r="DT10" s="660">
        <v>0.11897594157703124</v>
      </c>
      <c r="DU10" s="660">
        <v>7.6981727872043617E-4</v>
      </c>
      <c r="DV10" s="660">
        <v>7.5952989509667102E-3</v>
      </c>
      <c r="DW10" s="660">
        <v>3.0209234535956107E-3</v>
      </c>
      <c r="DX10" s="660">
        <v>1.9809609115065E-3</v>
      </c>
      <c r="DY10" s="660">
        <v>3.2325564615051589E-3</v>
      </c>
      <c r="DZ10" s="660">
        <v>2.0507111047263324E-3</v>
      </c>
      <c r="EA10" s="660">
        <v>3.936579879331179E-3</v>
      </c>
      <c r="EB10" s="660">
        <v>0</v>
      </c>
      <c r="EC10" s="662">
        <v>8.586221509774658E-3</v>
      </c>
    </row>
    <row r="11" spans="2:133" ht="20.100000000000001" customHeight="1">
      <c r="B11" s="659" t="s">
        <v>13</v>
      </c>
      <c r="C11" s="346" t="s">
        <v>142</v>
      </c>
      <c r="D11" s="660">
        <v>0.41246855809901217</v>
      </c>
      <c r="E11" s="660">
        <v>0.45612742590129268</v>
      </c>
      <c r="F11" s="660">
        <v>0.25274395443227943</v>
      </c>
      <c r="G11" s="661">
        <v>2.639745434292037E-3</v>
      </c>
      <c r="H11" s="660">
        <v>4.9380947508441624E-2</v>
      </c>
      <c r="I11" s="662">
        <v>4.8678331457416693E-2</v>
      </c>
      <c r="K11" s="683" t="str">
        <f t="shared" si="1"/>
        <v/>
      </c>
      <c r="L11" s="716" t="str">
        <f>IFERROR(L24/L36,"")</f>
        <v/>
      </c>
      <c r="M11" s="681" t="str">
        <f t="shared" ref="M11:M15" si="2">IFERROR(M24/M36,"")</f>
        <v/>
      </c>
      <c r="O11" s="695" t="s">
        <v>38</v>
      </c>
      <c r="P11" s="346" t="s">
        <v>242</v>
      </c>
      <c r="Q11" s="697">
        <v>6.4521500000000002E-3</v>
      </c>
      <c r="R11" s="660">
        <v>2.44451E-3</v>
      </c>
      <c r="S11" s="660">
        <v>9.3256399999999996E-3</v>
      </c>
      <c r="T11" s="660">
        <v>5.1202799999999996E-3</v>
      </c>
      <c r="U11" s="660">
        <v>5.6835399999999999E-3</v>
      </c>
      <c r="V11" s="660">
        <v>2.413268E-2</v>
      </c>
      <c r="W11" s="660">
        <v>1.2537900000000001E-3</v>
      </c>
      <c r="X11" s="660">
        <v>1.0870075699999999</v>
      </c>
      <c r="Y11" s="660">
        <v>2.7736100000000001E-3</v>
      </c>
      <c r="Z11" s="660">
        <v>8.4721000000000004E-4</v>
      </c>
      <c r="AA11" s="660">
        <v>2.7091699999999999E-3</v>
      </c>
      <c r="AB11" s="660">
        <v>2.71689E-3</v>
      </c>
      <c r="AC11" s="660">
        <v>5.0379099999999996E-3</v>
      </c>
      <c r="AD11" s="660">
        <v>1.1236889999999999E-2</v>
      </c>
      <c r="AE11" s="660">
        <v>3.0939069999999999E-2</v>
      </c>
      <c r="AF11" s="660">
        <v>1.0747659999999999E-2</v>
      </c>
      <c r="AG11" s="660">
        <v>1.024505E-2</v>
      </c>
      <c r="AH11" s="660">
        <v>1.0867460000000001E-2</v>
      </c>
      <c r="AI11" s="660">
        <v>1.8340059999999998E-2</v>
      </c>
      <c r="AJ11" s="660">
        <v>1.7558299999999999E-2</v>
      </c>
      <c r="AK11" s="660">
        <v>7.1994600000000004E-3</v>
      </c>
      <c r="AL11" s="660">
        <v>1.03304E-3</v>
      </c>
      <c r="AM11" s="660">
        <v>2.2582459999999999E-2</v>
      </c>
      <c r="AN11" s="660">
        <v>1.076644E-2</v>
      </c>
      <c r="AO11" s="660">
        <v>3.58385E-3</v>
      </c>
      <c r="AP11" s="660">
        <v>2.4184699999999998E-3</v>
      </c>
      <c r="AQ11" s="660">
        <v>8.4066000000000002E-4</v>
      </c>
      <c r="AR11" s="660">
        <v>3.6271900000000002E-3</v>
      </c>
      <c r="AS11" s="660">
        <v>2.33147E-3</v>
      </c>
      <c r="AT11" s="660">
        <v>1.9675700000000001E-3</v>
      </c>
      <c r="AU11" s="660">
        <v>3.0776499999999999E-3</v>
      </c>
      <c r="AV11" s="660">
        <v>3.1530400000000002E-3</v>
      </c>
      <c r="AW11" s="660">
        <v>4.64877E-3</v>
      </c>
      <c r="AX11" s="660">
        <v>8.4013100000000004E-3</v>
      </c>
      <c r="AY11" s="660">
        <v>2.9715499999999999E-3</v>
      </c>
      <c r="AZ11" s="660">
        <v>2.2565869999999998E-2</v>
      </c>
      <c r="BA11" s="662">
        <v>1.8799999999999999E-3</v>
      </c>
      <c r="BC11" s="695" t="s">
        <v>38</v>
      </c>
      <c r="BD11" s="696" t="s">
        <v>242</v>
      </c>
      <c r="BE11" s="697">
        <v>0</v>
      </c>
      <c r="BF11" s="660">
        <v>0</v>
      </c>
      <c r="BG11" s="660">
        <v>0</v>
      </c>
      <c r="BH11" s="660">
        <v>0</v>
      </c>
      <c r="BI11" s="660">
        <v>0</v>
      </c>
      <c r="BJ11" s="660">
        <v>0</v>
      </c>
      <c r="BK11" s="660">
        <v>0</v>
      </c>
      <c r="BL11" s="660">
        <v>0</v>
      </c>
      <c r="BM11" s="660">
        <v>0</v>
      </c>
      <c r="BN11" s="660">
        <v>0</v>
      </c>
      <c r="BO11" s="660">
        <v>0</v>
      </c>
      <c r="BP11" s="660">
        <v>0</v>
      </c>
      <c r="BQ11" s="660">
        <v>0</v>
      </c>
      <c r="BR11" s="660">
        <v>0</v>
      </c>
      <c r="BS11" s="660">
        <v>0</v>
      </c>
      <c r="BT11" s="660">
        <v>0</v>
      </c>
      <c r="BU11" s="660">
        <v>0</v>
      </c>
      <c r="BV11" s="660">
        <v>0</v>
      </c>
      <c r="BW11" s="660">
        <v>0</v>
      </c>
      <c r="BX11" s="660">
        <v>0</v>
      </c>
      <c r="BY11" s="660">
        <v>0</v>
      </c>
      <c r="BZ11" s="660">
        <v>0</v>
      </c>
      <c r="CA11" s="660">
        <v>0</v>
      </c>
      <c r="CB11" s="660">
        <v>0</v>
      </c>
      <c r="CC11" s="660">
        <v>0</v>
      </c>
      <c r="CD11" s="660">
        <v>0</v>
      </c>
      <c r="CE11" s="660">
        <v>0</v>
      </c>
      <c r="CF11" s="660">
        <v>0</v>
      </c>
      <c r="CG11" s="660">
        <v>0</v>
      </c>
      <c r="CH11" s="660">
        <v>0</v>
      </c>
      <c r="CI11" s="660">
        <v>0</v>
      </c>
      <c r="CJ11" s="660">
        <v>0</v>
      </c>
      <c r="CK11" s="660">
        <v>0</v>
      </c>
      <c r="CL11" s="660">
        <v>0</v>
      </c>
      <c r="CM11" s="660">
        <v>0</v>
      </c>
      <c r="CN11" s="660">
        <v>0</v>
      </c>
      <c r="CO11" s="662">
        <v>0</v>
      </c>
      <c r="CQ11" s="695" t="s">
        <v>13</v>
      </c>
      <c r="CR11" s="346" t="s">
        <v>142</v>
      </c>
      <c r="CS11" s="697">
        <v>9.7079786931548919E-3</v>
      </c>
      <c r="CT11" s="660">
        <v>2.7270248159258249E-3</v>
      </c>
      <c r="CU11" s="660">
        <v>1.5060143967677046E-2</v>
      </c>
      <c r="CV11" s="660">
        <v>7.6301816072464413E-3</v>
      </c>
      <c r="CW11" s="660">
        <v>9.0061477734171193E-3</v>
      </c>
      <c r="CX11" s="660">
        <v>4.7030590141964437E-2</v>
      </c>
      <c r="CY11" s="660">
        <v>7.5858145268348188E-4</v>
      </c>
      <c r="CZ11" s="660">
        <v>0.19001330195436406</v>
      </c>
      <c r="DA11" s="660">
        <v>3.1141868512110727E-3</v>
      </c>
      <c r="DB11" s="660">
        <v>8.7353198097641466E-4</v>
      </c>
      <c r="DC11" s="660">
        <v>3.591133165747119E-3</v>
      </c>
      <c r="DD11" s="660">
        <v>4.5708850475253146E-3</v>
      </c>
      <c r="DE11" s="660">
        <v>9.3577675040383227E-3</v>
      </c>
      <c r="DF11" s="660">
        <v>2.2212193655937615E-2</v>
      </c>
      <c r="DG11" s="660">
        <v>6.6773504273504272E-2</v>
      </c>
      <c r="DH11" s="660">
        <v>2.09736998265205E-2</v>
      </c>
      <c r="DI11" s="660">
        <v>2.0142112607866032E-2</v>
      </c>
      <c r="DJ11" s="660">
        <v>2.2070145423438835E-2</v>
      </c>
      <c r="DK11" s="660">
        <v>3.8205600965725166E-2</v>
      </c>
      <c r="DL11" s="660">
        <v>3.5879426397424641E-2</v>
      </c>
      <c r="DM11" s="660">
        <v>1.3313467979936124E-2</v>
      </c>
      <c r="DN11" s="660">
        <v>0</v>
      </c>
      <c r="DO11" s="660">
        <v>4.3222922874367679E-2</v>
      </c>
      <c r="DP11" s="660">
        <v>2.1362162965439736E-2</v>
      </c>
      <c r="DQ11" s="660">
        <v>5.9254858768331498E-3</v>
      </c>
      <c r="DR11" s="660">
        <v>2.7427664949243825E-3</v>
      </c>
      <c r="DS11" s="660">
        <v>7.6920127132503379E-4</v>
      </c>
      <c r="DT11" s="660">
        <v>4.3248265208012992E-3</v>
      </c>
      <c r="DU11" s="660">
        <v>1.806864122347011E-3</v>
      </c>
      <c r="DV11" s="660">
        <v>1.6366644191115362E-3</v>
      </c>
      <c r="DW11" s="660">
        <v>3.9335270309383682E-3</v>
      </c>
      <c r="DX11" s="660">
        <v>2.3635764146635188E-3</v>
      </c>
      <c r="DY11" s="660">
        <v>7.850494263655387E-3</v>
      </c>
      <c r="DZ11" s="660">
        <v>1.5926231863238039E-2</v>
      </c>
      <c r="EA11" s="660">
        <v>2.9456404938808449E-3</v>
      </c>
      <c r="EB11" s="660">
        <v>4.610802451457701E-2</v>
      </c>
      <c r="EC11" s="662">
        <v>2.0083651170932138E-3</v>
      </c>
    </row>
    <row r="12" spans="2:133" ht="20.100000000000001" customHeight="1">
      <c r="B12" s="659" t="s">
        <v>15</v>
      </c>
      <c r="C12" s="346" t="s">
        <v>14</v>
      </c>
      <c r="D12" s="660">
        <v>0.59249884391656726</v>
      </c>
      <c r="E12" s="660">
        <v>0.50521799307958482</v>
      </c>
      <c r="F12" s="660">
        <v>0.23685813148788928</v>
      </c>
      <c r="G12" s="661">
        <v>3.5942070966154817E-4</v>
      </c>
      <c r="H12" s="660">
        <v>5.7882352941176468E-2</v>
      </c>
      <c r="I12" s="662">
        <v>5.5349480968858132E-2</v>
      </c>
      <c r="K12" s="683" t="str">
        <f t="shared" si="1"/>
        <v/>
      </c>
      <c r="L12" s="716" t="str">
        <f t="shared" ref="L12" si="3">IFERROR(L25/L37,"")</f>
        <v/>
      </c>
      <c r="M12" s="681" t="str">
        <f t="shared" si="2"/>
        <v/>
      </c>
      <c r="O12" s="695" t="s">
        <v>42</v>
      </c>
      <c r="P12" s="346" t="s">
        <v>14</v>
      </c>
      <c r="Q12" s="697">
        <v>2.2706499999999999E-3</v>
      </c>
      <c r="R12" s="660">
        <v>3.7497000000000002E-4</v>
      </c>
      <c r="S12" s="660">
        <v>1.6409700000000001E-3</v>
      </c>
      <c r="T12" s="660">
        <v>8.0212000000000002E-4</v>
      </c>
      <c r="U12" s="660">
        <v>1.67044E-3</v>
      </c>
      <c r="V12" s="660">
        <v>8.7010300000000002E-3</v>
      </c>
      <c r="W12" s="660">
        <v>1.6850980000000002E-2</v>
      </c>
      <c r="X12" s="660">
        <v>2.5860599999999998E-3</v>
      </c>
      <c r="Y12" s="660">
        <v>1.07105082</v>
      </c>
      <c r="Z12" s="660">
        <v>2.5200800000000001E-3</v>
      </c>
      <c r="AA12" s="660">
        <v>9.3170100000000006E-3</v>
      </c>
      <c r="AB12" s="660">
        <v>4.0232200000000001E-3</v>
      </c>
      <c r="AC12" s="660">
        <v>4.8659899999999997E-3</v>
      </c>
      <c r="AD12" s="660">
        <v>2.7211599999999998E-3</v>
      </c>
      <c r="AE12" s="660">
        <v>8.8909599999999998E-3</v>
      </c>
      <c r="AF12" s="660">
        <v>1.359177E-2</v>
      </c>
      <c r="AG12" s="660">
        <v>5.3662400000000004E-3</v>
      </c>
      <c r="AH12" s="660">
        <v>1.69366E-3</v>
      </c>
      <c r="AI12" s="660">
        <v>1.63324E-3</v>
      </c>
      <c r="AJ12" s="660">
        <v>2.3894900000000002E-3</v>
      </c>
      <c r="AK12" s="660">
        <v>3.2670030000000003E-2</v>
      </c>
      <c r="AL12" s="660">
        <v>9.2847999999999997E-4</v>
      </c>
      <c r="AM12" s="660">
        <v>6.2002899999999998E-3</v>
      </c>
      <c r="AN12" s="660">
        <v>7.9378000000000001E-4</v>
      </c>
      <c r="AO12" s="660">
        <v>4.7365999999999999E-4</v>
      </c>
      <c r="AP12" s="660">
        <v>3.4731999999999997E-4</v>
      </c>
      <c r="AQ12" s="660">
        <v>5.8323000000000001E-4</v>
      </c>
      <c r="AR12" s="660">
        <v>7.9900000000000001E-4</v>
      </c>
      <c r="AS12" s="660">
        <v>4.6756E-4</v>
      </c>
      <c r="AT12" s="660">
        <v>6.1806999999999997E-4</v>
      </c>
      <c r="AU12" s="660">
        <v>1.8326600000000001E-3</v>
      </c>
      <c r="AV12" s="660">
        <v>1.1607900000000001E-3</v>
      </c>
      <c r="AW12" s="660">
        <v>6.2215000000000003E-4</v>
      </c>
      <c r="AX12" s="660">
        <v>1.472E-3</v>
      </c>
      <c r="AY12" s="660">
        <v>1.11473E-3</v>
      </c>
      <c r="AZ12" s="660">
        <v>3.9793399999999996E-3</v>
      </c>
      <c r="BA12" s="662">
        <v>2.3840300000000001E-3</v>
      </c>
      <c r="BC12" s="695" t="s">
        <v>42</v>
      </c>
      <c r="BD12" s="696" t="s">
        <v>14</v>
      </c>
      <c r="BE12" s="697">
        <v>0</v>
      </c>
      <c r="BF12" s="660">
        <v>0</v>
      </c>
      <c r="BG12" s="660">
        <v>0</v>
      </c>
      <c r="BH12" s="660">
        <v>0</v>
      </c>
      <c r="BI12" s="660">
        <v>0</v>
      </c>
      <c r="BJ12" s="660">
        <v>0</v>
      </c>
      <c r="BK12" s="660">
        <v>0</v>
      </c>
      <c r="BL12" s="660">
        <v>0</v>
      </c>
      <c r="BM12" s="660">
        <v>0</v>
      </c>
      <c r="BN12" s="660">
        <v>0</v>
      </c>
      <c r="BO12" s="660">
        <v>0</v>
      </c>
      <c r="BP12" s="660">
        <v>0</v>
      </c>
      <c r="BQ12" s="660">
        <v>0</v>
      </c>
      <c r="BR12" s="660">
        <v>0</v>
      </c>
      <c r="BS12" s="660">
        <v>0</v>
      </c>
      <c r="BT12" s="660">
        <v>0</v>
      </c>
      <c r="BU12" s="660">
        <v>0</v>
      </c>
      <c r="BV12" s="660">
        <v>0</v>
      </c>
      <c r="BW12" s="660">
        <v>0</v>
      </c>
      <c r="BX12" s="660">
        <v>0</v>
      </c>
      <c r="BY12" s="660">
        <v>0</v>
      </c>
      <c r="BZ12" s="660">
        <v>0</v>
      </c>
      <c r="CA12" s="660">
        <v>0</v>
      </c>
      <c r="CB12" s="660">
        <v>0</v>
      </c>
      <c r="CC12" s="660">
        <v>0</v>
      </c>
      <c r="CD12" s="660">
        <v>0</v>
      </c>
      <c r="CE12" s="660">
        <v>0</v>
      </c>
      <c r="CF12" s="660">
        <v>0</v>
      </c>
      <c r="CG12" s="660">
        <v>0</v>
      </c>
      <c r="CH12" s="660">
        <v>0</v>
      </c>
      <c r="CI12" s="660">
        <v>0</v>
      </c>
      <c r="CJ12" s="660">
        <v>0</v>
      </c>
      <c r="CK12" s="660">
        <v>0</v>
      </c>
      <c r="CL12" s="660">
        <v>0</v>
      </c>
      <c r="CM12" s="660">
        <v>0</v>
      </c>
      <c r="CN12" s="660">
        <v>0</v>
      </c>
      <c r="CO12" s="662">
        <v>0</v>
      </c>
      <c r="CQ12" s="695" t="s">
        <v>15</v>
      </c>
      <c r="CR12" s="346" t="s">
        <v>14</v>
      </c>
      <c r="CS12" s="697">
        <v>2.4619452922108693E-3</v>
      </c>
      <c r="CT12" s="660">
        <v>0</v>
      </c>
      <c r="CU12" s="660">
        <v>1.3933048374942839E-3</v>
      </c>
      <c r="CV12" s="660">
        <v>3.5696756057293293E-4</v>
      </c>
      <c r="CW12" s="660">
        <v>1.4972437104421405E-3</v>
      </c>
      <c r="CX12" s="660">
        <v>1.1952439575509186E-2</v>
      </c>
      <c r="CY12" s="660">
        <v>2.5507301346482079E-2</v>
      </c>
      <c r="CZ12" s="660">
        <v>2.5921757222279068E-3</v>
      </c>
      <c r="DA12" s="660">
        <v>0.1111280276816609</v>
      </c>
      <c r="DB12" s="660">
        <v>3.227215374162865E-3</v>
      </c>
      <c r="DC12" s="660">
        <v>1.1981326107538114E-2</v>
      </c>
      <c r="DD12" s="660">
        <v>5.3965506991736738E-3</v>
      </c>
      <c r="DE12" s="660">
        <v>6.8512226368852005E-3</v>
      </c>
      <c r="DF12" s="660">
        <v>3.4819009233845633E-3</v>
      </c>
      <c r="DG12" s="660">
        <v>1.282051282051282E-2</v>
      </c>
      <c r="DH12" s="660">
        <v>1.9900455135248706E-2</v>
      </c>
      <c r="DI12" s="660">
        <v>6.9632329906302512E-3</v>
      </c>
      <c r="DJ12" s="660">
        <v>1.3686911890504706E-3</v>
      </c>
      <c r="DK12" s="660">
        <v>1.9038238632610041E-3</v>
      </c>
      <c r="DL12" s="660">
        <v>3.024095210223393E-3</v>
      </c>
      <c r="DM12" s="660">
        <v>5.0824277407630541E-2</v>
      </c>
      <c r="DN12" s="660">
        <v>4.7070083431722883E-5</v>
      </c>
      <c r="DO12" s="660">
        <v>6.2192502252096183E-3</v>
      </c>
      <c r="DP12" s="660">
        <v>5.5727381648973222E-4</v>
      </c>
      <c r="DQ12" s="660">
        <v>2.0380375866165974E-4</v>
      </c>
      <c r="DR12" s="660">
        <v>9.9979337603561927E-6</v>
      </c>
      <c r="DS12" s="660">
        <v>6.4288082794027756E-5</v>
      </c>
      <c r="DT12" s="660">
        <v>3.6010212496263941E-5</v>
      </c>
      <c r="DU12" s="660">
        <v>7.3549421533799633E-6</v>
      </c>
      <c r="DV12" s="660">
        <v>2.0776817775547646E-4</v>
      </c>
      <c r="DW12" s="660">
        <v>2.0956667937247035E-3</v>
      </c>
      <c r="DX12" s="660">
        <v>6.5943870129366359E-4</v>
      </c>
      <c r="DY12" s="660">
        <v>4.9065589147846169E-4</v>
      </c>
      <c r="DZ12" s="660">
        <v>1.7777618158310588E-3</v>
      </c>
      <c r="EA12" s="660">
        <v>1.020207637341272E-3</v>
      </c>
      <c r="EB12" s="660">
        <v>5.4985967122973822E-3</v>
      </c>
      <c r="EC12" s="662">
        <v>2.6716783667753764E-3</v>
      </c>
    </row>
    <row r="13" spans="2:133" ht="20.100000000000001" customHeight="1">
      <c r="B13" s="663" t="s">
        <v>17</v>
      </c>
      <c r="C13" s="359" t="s">
        <v>16</v>
      </c>
      <c r="D13" s="664">
        <v>0.1327493364834389</v>
      </c>
      <c r="E13" s="664">
        <v>0.28603319421527712</v>
      </c>
      <c r="F13" s="664">
        <v>9.8272347859846648E-2</v>
      </c>
      <c r="G13" s="665">
        <v>-2.4626974550883855E-4</v>
      </c>
      <c r="H13" s="664">
        <v>2.8947879258468406E-2</v>
      </c>
      <c r="I13" s="666">
        <v>2.8850820149471029E-2</v>
      </c>
      <c r="K13" s="683" t="str">
        <f t="shared" si="1"/>
        <v/>
      </c>
      <c r="L13" s="716" t="str">
        <f t="shared" ref="L13" si="4">IFERROR(L26/L38,"")</f>
        <v/>
      </c>
      <c r="M13" s="681" t="str">
        <f t="shared" si="2"/>
        <v/>
      </c>
      <c r="O13" s="698" t="s">
        <v>44</v>
      </c>
      <c r="P13" s="359" t="s">
        <v>16</v>
      </c>
      <c r="Q13" s="671">
        <v>9.2419999999999999E-5</v>
      </c>
      <c r="R13" s="664">
        <v>3.5727000000000003E-4</v>
      </c>
      <c r="S13" s="664">
        <v>1.5561000000000001E-4</v>
      </c>
      <c r="T13" s="664">
        <v>7.4629999999999995E-5</v>
      </c>
      <c r="U13" s="664">
        <v>5.1741000000000005E-4</v>
      </c>
      <c r="V13" s="664">
        <v>2.3981999999999999E-4</v>
      </c>
      <c r="W13" s="664">
        <v>7.2949999999999998E-5</v>
      </c>
      <c r="X13" s="664">
        <v>5.5708999999999999E-4</v>
      </c>
      <c r="Y13" s="664">
        <v>1.5780499999999999E-3</v>
      </c>
      <c r="Z13" s="664">
        <v>1.08035105</v>
      </c>
      <c r="AA13" s="664">
        <v>1.6022000000000001E-4</v>
      </c>
      <c r="AB13" s="664">
        <v>3.0270040000000002E-2</v>
      </c>
      <c r="AC13" s="664">
        <v>1.6501499999999999E-2</v>
      </c>
      <c r="AD13" s="664">
        <v>8.0002500000000004E-3</v>
      </c>
      <c r="AE13" s="664">
        <v>2.4060700000000002E-3</v>
      </c>
      <c r="AF13" s="664">
        <v>3.926E-4</v>
      </c>
      <c r="AG13" s="664">
        <v>4.14109E-3</v>
      </c>
      <c r="AH13" s="664">
        <v>1.6271E-3</v>
      </c>
      <c r="AI13" s="664">
        <v>1.217826E-2</v>
      </c>
      <c r="AJ13" s="664">
        <v>4.8752000000000002E-4</v>
      </c>
      <c r="AK13" s="664">
        <v>3.4401200000000001E-3</v>
      </c>
      <c r="AL13" s="664">
        <v>1.0147E-4</v>
      </c>
      <c r="AM13" s="664">
        <v>2.6047E-4</v>
      </c>
      <c r="AN13" s="664">
        <v>4.8340000000000001E-5</v>
      </c>
      <c r="AO13" s="664">
        <v>6.4330000000000002E-5</v>
      </c>
      <c r="AP13" s="664">
        <v>4.231E-5</v>
      </c>
      <c r="AQ13" s="664">
        <v>6.1340000000000006E-5</v>
      </c>
      <c r="AR13" s="664">
        <v>1.2690999999999999E-4</v>
      </c>
      <c r="AS13" s="664">
        <v>5.7760000000000003E-5</v>
      </c>
      <c r="AT13" s="664">
        <v>9.1650000000000005E-5</v>
      </c>
      <c r="AU13" s="664">
        <v>5.5569999999999998E-5</v>
      </c>
      <c r="AV13" s="664">
        <v>4.7049999999999998E-5</v>
      </c>
      <c r="AW13" s="664">
        <v>6.2039999999999996E-5</v>
      </c>
      <c r="AX13" s="664">
        <v>1.9370999999999999E-4</v>
      </c>
      <c r="AY13" s="664">
        <v>7.0729999999999995E-5</v>
      </c>
      <c r="AZ13" s="664">
        <v>1.0274E-4</v>
      </c>
      <c r="BA13" s="666">
        <v>4.5558000000000003E-4</v>
      </c>
      <c r="BC13" s="698" t="s">
        <v>44</v>
      </c>
      <c r="BD13" s="699" t="s">
        <v>16</v>
      </c>
      <c r="BE13" s="671">
        <v>0</v>
      </c>
      <c r="BF13" s="664">
        <v>0</v>
      </c>
      <c r="BG13" s="664">
        <v>0</v>
      </c>
      <c r="BH13" s="664">
        <v>0</v>
      </c>
      <c r="BI13" s="664">
        <v>0</v>
      </c>
      <c r="BJ13" s="664">
        <v>0</v>
      </c>
      <c r="BK13" s="664">
        <v>0</v>
      </c>
      <c r="BL13" s="664">
        <v>0</v>
      </c>
      <c r="BM13" s="664">
        <v>0</v>
      </c>
      <c r="BN13" s="664">
        <v>0</v>
      </c>
      <c r="BO13" s="664">
        <v>0</v>
      </c>
      <c r="BP13" s="664">
        <v>0</v>
      </c>
      <c r="BQ13" s="664">
        <v>0</v>
      </c>
      <c r="BR13" s="664">
        <v>0</v>
      </c>
      <c r="BS13" s="664">
        <v>0</v>
      </c>
      <c r="BT13" s="664">
        <v>0</v>
      </c>
      <c r="BU13" s="664">
        <v>0</v>
      </c>
      <c r="BV13" s="664">
        <v>0</v>
      </c>
      <c r="BW13" s="664">
        <v>0</v>
      </c>
      <c r="BX13" s="664">
        <v>0</v>
      </c>
      <c r="BY13" s="664">
        <v>0</v>
      </c>
      <c r="BZ13" s="664">
        <v>0</v>
      </c>
      <c r="CA13" s="664">
        <v>0</v>
      </c>
      <c r="CB13" s="664">
        <v>0</v>
      </c>
      <c r="CC13" s="664">
        <v>0</v>
      </c>
      <c r="CD13" s="664">
        <v>0</v>
      </c>
      <c r="CE13" s="664">
        <v>0</v>
      </c>
      <c r="CF13" s="664">
        <v>0</v>
      </c>
      <c r="CG13" s="664">
        <v>0</v>
      </c>
      <c r="CH13" s="664">
        <v>0</v>
      </c>
      <c r="CI13" s="664">
        <v>0</v>
      </c>
      <c r="CJ13" s="664">
        <v>0</v>
      </c>
      <c r="CK13" s="664">
        <v>0</v>
      </c>
      <c r="CL13" s="664">
        <v>0</v>
      </c>
      <c r="CM13" s="664">
        <v>0</v>
      </c>
      <c r="CN13" s="664">
        <v>0</v>
      </c>
      <c r="CO13" s="666">
        <v>0</v>
      </c>
      <c r="CQ13" s="698" t="s">
        <v>17</v>
      </c>
      <c r="CR13" s="359" t="s">
        <v>16</v>
      </c>
      <c r="CS13" s="671">
        <v>7.819460504615851E-5</v>
      </c>
      <c r="CT13" s="664">
        <v>1.636214889555495E-3</v>
      </c>
      <c r="CU13" s="664">
        <v>0</v>
      </c>
      <c r="CV13" s="664">
        <v>1.3386283521484986E-4</v>
      </c>
      <c r="CW13" s="664">
        <v>2.7071376178701332E-3</v>
      </c>
      <c r="CX13" s="664">
        <v>1.5583363201446135E-5</v>
      </c>
      <c r="CY13" s="664">
        <v>0</v>
      </c>
      <c r="CZ13" s="664">
        <v>2.4762099662335004E-3</v>
      </c>
      <c r="DA13" s="664">
        <v>9.3010380622837365E-3</v>
      </c>
      <c r="DB13" s="664">
        <v>0.55990973502863239</v>
      </c>
      <c r="DC13" s="664">
        <v>4.5705331200417875E-4</v>
      </c>
      <c r="DD13" s="664">
        <v>0.20625788510697324</v>
      </c>
      <c r="DE13" s="664">
        <v>0.11039937614883306</v>
      </c>
      <c r="DF13" s="664">
        <v>4.9960415260452022E-2</v>
      </c>
      <c r="DG13" s="664">
        <v>1.469017094017094E-2</v>
      </c>
      <c r="DH13" s="664">
        <v>1.3401362282547281E-3</v>
      </c>
      <c r="DI13" s="664">
        <v>2.6250961182468033E-2</v>
      </c>
      <c r="DJ13" s="664">
        <v>9.666381522668948E-3</v>
      </c>
      <c r="DK13" s="664">
        <v>8.0453074044935041E-2</v>
      </c>
      <c r="DL13" s="664">
        <v>2.6924202516827628E-3</v>
      </c>
      <c r="DM13" s="664">
        <v>1.7556384045531233E-2</v>
      </c>
      <c r="DN13" s="664">
        <v>0</v>
      </c>
      <c r="DO13" s="664">
        <v>3.46476335666274E-5</v>
      </c>
      <c r="DP13" s="664">
        <v>0</v>
      </c>
      <c r="DQ13" s="664">
        <v>0</v>
      </c>
      <c r="DR13" s="664">
        <v>0</v>
      </c>
      <c r="DS13" s="664">
        <v>0</v>
      </c>
      <c r="DT13" s="664">
        <v>1.8725310498057248E-4</v>
      </c>
      <c r="DU13" s="664">
        <v>0</v>
      </c>
      <c r="DV13" s="664">
        <v>2.3520925783638845E-5</v>
      </c>
      <c r="DW13" s="664">
        <v>0</v>
      </c>
      <c r="DX13" s="664">
        <v>1.7632050836728972E-6</v>
      </c>
      <c r="DY13" s="664">
        <v>0</v>
      </c>
      <c r="DZ13" s="664">
        <v>2.3883062778336445E-4</v>
      </c>
      <c r="EA13" s="664">
        <v>2.090589420781295E-5</v>
      </c>
      <c r="EB13" s="664">
        <v>0</v>
      </c>
      <c r="EC13" s="666">
        <v>2.4321485821679287E-3</v>
      </c>
    </row>
    <row r="14" spans="2:133" ht="20.100000000000001" customHeight="1">
      <c r="B14" s="667" t="s">
        <v>19</v>
      </c>
      <c r="C14" s="372" t="s">
        <v>18</v>
      </c>
      <c r="D14" s="668">
        <v>0.25737117663268116</v>
      </c>
      <c r="E14" s="668">
        <v>0.15448401945741241</v>
      </c>
      <c r="F14" s="668">
        <v>0.17482289184159838</v>
      </c>
      <c r="G14" s="669">
        <v>7.302896345197234E-4</v>
      </c>
      <c r="H14" s="668">
        <v>4.2505958016388623E-2</v>
      </c>
      <c r="I14" s="670">
        <v>4.247331135124547E-2</v>
      </c>
      <c r="K14" s="683" t="str">
        <f t="shared" si="1"/>
        <v/>
      </c>
      <c r="L14" s="716" t="str">
        <f t="shared" ref="L14:L15" si="5">IFERROR(L27/L39,"")</f>
        <v/>
      </c>
      <c r="M14" s="681" t="str">
        <f t="shared" si="2"/>
        <v/>
      </c>
      <c r="O14" s="700" t="s">
        <v>46</v>
      </c>
      <c r="P14" s="372" t="s">
        <v>18</v>
      </c>
      <c r="Q14" s="672">
        <v>1.0322E-4</v>
      </c>
      <c r="R14" s="668">
        <v>9.0489999999999996E-5</v>
      </c>
      <c r="S14" s="668">
        <v>4.0684E-4</v>
      </c>
      <c r="T14" s="668">
        <v>1.0857999999999999E-4</v>
      </c>
      <c r="U14" s="668">
        <v>3.6101999999999998E-4</v>
      </c>
      <c r="V14" s="668">
        <v>1.69258E-3</v>
      </c>
      <c r="W14" s="668">
        <v>9.0049999999999993E-5</v>
      </c>
      <c r="X14" s="668">
        <v>8.7431E-4</v>
      </c>
      <c r="Y14" s="668">
        <v>1.19063E-3</v>
      </c>
      <c r="Z14" s="668">
        <v>9.9031000000000011E-4</v>
      </c>
      <c r="AA14" s="668">
        <v>1.1744262599999999</v>
      </c>
      <c r="AB14" s="668">
        <v>1.554897E-2</v>
      </c>
      <c r="AC14" s="668">
        <v>1.298323E-2</v>
      </c>
      <c r="AD14" s="668">
        <v>7.4597099999999996E-3</v>
      </c>
      <c r="AE14" s="668">
        <v>2.42624E-2</v>
      </c>
      <c r="AF14" s="668">
        <v>7.0016899999999997E-3</v>
      </c>
      <c r="AG14" s="668">
        <v>1.645508E-2</v>
      </c>
      <c r="AH14" s="668">
        <v>3.3652399999999998E-3</v>
      </c>
      <c r="AI14" s="668">
        <v>6.5326899999999999E-3</v>
      </c>
      <c r="AJ14" s="668">
        <v>2.2766599999999998E-3</v>
      </c>
      <c r="AK14" s="668">
        <v>3.2294200000000002E-3</v>
      </c>
      <c r="AL14" s="668">
        <v>2.5428000000000001E-4</v>
      </c>
      <c r="AM14" s="668">
        <v>3.2822E-4</v>
      </c>
      <c r="AN14" s="668">
        <v>7.5939999999999995E-5</v>
      </c>
      <c r="AO14" s="668">
        <v>6.8609999999999995E-5</v>
      </c>
      <c r="AP14" s="668">
        <v>5.7790000000000001E-5</v>
      </c>
      <c r="AQ14" s="668">
        <v>6.1890000000000005E-5</v>
      </c>
      <c r="AR14" s="668">
        <v>1.0456E-4</v>
      </c>
      <c r="AS14" s="668">
        <v>1.0433999999999999E-4</v>
      </c>
      <c r="AT14" s="668">
        <v>1.3306E-4</v>
      </c>
      <c r="AU14" s="668">
        <v>1.024E-4</v>
      </c>
      <c r="AV14" s="668">
        <v>6.2496999999999997E-4</v>
      </c>
      <c r="AW14" s="668">
        <v>1.3668E-4</v>
      </c>
      <c r="AX14" s="668">
        <v>3.0728E-4</v>
      </c>
      <c r="AY14" s="668">
        <v>1.7401E-4</v>
      </c>
      <c r="AZ14" s="668">
        <v>4.5748000000000002E-4</v>
      </c>
      <c r="BA14" s="670">
        <v>7.4034000000000003E-4</v>
      </c>
      <c r="BC14" s="700" t="s">
        <v>46</v>
      </c>
      <c r="BD14" s="701" t="s">
        <v>18</v>
      </c>
      <c r="BE14" s="672">
        <v>0</v>
      </c>
      <c r="BF14" s="668">
        <v>0</v>
      </c>
      <c r="BG14" s="668">
        <v>0</v>
      </c>
      <c r="BH14" s="668">
        <v>0</v>
      </c>
      <c r="BI14" s="668">
        <v>0</v>
      </c>
      <c r="BJ14" s="668">
        <v>0</v>
      </c>
      <c r="BK14" s="668">
        <v>0</v>
      </c>
      <c r="BL14" s="668">
        <v>0</v>
      </c>
      <c r="BM14" s="668">
        <v>0</v>
      </c>
      <c r="BN14" s="668">
        <v>0</v>
      </c>
      <c r="BO14" s="668">
        <v>0</v>
      </c>
      <c r="BP14" s="668">
        <v>0</v>
      </c>
      <c r="BQ14" s="668">
        <v>0</v>
      </c>
      <c r="BR14" s="668">
        <v>0</v>
      </c>
      <c r="BS14" s="668">
        <v>0</v>
      </c>
      <c r="BT14" s="668">
        <v>0</v>
      </c>
      <c r="BU14" s="668">
        <v>0</v>
      </c>
      <c r="BV14" s="668">
        <v>0</v>
      </c>
      <c r="BW14" s="668">
        <v>0</v>
      </c>
      <c r="BX14" s="668">
        <v>0</v>
      </c>
      <c r="BY14" s="668">
        <v>0</v>
      </c>
      <c r="BZ14" s="668">
        <v>2.7092460435932206E-2</v>
      </c>
      <c r="CA14" s="668">
        <v>0</v>
      </c>
      <c r="CB14" s="668">
        <v>0</v>
      </c>
      <c r="CC14" s="668">
        <v>0</v>
      </c>
      <c r="CD14" s="668">
        <v>0</v>
      </c>
      <c r="CE14" s="668">
        <v>0</v>
      </c>
      <c r="CF14" s="668">
        <v>0</v>
      </c>
      <c r="CG14" s="668">
        <v>0</v>
      </c>
      <c r="CH14" s="668">
        <v>0</v>
      </c>
      <c r="CI14" s="668">
        <v>0</v>
      </c>
      <c r="CJ14" s="668">
        <v>0</v>
      </c>
      <c r="CK14" s="668">
        <v>0</v>
      </c>
      <c r="CL14" s="668">
        <v>0</v>
      </c>
      <c r="CM14" s="668">
        <v>0</v>
      </c>
      <c r="CN14" s="668">
        <v>0</v>
      </c>
      <c r="CO14" s="670">
        <v>0</v>
      </c>
      <c r="CQ14" s="700" t="s">
        <v>19</v>
      </c>
      <c r="CR14" s="372" t="s">
        <v>18</v>
      </c>
      <c r="CS14" s="672">
        <v>0</v>
      </c>
      <c r="CT14" s="668">
        <v>0</v>
      </c>
      <c r="CU14" s="668">
        <v>8.9523592794316857E-4</v>
      </c>
      <c r="CV14" s="668">
        <v>0</v>
      </c>
      <c r="CW14" s="668">
        <v>7.637455290639202E-4</v>
      </c>
      <c r="CX14" s="668">
        <v>4.6178699620285386E-3</v>
      </c>
      <c r="CY14" s="668">
        <v>0</v>
      </c>
      <c r="CZ14" s="668">
        <v>2.0464545175483476E-3</v>
      </c>
      <c r="DA14" s="668">
        <v>3.2664359861591693E-3</v>
      </c>
      <c r="DB14" s="668">
        <v>2.8632437154226926E-3</v>
      </c>
      <c r="DC14" s="668">
        <v>0.57680127974927364</v>
      </c>
      <c r="DD14" s="668">
        <v>5.0088181091596046E-2</v>
      </c>
      <c r="DE14" s="668">
        <v>4.099593382721551E-2</v>
      </c>
      <c r="DF14" s="668">
        <v>2.2307508262220208E-2</v>
      </c>
      <c r="DG14" s="668">
        <v>7.9059829059829057E-2</v>
      </c>
      <c r="DH14" s="668">
        <v>2.1612535952277523E-2</v>
      </c>
      <c r="DI14" s="668">
        <v>5.2359524962264689E-2</v>
      </c>
      <c r="DJ14" s="668">
        <v>9.4952951240376386E-3</v>
      </c>
      <c r="DK14" s="668">
        <v>1.9990150564240541E-2</v>
      </c>
      <c r="DL14" s="668">
        <v>7.16027704614184E-3</v>
      </c>
      <c r="DM14" s="668">
        <v>8.8950373757223956E-3</v>
      </c>
      <c r="DN14" s="668">
        <v>4.5893331345929809E-4</v>
      </c>
      <c r="DO14" s="668">
        <v>1.7323816783313699E-4</v>
      </c>
      <c r="DP14" s="668">
        <v>9.2878969414955374E-6</v>
      </c>
      <c r="DQ14" s="668">
        <v>1.192468800679924E-5</v>
      </c>
      <c r="DR14" s="668">
        <v>0</v>
      </c>
      <c r="DS14" s="668">
        <v>0</v>
      </c>
      <c r="DT14" s="668">
        <v>9.0025531240659853E-6</v>
      </c>
      <c r="DU14" s="668">
        <v>8.3356011071639583E-5</v>
      </c>
      <c r="DV14" s="668">
        <v>1.5680617189092562E-4</v>
      </c>
      <c r="DW14" s="668">
        <v>8.5408307065006796E-5</v>
      </c>
      <c r="DX14" s="668">
        <v>1.6009902159749908E-3</v>
      </c>
      <c r="DY14" s="668">
        <v>2.164658344757919E-4</v>
      </c>
      <c r="DZ14" s="668">
        <v>4.4174687544892973E-4</v>
      </c>
      <c r="EA14" s="668">
        <v>3.0522605543406909E-4</v>
      </c>
      <c r="EB14" s="668">
        <v>9.7370983446932818E-4</v>
      </c>
      <c r="EC14" s="670">
        <v>2.1189173253735745E-3</v>
      </c>
    </row>
    <row r="15" spans="2:133" ht="21" customHeight="1">
      <c r="B15" s="659" t="s">
        <v>21</v>
      </c>
      <c r="C15" s="346" t="s">
        <v>20</v>
      </c>
      <c r="D15" s="660">
        <v>0.32646478891631081</v>
      </c>
      <c r="E15" s="660">
        <v>0.5030021203093934</v>
      </c>
      <c r="F15" s="660">
        <v>0.22003659350168106</v>
      </c>
      <c r="G15" s="661">
        <v>6.6612638190606923E-4</v>
      </c>
      <c r="H15" s="660">
        <v>5.4500538334004874E-2</v>
      </c>
      <c r="I15" s="662">
        <v>5.1329982231675175E-2</v>
      </c>
      <c r="K15" s="683" t="str">
        <f t="shared" si="1"/>
        <v/>
      </c>
      <c r="L15" s="716" t="str">
        <f t="shared" si="5"/>
        <v/>
      </c>
      <c r="M15" s="681" t="str">
        <f t="shared" si="2"/>
        <v/>
      </c>
      <c r="O15" s="695" t="s">
        <v>47</v>
      </c>
      <c r="P15" s="346" t="s">
        <v>20</v>
      </c>
      <c r="Q15" s="697">
        <v>1.4411999999999999E-3</v>
      </c>
      <c r="R15" s="660">
        <v>2.65271E-3</v>
      </c>
      <c r="S15" s="660">
        <v>4.2113100000000002E-3</v>
      </c>
      <c r="T15" s="660">
        <v>1.0114499999999999E-3</v>
      </c>
      <c r="U15" s="660">
        <v>2.1930299999999999E-3</v>
      </c>
      <c r="V15" s="660">
        <v>6.3442300000000002E-3</v>
      </c>
      <c r="W15" s="660">
        <v>4.9644999999999995E-4</v>
      </c>
      <c r="X15" s="660">
        <v>4.3866199999999999E-3</v>
      </c>
      <c r="Y15" s="660">
        <v>3.55902E-3</v>
      </c>
      <c r="Z15" s="660">
        <v>9.1560000000000003E-4</v>
      </c>
      <c r="AA15" s="660">
        <v>1.1948799999999999E-3</v>
      </c>
      <c r="AB15" s="660">
        <v>1.02213402</v>
      </c>
      <c r="AC15" s="660">
        <v>1.1144299999999999E-2</v>
      </c>
      <c r="AD15" s="660">
        <v>1.053961E-2</v>
      </c>
      <c r="AE15" s="660">
        <v>7.8771699999999993E-3</v>
      </c>
      <c r="AF15" s="660">
        <v>4.25721E-3</v>
      </c>
      <c r="AG15" s="660">
        <v>9.4192100000000008E-3</v>
      </c>
      <c r="AH15" s="660">
        <v>6.3084100000000004E-3</v>
      </c>
      <c r="AI15" s="660">
        <v>7.7573900000000003E-3</v>
      </c>
      <c r="AJ15" s="660">
        <v>1.8437799999999999E-3</v>
      </c>
      <c r="AK15" s="660">
        <v>2.809145E-2</v>
      </c>
      <c r="AL15" s="660">
        <v>9.0262000000000003E-4</v>
      </c>
      <c r="AM15" s="660">
        <v>1.9969300000000001E-3</v>
      </c>
      <c r="AN15" s="660">
        <v>4.2349E-4</v>
      </c>
      <c r="AO15" s="660">
        <v>1.09106E-3</v>
      </c>
      <c r="AP15" s="660">
        <v>3.0762999999999998E-4</v>
      </c>
      <c r="AQ15" s="660">
        <v>5.5608999999999997E-4</v>
      </c>
      <c r="AR15" s="660">
        <v>9.7875000000000002E-4</v>
      </c>
      <c r="AS15" s="660">
        <v>5.4118999999999999E-4</v>
      </c>
      <c r="AT15" s="660">
        <v>1.4267699999999999E-3</v>
      </c>
      <c r="AU15" s="660">
        <v>4.6506999999999999E-4</v>
      </c>
      <c r="AV15" s="660">
        <v>7.1464E-4</v>
      </c>
      <c r="AW15" s="660">
        <v>1.05393E-3</v>
      </c>
      <c r="AX15" s="660">
        <v>8.2262000000000004E-4</v>
      </c>
      <c r="AY15" s="660">
        <v>1.2656099999999999E-3</v>
      </c>
      <c r="AZ15" s="660">
        <v>7.8936999999999996E-4</v>
      </c>
      <c r="BA15" s="662">
        <v>1.67998E-3</v>
      </c>
      <c r="BC15" s="695" t="s">
        <v>47</v>
      </c>
      <c r="BD15" s="696" t="s">
        <v>20</v>
      </c>
      <c r="BE15" s="697">
        <v>5.6658449989067862E-4</v>
      </c>
      <c r="BF15" s="660">
        <v>5.8881532610226793E-3</v>
      </c>
      <c r="BG15" s="660">
        <v>1.3390302163727217E-2</v>
      </c>
      <c r="BH15" s="660">
        <v>2.117416764818102E-2</v>
      </c>
      <c r="BI15" s="660">
        <v>1.3254387964162572E-2</v>
      </c>
      <c r="BJ15" s="660">
        <v>2.3130829787460606E-4</v>
      </c>
      <c r="BK15" s="660">
        <v>3.3072361101187136E-4</v>
      </c>
      <c r="BL15" s="660">
        <v>4.3310083665736724E-3</v>
      </c>
      <c r="BM15" s="660">
        <v>6.0015733743397446E-3</v>
      </c>
      <c r="BN15" s="660">
        <v>1.3032943317832554E-3</v>
      </c>
      <c r="BO15" s="660">
        <v>1.9902665529022735E-3</v>
      </c>
      <c r="BP15" s="660">
        <v>2.4186950668683371E-2</v>
      </c>
      <c r="BQ15" s="660">
        <v>3.9064924987066733E-3</v>
      </c>
      <c r="BR15" s="660">
        <v>3.0137577376902268E-3</v>
      </c>
      <c r="BS15" s="660">
        <v>2.1267865231020364E-3</v>
      </c>
      <c r="BT15" s="660">
        <v>8.0035784640714622E-4</v>
      </c>
      <c r="BU15" s="660">
        <v>1.4176427274136707E-3</v>
      </c>
      <c r="BV15" s="660">
        <v>1.1033466478238287E-3</v>
      </c>
      <c r="BW15" s="660">
        <v>6.6321035095101609E-4</v>
      </c>
      <c r="BX15" s="660">
        <v>1.0083920594092393E-2</v>
      </c>
      <c r="BY15" s="660">
        <v>2.8114144840824845E-3</v>
      </c>
      <c r="BZ15" s="660">
        <v>8.0696534378054571E-5</v>
      </c>
      <c r="CA15" s="660">
        <v>0</v>
      </c>
      <c r="CB15" s="660">
        <v>1.4316695745756355E-3</v>
      </c>
      <c r="CC15" s="660">
        <v>5.7116349278592419E-3</v>
      </c>
      <c r="CD15" s="660">
        <v>2.7260864334785122E-3</v>
      </c>
      <c r="CE15" s="660">
        <v>2.7508043234334232E-3</v>
      </c>
      <c r="CF15" s="660">
        <v>2.9452725985060625E-3</v>
      </c>
      <c r="CG15" s="660">
        <v>1.1409849726479429E-3</v>
      </c>
      <c r="CH15" s="660">
        <v>0</v>
      </c>
      <c r="CI15" s="660">
        <v>2.6536131051401396E-3</v>
      </c>
      <c r="CJ15" s="660">
        <v>3.9434708109006011E-3</v>
      </c>
      <c r="CK15" s="660">
        <v>2.2328858315766114E-3</v>
      </c>
      <c r="CL15" s="660">
        <v>7.5471721661014377E-3</v>
      </c>
      <c r="CM15" s="660">
        <v>1.6254559519865319E-2</v>
      </c>
      <c r="CN15" s="660">
        <v>0</v>
      </c>
      <c r="CO15" s="662">
        <v>3.1174499259605644E-2</v>
      </c>
      <c r="CQ15" s="695" t="s">
        <v>21</v>
      </c>
      <c r="CR15" s="346" t="s">
        <v>20</v>
      </c>
      <c r="CS15" s="697">
        <v>2.236839611017383E-3</v>
      </c>
      <c r="CT15" s="660">
        <v>6.8175620398145623E-3</v>
      </c>
      <c r="CU15" s="660">
        <v>1.0352104663170165E-2</v>
      </c>
      <c r="CV15" s="660">
        <v>1.5171121324349651E-3</v>
      </c>
      <c r="CW15" s="660">
        <v>4.605158685147796E-3</v>
      </c>
      <c r="CX15" s="660">
        <v>1.6279420091110729E-2</v>
      </c>
      <c r="CY15" s="660">
        <v>9.4822681585435235E-5</v>
      </c>
      <c r="CZ15" s="660">
        <v>1.0320952283502166E-2</v>
      </c>
      <c r="DA15" s="660">
        <v>8.6228373702422149E-3</v>
      </c>
      <c r="DB15" s="660">
        <v>1.8198582937008639E-3</v>
      </c>
      <c r="DC15" s="660">
        <v>2.0567399040188044E-3</v>
      </c>
      <c r="DD15" s="660">
        <v>6.5300245057565404E-2</v>
      </c>
      <c r="DE15" s="660">
        <v>3.1805269314320726E-2</v>
      </c>
      <c r="DF15" s="660">
        <v>2.8932845996883796E-2</v>
      </c>
      <c r="DG15" s="660">
        <v>2.216880341880342E-2</v>
      </c>
      <c r="DH15" s="660">
        <v>1.1115748588172162E-2</v>
      </c>
      <c r="DI15" s="660">
        <v>2.6621194429413606E-2</v>
      </c>
      <c r="DJ15" s="660">
        <v>1.7621899059024809E-2</v>
      </c>
      <c r="DK15" s="660">
        <v>2.1578672368128667E-2</v>
      </c>
      <c r="DL15" s="660">
        <v>4.097161252560726E-3</v>
      </c>
      <c r="DM15" s="660">
        <v>8.3057818235960562E-2</v>
      </c>
      <c r="DN15" s="660">
        <v>4.314757647907931E-4</v>
      </c>
      <c r="DO15" s="660">
        <v>7.4492412168248906E-4</v>
      </c>
      <c r="DP15" s="660">
        <v>1.5789424800542414E-4</v>
      </c>
      <c r="DQ15" s="660">
        <v>2.3936101017284295E-3</v>
      </c>
      <c r="DR15" s="660">
        <v>1.1330991595070352E-4</v>
      </c>
      <c r="DS15" s="660">
        <v>2.797095532091032E-4</v>
      </c>
      <c r="DT15" s="660">
        <v>1.2405518204962928E-3</v>
      </c>
      <c r="DU15" s="660">
        <v>5.1239430335213746E-4</v>
      </c>
      <c r="DV15" s="660">
        <v>3.130243206372603E-3</v>
      </c>
      <c r="DW15" s="660">
        <v>2.0244932045038647E-4</v>
      </c>
      <c r="DX15" s="660">
        <v>3.8790511840803741E-4</v>
      </c>
      <c r="DY15" s="660">
        <v>2.3522620679702721E-3</v>
      </c>
      <c r="DZ15" s="660">
        <v>1.3934779485706076E-3</v>
      </c>
      <c r="EA15" s="660">
        <v>2.2975577734386434E-3</v>
      </c>
      <c r="EB15" s="660">
        <v>4.0093934360501749E-4</v>
      </c>
      <c r="EC15" s="662">
        <v>2.984909623569731E-3</v>
      </c>
    </row>
    <row r="16" spans="2:133" ht="20.100000000000001" customHeight="1" thickBot="1">
      <c r="B16" s="659" t="s">
        <v>22</v>
      </c>
      <c r="C16" s="346" t="s">
        <v>143</v>
      </c>
      <c r="D16" s="660">
        <v>8.9387525066516371E-2</v>
      </c>
      <c r="E16" s="660">
        <v>0.38394697265081046</v>
      </c>
      <c r="F16" s="660">
        <v>0.23249596167771402</v>
      </c>
      <c r="G16" s="661">
        <v>3.4078408027169013E-5</v>
      </c>
      <c r="H16" s="660">
        <v>5.0353701331253831E-2</v>
      </c>
      <c r="I16" s="662">
        <v>4.8515568428674875E-2</v>
      </c>
      <c r="K16" s="684" t="s">
        <v>131</v>
      </c>
      <c r="L16" s="717">
        <f>AVERAGE(L7:L15)</f>
        <v>0.52952079543745523</v>
      </c>
      <c r="M16" s="685">
        <f>AVERAGE(M7:M15)</f>
        <v>0.56379990331059238</v>
      </c>
      <c r="O16" s="695" t="s">
        <v>48</v>
      </c>
      <c r="P16" s="346" t="s">
        <v>268</v>
      </c>
      <c r="Q16" s="697">
        <v>3.2990000000000001E-5</v>
      </c>
      <c r="R16" s="660">
        <v>3.4599000000000001E-4</v>
      </c>
      <c r="S16" s="660">
        <v>3.9889999999999999E-5</v>
      </c>
      <c r="T16" s="660">
        <v>3.519E-5</v>
      </c>
      <c r="U16" s="660">
        <v>3.9100000000000002E-5</v>
      </c>
      <c r="V16" s="660">
        <v>6.4850000000000004E-5</v>
      </c>
      <c r="W16" s="660">
        <v>3.4879999999999998E-5</v>
      </c>
      <c r="X16" s="660">
        <v>7.4640000000000004E-5</v>
      </c>
      <c r="Y16" s="660">
        <v>1.0459E-4</v>
      </c>
      <c r="Z16" s="660">
        <v>4.1230000000000003E-5</v>
      </c>
      <c r="AA16" s="660">
        <v>3.8999999999999999E-5</v>
      </c>
      <c r="AB16" s="660">
        <v>9.7440000000000002E-5</v>
      </c>
      <c r="AC16" s="660">
        <v>1.0166408499999999</v>
      </c>
      <c r="AD16" s="660">
        <v>3.5947599999999998E-3</v>
      </c>
      <c r="AE16" s="660">
        <v>5.7142E-4</v>
      </c>
      <c r="AF16" s="660">
        <v>2.0018E-4</v>
      </c>
      <c r="AG16" s="660">
        <v>4.7061E-4</v>
      </c>
      <c r="AH16" s="660">
        <v>2.6761999999999999E-4</v>
      </c>
      <c r="AI16" s="660">
        <v>1.4907399999999999E-3</v>
      </c>
      <c r="AJ16" s="660">
        <v>5.164E-5</v>
      </c>
      <c r="AK16" s="660">
        <v>7.3141999999999999E-4</v>
      </c>
      <c r="AL16" s="660">
        <v>6.8079999999999999E-5</v>
      </c>
      <c r="AM16" s="660">
        <v>1.5344200000000001E-3</v>
      </c>
      <c r="AN16" s="660">
        <v>6.0510000000000002E-5</v>
      </c>
      <c r="AO16" s="660">
        <v>5.7710000000000001E-5</v>
      </c>
      <c r="AP16" s="660">
        <v>7.3490000000000003E-5</v>
      </c>
      <c r="AQ16" s="660">
        <v>3.2150000000000002E-5</v>
      </c>
      <c r="AR16" s="660">
        <v>1.2252000000000001E-4</v>
      </c>
      <c r="AS16" s="660">
        <v>9.5710000000000004E-5</v>
      </c>
      <c r="AT16" s="660">
        <v>8.3900000000000006E-5</v>
      </c>
      <c r="AU16" s="660">
        <v>7.428E-5</v>
      </c>
      <c r="AV16" s="660">
        <v>4.3550000000000001E-5</v>
      </c>
      <c r="AW16" s="660">
        <v>5.5869999999999999E-5</v>
      </c>
      <c r="AX16" s="660">
        <v>8.1223000000000005E-4</v>
      </c>
      <c r="AY16" s="660">
        <v>5.0569999999999999E-5</v>
      </c>
      <c r="AZ16" s="660">
        <v>2.5660000000000002E-5</v>
      </c>
      <c r="BA16" s="662">
        <v>4.5930000000000002E-5</v>
      </c>
      <c r="BC16" s="695" t="s">
        <v>48</v>
      </c>
      <c r="BD16" s="696" t="s">
        <v>268</v>
      </c>
      <c r="BE16" s="697">
        <v>3.2816396655764121E-2</v>
      </c>
      <c r="BF16" s="660">
        <v>0.10268112879748321</v>
      </c>
      <c r="BG16" s="660">
        <v>9.4598093908500852E-2</v>
      </c>
      <c r="BH16" s="660">
        <v>3.2958975464906025E-2</v>
      </c>
      <c r="BI16" s="660">
        <v>6.4425466463046768E-2</v>
      </c>
      <c r="BJ16" s="660">
        <v>3.7131587800331052E-2</v>
      </c>
      <c r="BK16" s="660">
        <v>8.8295038125082936E-2</v>
      </c>
      <c r="BL16" s="660">
        <v>2.0591159279751511E-2</v>
      </c>
      <c r="BM16" s="660">
        <v>4.3711847728063899E-2</v>
      </c>
      <c r="BN16" s="660">
        <v>9.8039682509206388E-2</v>
      </c>
      <c r="BO16" s="660">
        <v>9.0726493066109068E-2</v>
      </c>
      <c r="BP16" s="660">
        <v>1.9690945096755081E-2</v>
      </c>
      <c r="BQ16" s="660">
        <v>0.18665545783755819</v>
      </c>
      <c r="BR16" s="660">
        <v>0.13964684600959223</v>
      </c>
      <c r="BS16" s="660">
        <v>2.6219903223925842E-2</v>
      </c>
      <c r="BT16" s="660">
        <v>1.6200135196335869E-2</v>
      </c>
      <c r="BU16" s="660">
        <v>2.9715100934651382E-2</v>
      </c>
      <c r="BV16" s="660">
        <v>2.6594603032135958E-2</v>
      </c>
      <c r="BW16" s="660">
        <v>6.0327661905631463E-2</v>
      </c>
      <c r="BX16" s="660">
        <v>3.9407221970047791E-2</v>
      </c>
      <c r="BY16" s="660">
        <v>2.9188557260495566E-2</v>
      </c>
      <c r="BZ16" s="660">
        <v>0.11444225595567743</v>
      </c>
      <c r="CA16" s="660">
        <v>0.1137390567636261</v>
      </c>
      <c r="CB16" s="660">
        <v>4.3946385768095619E-2</v>
      </c>
      <c r="CC16" s="660">
        <v>9.0394276285592726E-2</v>
      </c>
      <c r="CD16" s="660">
        <v>1.3084702056787129E-2</v>
      </c>
      <c r="CE16" s="660">
        <v>3.2054281568989046E-3</v>
      </c>
      <c r="CF16" s="660">
        <v>2.4704532335821261E-2</v>
      </c>
      <c r="CG16" s="660">
        <v>3.9235642280366712E-3</v>
      </c>
      <c r="CH16" s="660">
        <v>0</v>
      </c>
      <c r="CI16" s="660">
        <v>1.9277062708962459E-2</v>
      </c>
      <c r="CJ16" s="660">
        <v>8.3555463981819997E-3</v>
      </c>
      <c r="CK16" s="660">
        <v>6.7194607788749583E-2</v>
      </c>
      <c r="CL16" s="660">
        <v>3.0105850423465655E-2</v>
      </c>
      <c r="CM16" s="660">
        <v>6.6304454656853029E-2</v>
      </c>
      <c r="CN16" s="660">
        <v>0</v>
      </c>
      <c r="CO16" s="662">
        <v>0.18798223053542201</v>
      </c>
      <c r="CQ16" s="695" t="s">
        <v>22</v>
      </c>
      <c r="CR16" s="346" t="s">
        <v>143</v>
      </c>
      <c r="CS16" s="697">
        <v>2.3695334862472278E-6</v>
      </c>
      <c r="CT16" s="660">
        <v>3.27242977911099E-3</v>
      </c>
      <c r="CU16" s="660">
        <v>0</v>
      </c>
      <c r="CV16" s="660">
        <v>0</v>
      </c>
      <c r="CW16" s="660">
        <v>5.2932858449974667E-5</v>
      </c>
      <c r="CX16" s="660">
        <v>1.0388908800964091E-5</v>
      </c>
      <c r="CY16" s="660">
        <v>0</v>
      </c>
      <c r="CZ16" s="660">
        <v>3.0696817763225213E-4</v>
      </c>
      <c r="DA16" s="660">
        <v>4.9826989619377161E-4</v>
      </c>
      <c r="DB16" s="660">
        <v>1.9411821799475881E-4</v>
      </c>
      <c r="DC16" s="660">
        <v>6.5293330286311254E-5</v>
      </c>
      <c r="DD16" s="660">
        <v>7.3319109866374266E-4</v>
      </c>
      <c r="DE16" s="660">
        <v>0.18264356931989081</v>
      </c>
      <c r="DF16" s="660">
        <v>3.695094410090121E-2</v>
      </c>
      <c r="DG16" s="660">
        <v>5.876068376068376E-3</v>
      </c>
      <c r="DH16" s="660">
        <v>1.60418849356763E-3</v>
      </c>
      <c r="DI16" s="660">
        <v>4.6136758465525592E-3</v>
      </c>
      <c r="DJ16" s="660">
        <v>2.5662959794696323E-3</v>
      </c>
      <c r="DK16" s="660">
        <v>1.5605950500579556E-2</v>
      </c>
      <c r="DL16" s="660">
        <v>1.9510291678860601E-5</v>
      </c>
      <c r="DM16" s="660">
        <v>7.2838533526728005E-3</v>
      </c>
      <c r="DN16" s="660">
        <v>0</v>
      </c>
      <c r="DO16" s="660">
        <v>1.4309472663017115E-2</v>
      </c>
      <c r="DP16" s="660">
        <v>0</v>
      </c>
      <c r="DQ16" s="660">
        <v>3.2521876382179744E-6</v>
      </c>
      <c r="DR16" s="660">
        <v>0</v>
      </c>
      <c r="DS16" s="660">
        <v>0</v>
      </c>
      <c r="DT16" s="660">
        <v>6.6618893118088293E-5</v>
      </c>
      <c r="DU16" s="660">
        <v>2.4516473844599879E-6</v>
      </c>
      <c r="DV16" s="660">
        <v>2.3520925783638845E-4</v>
      </c>
      <c r="DW16" s="660">
        <v>0</v>
      </c>
      <c r="DX16" s="660">
        <v>0</v>
      </c>
      <c r="DY16" s="660">
        <v>0</v>
      </c>
      <c r="DZ16" s="660">
        <v>7.7916247665565297E-3</v>
      </c>
      <c r="EA16" s="660">
        <v>8.362357683125181E-6</v>
      </c>
      <c r="EB16" s="660">
        <v>0</v>
      </c>
      <c r="EC16" s="662">
        <v>0</v>
      </c>
    </row>
    <row r="17" spans="2:133" ht="20.100000000000001" customHeight="1">
      <c r="B17" s="659" t="s">
        <v>24</v>
      </c>
      <c r="C17" s="346" t="s">
        <v>144</v>
      </c>
      <c r="D17" s="660">
        <v>0.47952651793397272</v>
      </c>
      <c r="E17" s="660">
        <v>0.53086928866125771</v>
      </c>
      <c r="F17" s="660">
        <v>0.14465450400418606</v>
      </c>
      <c r="G17" s="661">
        <v>1.7119075282398183E-4</v>
      </c>
      <c r="H17" s="660">
        <v>2.2511753847111481E-2</v>
      </c>
      <c r="I17" s="662">
        <v>2.2021564443372426E-2</v>
      </c>
      <c r="O17" s="695" t="s">
        <v>50</v>
      </c>
      <c r="P17" s="346" t="s">
        <v>269</v>
      </c>
      <c r="Q17" s="697">
        <v>2.3146000000000001E-4</v>
      </c>
      <c r="R17" s="660">
        <v>6.1034000000000001E-4</v>
      </c>
      <c r="S17" s="660">
        <v>2.9170999999999998E-4</v>
      </c>
      <c r="T17" s="660">
        <v>2.4091E-4</v>
      </c>
      <c r="U17" s="660">
        <v>2.1869000000000001E-4</v>
      </c>
      <c r="V17" s="660">
        <v>4.7506000000000002E-4</v>
      </c>
      <c r="W17" s="660">
        <v>2.7060000000000002E-4</v>
      </c>
      <c r="X17" s="660">
        <v>1.6086500000000001E-3</v>
      </c>
      <c r="Y17" s="660">
        <v>7.2840999999999997E-4</v>
      </c>
      <c r="Z17" s="660">
        <v>2.5460000000000001E-4</v>
      </c>
      <c r="AA17" s="660">
        <v>2.9753000000000001E-4</v>
      </c>
      <c r="AB17" s="660">
        <v>3.2708999999999999E-4</v>
      </c>
      <c r="AC17" s="660">
        <v>2.33205E-3</v>
      </c>
      <c r="AD17" s="660">
        <v>1.06048056</v>
      </c>
      <c r="AE17" s="660">
        <v>5.7326000000000002E-4</v>
      </c>
      <c r="AF17" s="660">
        <v>2.2370100000000002E-3</v>
      </c>
      <c r="AG17" s="660">
        <v>2.05412E-3</v>
      </c>
      <c r="AH17" s="660">
        <v>3.6591999999999999E-4</v>
      </c>
      <c r="AI17" s="660">
        <v>1.0850899999999999E-3</v>
      </c>
      <c r="AJ17" s="660">
        <v>3.7900999999999999E-4</v>
      </c>
      <c r="AK17" s="660">
        <v>5.6307999999999998E-4</v>
      </c>
      <c r="AL17" s="660">
        <v>4.1187999999999999E-4</v>
      </c>
      <c r="AM17" s="660">
        <v>1.13273E-3</v>
      </c>
      <c r="AN17" s="660">
        <v>3.6713000000000002E-4</v>
      </c>
      <c r="AO17" s="660">
        <v>4.0756000000000001E-4</v>
      </c>
      <c r="AP17" s="660">
        <v>5.6368E-4</v>
      </c>
      <c r="AQ17" s="660">
        <v>1.7689999999999999E-4</v>
      </c>
      <c r="AR17" s="660">
        <v>8.4635000000000005E-4</v>
      </c>
      <c r="AS17" s="660">
        <v>7.0841000000000003E-4</v>
      </c>
      <c r="AT17" s="660">
        <v>4.1668E-4</v>
      </c>
      <c r="AU17" s="660">
        <v>4.6872E-4</v>
      </c>
      <c r="AV17" s="660">
        <v>2.7462E-4</v>
      </c>
      <c r="AW17" s="660">
        <v>4.1535999999999998E-4</v>
      </c>
      <c r="AX17" s="660">
        <v>6.7548599999999997E-3</v>
      </c>
      <c r="AY17" s="660">
        <v>2.7706999999999997E-4</v>
      </c>
      <c r="AZ17" s="660">
        <v>1.9731999999999999E-4</v>
      </c>
      <c r="BA17" s="662">
        <v>2.4822000000000001E-4</v>
      </c>
      <c r="BC17" s="695" t="s">
        <v>50</v>
      </c>
      <c r="BD17" s="696" t="s">
        <v>269</v>
      </c>
      <c r="BE17" s="697">
        <v>0.29275604236564845</v>
      </c>
      <c r="BF17" s="660">
        <v>0.24245668404000564</v>
      </c>
      <c r="BG17" s="660">
        <v>0.14765688476571662</v>
      </c>
      <c r="BH17" s="660">
        <v>0.1401950863456147</v>
      </c>
      <c r="BI17" s="660">
        <v>0.12071791859185382</v>
      </c>
      <c r="BJ17" s="660">
        <v>0.14977419340844314</v>
      </c>
      <c r="BK17" s="660">
        <v>0.31543274776200148</v>
      </c>
      <c r="BL17" s="660">
        <v>0.3489879817213476</v>
      </c>
      <c r="BM17" s="660">
        <v>0.23902955147867036</v>
      </c>
      <c r="BN17" s="660">
        <v>0.17810050803134972</v>
      </c>
      <c r="BO17" s="660">
        <v>9.5977720732828231E-2</v>
      </c>
      <c r="BP17" s="660">
        <v>0.18286320188364441</v>
      </c>
      <c r="BQ17" s="660">
        <v>0.18635346611484738</v>
      </c>
      <c r="BR17" s="660">
        <v>0.12601302200021022</v>
      </c>
      <c r="BS17" s="660">
        <v>0.11545076214521792</v>
      </c>
      <c r="BT17" s="660">
        <v>0.39559987238893712</v>
      </c>
      <c r="BU17" s="660">
        <v>0.10714119987755251</v>
      </c>
      <c r="BV17" s="660">
        <v>6.9727327039379491E-2</v>
      </c>
      <c r="BW17" s="660">
        <v>0.1825671745280647</v>
      </c>
      <c r="BX17" s="660">
        <v>0.15587895015963404</v>
      </c>
      <c r="BY17" s="660">
        <v>0.12121152185468589</v>
      </c>
      <c r="BZ17" s="660">
        <v>7.1867548967455624E-3</v>
      </c>
      <c r="CA17" s="660">
        <v>0</v>
      </c>
      <c r="CB17" s="660">
        <v>0.22730444991602394</v>
      </c>
      <c r="CC17" s="660">
        <v>6.4374424685113641E-3</v>
      </c>
      <c r="CD17" s="660">
        <v>8.5855269554135937E-4</v>
      </c>
      <c r="CE17" s="660">
        <v>3.8591831622106644E-4</v>
      </c>
      <c r="CF17" s="660">
        <v>1.5033192953708948E-3</v>
      </c>
      <c r="CG17" s="660">
        <v>5.4247030883770092E-3</v>
      </c>
      <c r="CH17" s="660">
        <v>0</v>
      </c>
      <c r="CI17" s="660">
        <v>1.4392963114744547E-2</v>
      </c>
      <c r="CJ17" s="660">
        <v>5.4950003102713298E-4</v>
      </c>
      <c r="CK17" s="660">
        <v>7.1193461296645581E-4</v>
      </c>
      <c r="CL17" s="660">
        <v>0.10629924760724627</v>
      </c>
      <c r="CM17" s="660">
        <v>1.493881802026876E-3</v>
      </c>
      <c r="CN17" s="660">
        <v>0</v>
      </c>
      <c r="CO17" s="662">
        <v>2.3354895695321228E-2</v>
      </c>
      <c r="CQ17" s="695" t="s">
        <v>24</v>
      </c>
      <c r="CR17" s="346" t="s">
        <v>144</v>
      </c>
      <c r="CS17" s="697">
        <v>1.6586734403730595E-5</v>
      </c>
      <c r="CT17" s="660">
        <v>5.4540496318516497E-4</v>
      </c>
      <c r="CU17" s="660">
        <v>0</v>
      </c>
      <c r="CV17" s="660">
        <v>0</v>
      </c>
      <c r="CW17" s="660">
        <v>3.7809184607124763E-5</v>
      </c>
      <c r="CX17" s="660">
        <v>0</v>
      </c>
      <c r="CY17" s="660">
        <v>9.4822681585435235E-5</v>
      </c>
      <c r="CZ17" s="660">
        <v>2.41481633070705E-3</v>
      </c>
      <c r="DA17" s="660">
        <v>6.3667820069204155E-4</v>
      </c>
      <c r="DB17" s="660">
        <v>2.6691254974279334E-4</v>
      </c>
      <c r="DC17" s="660">
        <v>1.6323332571577812E-4</v>
      </c>
      <c r="DD17" s="660">
        <v>2.6421300852747485E-4</v>
      </c>
      <c r="DE17" s="660">
        <v>4.0104717874449953E-3</v>
      </c>
      <c r="DF17" s="660">
        <v>0.11842742570809998</v>
      </c>
      <c r="DG17" s="660">
        <v>5.3418803418803424E-4</v>
      </c>
      <c r="DH17" s="660">
        <v>3.6342677376399405E-3</v>
      </c>
      <c r="DI17" s="660">
        <v>3.3392190926437504E-3</v>
      </c>
      <c r="DJ17" s="660">
        <v>1.7108639863130882E-4</v>
      </c>
      <c r="DK17" s="660">
        <v>1.6515822157627006E-3</v>
      </c>
      <c r="DL17" s="660">
        <v>0</v>
      </c>
      <c r="DM17" s="660">
        <v>5.4232020359686483E-5</v>
      </c>
      <c r="DN17" s="660">
        <v>3.9225069526435739E-6</v>
      </c>
      <c r="DO17" s="660">
        <v>3.8112396923290138E-4</v>
      </c>
      <c r="DP17" s="660">
        <v>0</v>
      </c>
      <c r="DQ17" s="660">
        <v>2.1681250921453166E-6</v>
      </c>
      <c r="DR17" s="660">
        <v>0</v>
      </c>
      <c r="DS17" s="660">
        <v>0</v>
      </c>
      <c r="DT17" s="660">
        <v>5.4015318744395912E-5</v>
      </c>
      <c r="DU17" s="660">
        <v>2.4516473844599879E-6</v>
      </c>
      <c r="DV17" s="660">
        <v>1.5680617189092564E-5</v>
      </c>
      <c r="DW17" s="660">
        <v>0</v>
      </c>
      <c r="DX17" s="660">
        <v>0</v>
      </c>
      <c r="DY17" s="660">
        <v>0</v>
      </c>
      <c r="DZ17" s="660">
        <v>1.2047478810515731E-2</v>
      </c>
      <c r="EA17" s="660">
        <v>6.2717682623438853E-6</v>
      </c>
      <c r="EB17" s="660">
        <v>0</v>
      </c>
      <c r="EC17" s="662">
        <v>0</v>
      </c>
    </row>
    <row r="18" spans="2:133" ht="20.100000000000001" customHeight="1" thickBot="1">
      <c r="B18" s="663" t="s">
        <v>26</v>
      </c>
      <c r="C18" s="359" t="s">
        <v>145</v>
      </c>
      <c r="D18" s="664">
        <v>2.1037133160311416E-2</v>
      </c>
      <c r="E18" s="664">
        <v>0.42200854700854701</v>
      </c>
      <c r="F18" s="664">
        <v>0.47676282051282054</v>
      </c>
      <c r="G18" s="665">
        <v>3.4877120715305785E-5</v>
      </c>
      <c r="H18" s="664">
        <v>0.3247863247863248</v>
      </c>
      <c r="I18" s="666">
        <v>0.31864316239316237</v>
      </c>
      <c r="K18" s="77" t="s">
        <v>164</v>
      </c>
      <c r="M18" s="3" t="s">
        <v>165</v>
      </c>
      <c r="O18" s="698" t="s">
        <v>52</v>
      </c>
      <c r="P18" s="359" t="s">
        <v>270</v>
      </c>
      <c r="Q18" s="671">
        <v>4.6299999999999997E-6</v>
      </c>
      <c r="R18" s="664">
        <v>5.4299999999999997E-6</v>
      </c>
      <c r="S18" s="664">
        <v>5.4999999999999999E-6</v>
      </c>
      <c r="T18" s="664">
        <v>5.1200000000000001E-6</v>
      </c>
      <c r="U18" s="664">
        <v>4.0099999999999997E-6</v>
      </c>
      <c r="V18" s="664">
        <v>7.1300000000000003E-6</v>
      </c>
      <c r="W18" s="664">
        <v>3.5899999999999999E-6</v>
      </c>
      <c r="X18" s="664">
        <v>4.7999999999999998E-6</v>
      </c>
      <c r="Y18" s="664">
        <v>6.2099999999999998E-6</v>
      </c>
      <c r="Z18" s="664">
        <v>1.8899999999999999E-6</v>
      </c>
      <c r="AA18" s="664">
        <v>3.5899999999999999E-6</v>
      </c>
      <c r="AB18" s="664">
        <v>3.76E-6</v>
      </c>
      <c r="AC18" s="664">
        <v>6.0659999999999999E-5</v>
      </c>
      <c r="AD18" s="664">
        <v>8.0039999999999999E-5</v>
      </c>
      <c r="AE18" s="664">
        <v>1.00146779</v>
      </c>
      <c r="AF18" s="664">
        <v>6.63E-6</v>
      </c>
      <c r="AG18" s="664">
        <v>2.3799999999999999E-5</v>
      </c>
      <c r="AH18" s="664">
        <v>5.5899999999999998E-6</v>
      </c>
      <c r="AI18" s="664">
        <v>1.7139999999999999E-5</v>
      </c>
      <c r="AJ18" s="664">
        <v>6.72E-6</v>
      </c>
      <c r="AK18" s="664">
        <v>1.24E-5</v>
      </c>
      <c r="AL18" s="664">
        <v>5.7699999999999998E-6</v>
      </c>
      <c r="AM18" s="664">
        <v>1.6569999999999999E-5</v>
      </c>
      <c r="AN18" s="664">
        <v>7.0299999999999996E-6</v>
      </c>
      <c r="AO18" s="664">
        <v>2.251E-5</v>
      </c>
      <c r="AP18" s="664">
        <v>9.8500000000000006E-6</v>
      </c>
      <c r="AQ18" s="664">
        <v>2.8399999999999999E-6</v>
      </c>
      <c r="AR18" s="664">
        <v>1.3200000000000001E-5</v>
      </c>
      <c r="AS18" s="664">
        <v>1.382E-5</v>
      </c>
      <c r="AT18" s="664">
        <v>6.5649999999999997E-5</v>
      </c>
      <c r="AU18" s="664">
        <v>8.8799999999999997E-6</v>
      </c>
      <c r="AV18" s="664">
        <v>2.5124000000000001E-4</v>
      </c>
      <c r="AW18" s="664">
        <v>8.67E-6</v>
      </c>
      <c r="AX18" s="664">
        <v>8.8770000000000006E-5</v>
      </c>
      <c r="AY18" s="664">
        <v>3.6380000000000001E-5</v>
      </c>
      <c r="AZ18" s="664">
        <v>4.9207000000000005E-4</v>
      </c>
      <c r="BA18" s="666">
        <v>9.9299999999999998E-6</v>
      </c>
      <c r="BC18" s="698" t="s">
        <v>52</v>
      </c>
      <c r="BD18" s="699" t="s">
        <v>270</v>
      </c>
      <c r="BE18" s="671">
        <v>3.8673137901450924E-3</v>
      </c>
      <c r="BF18" s="664">
        <v>5.0805277738648633E-3</v>
      </c>
      <c r="BG18" s="664">
        <v>2.6441437130692427E-2</v>
      </c>
      <c r="BH18" s="664">
        <v>1.1856140409084122E-2</v>
      </c>
      <c r="BI18" s="664">
        <v>5.0774970352828758E-3</v>
      </c>
      <c r="BJ18" s="664">
        <v>1.2560060293968592E-2</v>
      </c>
      <c r="BK18" s="664">
        <v>1.3688282789102453E-2</v>
      </c>
      <c r="BL18" s="664">
        <v>1.1683299416086623E-2</v>
      </c>
      <c r="BM18" s="664">
        <v>1.8499483308252539E-2</v>
      </c>
      <c r="BN18" s="664">
        <v>1.4080493976967709E-2</v>
      </c>
      <c r="BO18" s="664">
        <v>2.8284855298283645E-2</v>
      </c>
      <c r="BP18" s="664">
        <v>9.8693819421704528E-3</v>
      </c>
      <c r="BQ18" s="664">
        <v>1.2492886704604243E-2</v>
      </c>
      <c r="BR18" s="664">
        <v>1.0013221147197283E-2</v>
      </c>
      <c r="BS18" s="664">
        <v>1.9176394351290871E-2</v>
      </c>
      <c r="BT18" s="664">
        <v>1.6415980831569015E-2</v>
      </c>
      <c r="BU18" s="664">
        <v>1.6321057048518921E-2</v>
      </c>
      <c r="BV18" s="664">
        <v>2.0566381515436168E-2</v>
      </c>
      <c r="BW18" s="664">
        <v>6.7220841636695169E-3</v>
      </c>
      <c r="BX18" s="664">
        <v>2.9545673374506542E-2</v>
      </c>
      <c r="BY18" s="664">
        <v>1.8467037401348842E-2</v>
      </c>
      <c r="BZ18" s="664">
        <v>1.7095616847250847E-2</v>
      </c>
      <c r="CA18" s="664">
        <v>0</v>
      </c>
      <c r="CB18" s="664">
        <v>1.6452785885499047E-2</v>
      </c>
      <c r="CC18" s="664">
        <v>3.0045850082975934E-2</v>
      </c>
      <c r="CD18" s="664">
        <v>2.8827114025755298E-3</v>
      </c>
      <c r="CE18" s="664">
        <v>5.0725340795632859E-4</v>
      </c>
      <c r="CF18" s="664">
        <v>3.130801464936047E-2</v>
      </c>
      <c r="CG18" s="664">
        <v>3.6475917177927848E-3</v>
      </c>
      <c r="CH18" s="664">
        <v>0</v>
      </c>
      <c r="CI18" s="664">
        <v>4.0027578134441077E-2</v>
      </c>
      <c r="CJ18" s="664">
        <v>0.19562529525471548</v>
      </c>
      <c r="CK18" s="664">
        <v>4.7204963201301825E-2</v>
      </c>
      <c r="CL18" s="664">
        <v>2.3738070162274031E-2</v>
      </c>
      <c r="CM18" s="664">
        <v>0.10416551076926492</v>
      </c>
      <c r="CN18" s="664">
        <v>0</v>
      </c>
      <c r="CO18" s="666">
        <v>1.5821058374249863E-2</v>
      </c>
      <c r="CQ18" s="698" t="s">
        <v>26</v>
      </c>
      <c r="CR18" s="359" t="s">
        <v>145</v>
      </c>
      <c r="CS18" s="671">
        <v>9.4781339449889112E-6</v>
      </c>
      <c r="CT18" s="664">
        <v>0</v>
      </c>
      <c r="CU18" s="664">
        <v>0</v>
      </c>
      <c r="CV18" s="664">
        <v>0</v>
      </c>
      <c r="CW18" s="664">
        <v>0</v>
      </c>
      <c r="CX18" s="664">
        <v>0</v>
      </c>
      <c r="CY18" s="664">
        <v>0</v>
      </c>
      <c r="CZ18" s="664">
        <v>0</v>
      </c>
      <c r="DA18" s="664">
        <v>0</v>
      </c>
      <c r="DB18" s="664">
        <v>0</v>
      </c>
      <c r="DC18" s="664">
        <v>0</v>
      </c>
      <c r="DD18" s="664">
        <v>1.9815975639560615E-5</v>
      </c>
      <c r="DE18" s="664">
        <v>2.6179468612488165E-3</v>
      </c>
      <c r="DF18" s="664">
        <v>3.3749151408224679E-3</v>
      </c>
      <c r="DG18" s="664">
        <v>6.9444444444444448E-2</v>
      </c>
      <c r="DH18" s="664">
        <v>5.9624705070655272E-5</v>
      </c>
      <c r="DI18" s="664">
        <v>8.8998376669609551E-4</v>
      </c>
      <c r="DJ18" s="664">
        <v>8.5543199315654412E-5</v>
      </c>
      <c r="DK18" s="664">
        <v>6.2760124198982627E-4</v>
      </c>
      <c r="DL18" s="664">
        <v>1.9510291678860601E-5</v>
      </c>
      <c r="DM18" s="664">
        <v>2.011514936977462E-4</v>
      </c>
      <c r="DN18" s="664">
        <v>0</v>
      </c>
      <c r="DO18" s="664">
        <v>1.385905342665096E-4</v>
      </c>
      <c r="DP18" s="664">
        <v>1.8575793882991075E-5</v>
      </c>
      <c r="DQ18" s="664">
        <v>7.4908721933620681E-4</v>
      </c>
      <c r="DR18" s="664">
        <v>9.9979337603561927E-6</v>
      </c>
      <c r="DS18" s="664">
        <v>0</v>
      </c>
      <c r="DT18" s="664">
        <v>2.5207148747384758E-5</v>
      </c>
      <c r="DU18" s="664">
        <v>1.0296919014731949E-4</v>
      </c>
      <c r="DV18" s="664">
        <v>2.7774293196180201E-3</v>
      </c>
      <c r="DW18" s="664">
        <v>0</v>
      </c>
      <c r="DX18" s="664">
        <v>1.1475820287085051E-2</v>
      </c>
      <c r="DY18" s="664">
        <v>0</v>
      </c>
      <c r="DZ18" s="664">
        <v>3.7386869702628932E-3</v>
      </c>
      <c r="EA18" s="664">
        <v>1.4425067003390937E-3</v>
      </c>
      <c r="EB18" s="664">
        <v>2.3082650781831721E-2</v>
      </c>
      <c r="EC18" s="666">
        <v>0</v>
      </c>
    </row>
    <row r="19" spans="2:133" ht="20.100000000000001" customHeight="1">
      <c r="B19" s="667" t="s">
        <v>27</v>
      </c>
      <c r="C19" s="372" t="s">
        <v>146</v>
      </c>
      <c r="D19" s="668">
        <v>0.1490138787436085</v>
      </c>
      <c r="E19" s="668">
        <v>0.40597609901108167</v>
      </c>
      <c r="F19" s="668">
        <v>0.20974551608021511</v>
      </c>
      <c r="G19" s="669">
        <v>8.7059683006908336E-5</v>
      </c>
      <c r="H19" s="668">
        <v>4.0746387736617803E-2</v>
      </c>
      <c r="I19" s="670">
        <v>4.0309139899432994E-2</v>
      </c>
      <c r="K19" s="718"/>
      <c r="L19" s="712" t="s">
        <v>59</v>
      </c>
      <c r="M19" s="713" t="s">
        <v>65</v>
      </c>
      <c r="O19" s="700" t="s">
        <v>54</v>
      </c>
      <c r="P19" s="372" t="s">
        <v>146</v>
      </c>
      <c r="Q19" s="672">
        <v>7.6019999999999994E-5</v>
      </c>
      <c r="R19" s="668">
        <v>1.1369E-4</v>
      </c>
      <c r="S19" s="668">
        <v>9.7449999999999997E-5</v>
      </c>
      <c r="T19" s="668">
        <v>8.5220000000000001E-5</v>
      </c>
      <c r="U19" s="668">
        <v>6.9129999999999997E-5</v>
      </c>
      <c r="V19" s="668">
        <v>1.5066999999999999E-4</v>
      </c>
      <c r="W19" s="668">
        <v>7.3419999999999998E-5</v>
      </c>
      <c r="X19" s="668">
        <v>9.5179999999999993E-5</v>
      </c>
      <c r="Y19" s="668">
        <v>1.2998E-4</v>
      </c>
      <c r="Z19" s="668">
        <v>3.7280000000000002E-5</v>
      </c>
      <c r="AA19" s="668">
        <v>7.4120000000000002E-5</v>
      </c>
      <c r="AB19" s="668">
        <v>8.0129999999999993E-5</v>
      </c>
      <c r="AC19" s="668">
        <v>1.3626700000000001E-3</v>
      </c>
      <c r="AD19" s="668">
        <v>2.4478299999999998E-3</v>
      </c>
      <c r="AE19" s="668">
        <v>1.6979749999999998E-2</v>
      </c>
      <c r="AF19" s="668">
        <v>1.0455293999999999</v>
      </c>
      <c r="AG19" s="668">
        <v>3.8211439999999999E-2</v>
      </c>
      <c r="AH19" s="668">
        <v>4.3348909999999997E-2</v>
      </c>
      <c r="AI19" s="668">
        <v>2.12999E-3</v>
      </c>
      <c r="AJ19" s="668">
        <v>2.251E-4</v>
      </c>
      <c r="AK19" s="668">
        <v>2.7579999999999998E-4</v>
      </c>
      <c r="AL19" s="668">
        <v>1.3674999999999999E-4</v>
      </c>
      <c r="AM19" s="668">
        <v>3.1547999999999998E-4</v>
      </c>
      <c r="AN19" s="668">
        <v>1.3103999999999999E-4</v>
      </c>
      <c r="AO19" s="668">
        <v>1.5037000000000001E-4</v>
      </c>
      <c r="AP19" s="668">
        <v>2.1195E-4</v>
      </c>
      <c r="AQ19" s="668">
        <v>6.2929999999999995E-5</v>
      </c>
      <c r="AR19" s="668">
        <v>2.7891E-4</v>
      </c>
      <c r="AS19" s="668">
        <v>3.5679E-4</v>
      </c>
      <c r="AT19" s="668">
        <v>3.7225000000000002E-4</v>
      </c>
      <c r="AU19" s="668">
        <v>3.2697999999999999E-4</v>
      </c>
      <c r="AV19" s="668">
        <v>1.0762E-4</v>
      </c>
      <c r="AW19" s="668">
        <v>1.6304000000000001E-4</v>
      </c>
      <c r="AX19" s="668">
        <v>2.1794900000000001E-3</v>
      </c>
      <c r="AY19" s="668">
        <v>1.0340000000000001E-4</v>
      </c>
      <c r="AZ19" s="668">
        <v>4.9912899999999998E-3</v>
      </c>
      <c r="BA19" s="670">
        <v>1.1199E-4</v>
      </c>
      <c r="BC19" s="700" t="s">
        <v>54</v>
      </c>
      <c r="BD19" s="701" t="s">
        <v>146</v>
      </c>
      <c r="BE19" s="672">
        <v>0</v>
      </c>
      <c r="BF19" s="668">
        <v>0</v>
      </c>
      <c r="BG19" s="668">
        <v>0</v>
      </c>
      <c r="BH19" s="668">
        <v>0</v>
      </c>
      <c r="BI19" s="668">
        <v>0</v>
      </c>
      <c r="BJ19" s="668">
        <v>0</v>
      </c>
      <c r="BK19" s="668">
        <v>0</v>
      </c>
      <c r="BL19" s="668">
        <v>0</v>
      </c>
      <c r="BM19" s="668">
        <v>0</v>
      </c>
      <c r="BN19" s="668">
        <v>0</v>
      </c>
      <c r="BO19" s="668">
        <v>0</v>
      </c>
      <c r="BP19" s="668">
        <v>0</v>
      </c>
      <c r="BQ19" s="668">
        <v>0</v>
      </c>
      <c r="BR19" s="668">
        <v>0</v>
      </c>
      <c r="BS19" s="668">
        <v>0</v>
      </c>
      <c r="BT19" s="668">
        <v>0</v>
      </c>
      <c r="BU19" s="668">
        <v>0</v>
      </c>
      <c r="BV19" s="668">
        <v>0</v>
      </c>
      <c r="BW19" s="668">
        <v>0</v>
      </c>
      <c r="BX19" s="668">
        <v>0</v>
      </c>
      <c r="BY19" s="668">
        <v>0</v>
      </c>
      <c r="BZ19" s="668">
        <v>0</v>
      </c>
      <c r="CA19" s="668">
        <v>0</v>
      </c>
      <c r="CB19" s="668">
        <v>0</v>
      </c>
      <c r="CC19" s="668">
        <v>0</v>
      </c>
      <c r="CD19" s="668">
        <v>0</v>
      </c>
      <c r="CE19" s="668">
        <v>0</v>
      </c>
      <c r="CF19" s="668">
        <v>0</v>
      </c>
      <c r="CG19" s="668">
        <v>0</v>
      </c>
      <c r="CH19" s="668">
        <v>0</v>
      </c>
      <c r="CI19" s="668">
        <v>0</v>
      </c>
      <c r="CJ19" s="668">
        <v>0</v>
      </c>
      <c r="CK19" s="668">
        <v>0</v>
      </c>
      <c r="CL19" s="668">
        <v>0</v>
      </c>
      <c r="CM19" s="668">
        <v>0</v>
      </c>
      <c r="CN19" s="668">
        <v>0</v>
      </c>
      <c r="CO19" s="670">
        <v>0</v>
      </c>
      <c r="CQ19" s="700" t="s">
        <v>27</v>
      </c>
      <c r="CR19" s="372" t="s">
        <v>146</v>
      </c>
      <c r="CS19" s="672">
        <v>0</v>
      </c>
      <c r="CT19" s="668">
        <v>0</v>
      </c>
      <c r="CU19" s="668">
        <v>0</v>
      </c>
      <c r="CV19" s="668">
        <v>0</v>
      </c>
      <c r="CW19" s="668">
        <v>0</v>
      </c>
      <c r="CX19" s="668">
        <v>5.1944544004820453E-6</v>
      </c>
      <c r="CY19" s="668">
        <v>0</v>
      </c>
      <c r="CZ19" s="668">
        <v>0</v>
      </c>
      <c r="DA19" s="668">
        <v>0</v>
      </c>
      <c r="DB19" s="668">
        <v>0</v>
      </c>
      <c r="DC19" s="668">
        <v>3.2646665143155627E-5</v>
      </c>
      <c r="DD19" s="668">
        <v>7.9263902558242462E-5</v>
      </c>
      <c r="DE19" s="668">
        <v>5.9043056870717982E-3</v>
      </c>
      <c r="DF19" s="668">
        <v>1.3618317522131468E-2</v>
      </c>
      <c r="DG19" s="668">
        <v>0.10790598290598291</v>
      </c>
      <c r="DH19" s="668">
        <v>0.29118434539172011</v>
      </c>
      <c r="DI19" s="668">
        <v>0.24206134480107083</v>
      </c>
      <c r="DJ19" s="668">
        <v>0.27639007698887941</v>
      </c>
      <c r="DK19" s="668">
        <v>1.1269796465013483E-2</v>
      </c>
      <c r="DL19" s="668">
        <v>6.2432933372353922E-4</v>
      </c>
      <c r="DM19" s="668">
        <v>3.1651779155380654E-4</v>
      </c>
      <c r="DN19" s="668">
        <v>3.9225069526435739E-6</v>
      </c>
      <c r="DO19" s="668">
        <v>3.46476335666274E-5</v>
      </c>
      <c r="DP19" s="668">
        <v>0</v>
      </c>
      <c r="DQ19" s="668">
        <v>2.7101563651816454E-5</v>
      </c>
      <c r="DR19" s="668">
        <v>3.9991735041424771E-5</v>
      </c>
      <c r="DS19" s="668">
        <v>0</v>
      </c>
      <c r="DT19" s="668">
        <v>0</v>
      </c>
      <c r="DU19" s="668">
        <v>6.2271843565283691E-4</v>
      </c>
      <c r="DV19" s="668">
        <v>1.3504931554105969E-3</v>
      </c>
      <c r="DW19" s="668">
        <v>9.4898118961118656E-4</v>
      </c>
      <c r="DX19" s="668">
        <v>1.7632050836728972E-6</v>
      </c>
      <c r="DY19" s="668">
        <v>0</v>
      </c>
      <c r="DZ19" s="668">
        <v>1.2164200545898578E-2</v>
      </c>
      <c r="EA19" s="668">
        <v>1.0452947103906475E-5</v>
      </c>
      <c r="EB19" s="668">
        <v>3.1616931095709948E-2</v>
      </c>
      <c r="EC19" s="670">
        <v>0</v>
      </c>
    </row>
    <row r="20" spans="2:133" ht="20.100000000000001" customHeight="1">
      <c r="B20" s="659" t="s">
        <v>29</v>
      </c>
      <c r="C20" s="346" t="s">
        <v>147</v>
      </c>
      <c r="D20" s="660">
        <v>0.16692687915459348</v>
      </c>
      <c r="E20" s="660">
        <v>0.37528123487027598</v>
      </c>
      <c r="F20" s="660">
        <v>0.13452994617378178</v>
      </c>
      <c r="G20" s="661">
        <v>1.088352532611439E-2</v>
      </c>
      <c r="H20" s="660">
        <v>3.0423205080739327E-2</v>
      </c>
      <c r="I20" s="662">
        <v>3.0401845470338622E-2</v>
      </c>
      <c r="K20" s="686" t="s">
        <v>412</v>
      </c>
      <c r="L20" s="719">
        <v>260581</v>
      </c>
      <c r="M20" s="687">
        <v>294626</v>
      </c>
      <c r="O20" s="695" t="s">
        <v>80</v>
      </c>
      <c r="P20" s="346" t="s">
        <v>271</v>
      </c>
      <c r="Q20" s="697">
        <v>6.9040000000000003E-5</v>
      </c>
      <c r="R20" s="660">
        <v>9.1799999999999995E-5</v>
      </c>
      <c r="S20" s="660">
        <v>7.2200000000000007E-5</v>
      </c>
      <c r="T20" s="660">
        <v>6.2189999999999999E-5</v>
      </c>
      <c r="U20" s="660">
        <v>6.4709999999999995E-5</v>
      </c>
      <c r="V20" s="660">
        <v>1.0882000000000001E-4</v>
      </c>
      <c r="W20" s="660">
        <v>6.2080000000000002E-5</v>
      </c>
      <c r="X20" s="660">
        <v>8.1390000000000005E-5</v>
      </c>
      <c r="Y20" s="660">
        <v>1.0351E-4</v>
      </c>
      <c r="Z20" s="660">
        <v>3.455E-5</v>
      </c>
      <c r="AA20" s="660">
        <v>5.825E-5</v>
      </c>
      <c r="AB20" s="660">
        <v>1.2454E-4</v>
      </c>
      <c r="AC20" s="660">
        <v>9.1157200000000008E-3</v>
      </c>
      <c r="AD20" s="660">
        <v>2.9620499999999999E-3</v>
      </c>
      <c r="AE20" s="660">
        <v>1.7166600000000001E-3</v>
      </c>
      <c r="AF20" s="660">
        <v>1.8594799999999999E-3</v>
      </c>
      <c r="AG20" s="660">
        <v>1.0109832700000001</v>
      </c>
      <c r="AH20" s="660">
        <v>4.7323299999999999E-3</v>
      </c>
      <c r="AI20" s="660">
        <v>6.8163900000000003E-3</v>
      </c>
      <c r="AJ20" s="660">
        <v>2.0677E-4</v>
      </c>
      <c r="AK20" s="660">
        <v>1.4567899999999999E-3</v>
      </c>
      <c r="AL20" s="660">
        <v>1.2248000000000001E-4</v>
      </c>
      <c r="AM20" s="660">
        <v>3.3734999999999999E-4</v>
      </c>
      <c r="AN20" s="660">
        <v>8.9950000000000004E-5</v>
      </c>
      <c r="AO20" s="660">
        <v>1.3019E-4</v>
      </c>
      <c r="AP20" s="660">
        <v>1.3411E-4</v>
      </c>
      <c r="AQ20" s="660">
        <v>6.3449999999999997E-5</v>
      </c>
      <c r="AR20" s="660">
        <v>2.2924999999999999E-4</v>
      </c>
      <c r="AS20" s="660">
        <v>1.9500999999999999E-4</v>
      </c>
      <c r="AT20" s="660">
        <v>3.389E-4</v>
      </c>
      <c r="AU20" s="660">
        <v>2.5010000000000001E-4</v>
      </c>
      <c r="AV20" s="660">
        <v>8.0259999999999994E-5</v>
      </c>
      <c r="AW20" s="660">
        <v>9.9970000000000007E-5</v>
      </c>
      <c r="AX20" s="660">
        <v>1.48938E-3</v>
      </c>
      <c r="AY20" s="660">
        <v>9.6199999999999994E-5</v>
      </c>
      <c r="AZ20" s="660">
        <v>5.9009999999999999E-5</v>
      </c>
      <c r="BA20" s="662">
        <v>1.4039E-4</v>
      </c>
      <c r="BC20" s="695" t="s">
        <v>80</v>
      </c>
      <c r="BD20" s="696" t="s">
        <v>271</v>
      </c>
      <c r="BE20" s="697">
        <v>3.073207600778235E-3</v>
      </c>
      <c r="BF20" s="660">
        <v>2.8755223740432923E-2</v>
      </c>
      <c r="BG20" s="660">
        <v>5.6022633663775065E-2</v>
      </c>
      <c r="BH20" s="660">
        <v>7.2153746619996351E-2</v>
      </c>
      <c r="BI20" s="660">
        <v>9.5785043687681523E-2</v>
      </c>
      <c r="BJ20" s="660">
        <v>5.0938898720094085E-2</v>
      </c>
      <c r="BK20" s="660">
        <v>8.3511794788040869E-2</v>
      </c>
      <c r="BL20" s="660">
        <v>4.0071711434796577E-2</v>
      </c>
      <c r="BM20" s="660">
        <v>4.8963738381288355E-2</v>
      </c>
      <c r="BN20" s="660">
        <v>0.15483244181447448</v>
      </c>
      <c r="BO20" s="660">
        <v>4.9776804514444536E-2</v>
      </c>
      <c r="BP20" s="660">
        <v>3.5436840217679434E-2</v>
      </c>
      <c r="BQ20" s="660">
        <v>7.6735644076564927E-2</v>
      </c>
      <c r="BR20" s="660">
        <v>7.3324261081700051E-2</v>
      </c>
      <c r="BS20" s="660">
        <v>4.1692639547242241E-2</v>
      </c>
      <c r="BT20" s="660">
        <v>2.7764051160435215E-2</v>
      </c>
      <c r="BU20" s="660">
        <v>0.11609490328482316</v>
      </c>
      <c r="BV20" s="660">
        <v>4.8658284019545264E-2</v>
      </c>
      <c r="BW20" s="660">
        <v>3.8054803511362707E-2</v>
      </c>
      <c r="BX20" s="660">
        <v>8.4275930791109399E-2</v>
      </c>
      <c r="BY20" s="660">
        <v>2.5482858671677294E-2</v>
      </c>
      <c r="BZ20" s="660">
        <v>0.13456959676810379</v>
      </c>
      <c r="CA20" s="660">
        <v>0.49505789325049421</v>
      </c>
      <c r="CB20" s="660">
        <v>3.245715590196814E-2</v>
      </c>
      <c r="CC20" s="660">
        <v>3.7458999887367013E-2</v>
      </c>
      <c r="CD20" s="660">
        <v>1.1087893958271946E-2</v>
      </c>
      <c r="CE20" s="660">
        <v>9.1278820194216521E-3</v>
      </c>
      <c r="CF20" s="660">
        <v>4.0299755170342996E-2</v>
      </c>
      <c r="CG20" s="660">
        <v>1.5546336565415878E-2</v>
      </c>
      <c r="CH20" s="660">
        <v>0</v>
      </c>
      <c r="CI20" s="660">
        <v>3.646179592779749E-2</v>
      </c>
      <c r="CJ20" s="660">
        <v>5.1561045062978164E-2</v>
      </c>
      <c r="CK20" s="660">
        <v>8.71426458079071E-3</v>
      </c>
      <c r="CL20" s="660">
        <v>3.4075533811340666E-2</v>
      </c>
      <c r="CM20" s="660">
        <v>2.2433788875801927E-2</v>
      </c>
      <c r="CN20" s="660">
        <v>0</v>
      </c>
      <c r="CO20" s="662">
        <v>0.20676486633933441</v>
      </c>
      <c r="CQ20" s="695" t="s">
        <v>29</v>
      </c>
      <c r="CR20" s="346" t="s">
        <v>147</v>
      </c>
      <c r="CS20" s="697">
        <v>4.26516027524501E-5</v>
      </c>
      <c r="CT20" s="660">
        <v>0</v>
      </c>
      <c r="CU20" s="660">
        <v>0</v>
      </c>
      <c r="CV20" s="660">
        <v>0</v>
      </c>
      <c r="CW20" s="660">
        <v>3.0247347685699811E-5</v>
      </c>
      <c r="CX20" s="660">
        <v>5.1944544004820453E-6</v>
      </c>
      <c r="CY20" s="660">
        <v>0</v>
      </c>
      <c r="CZ20" s="660">
        <v>2.7286060233977968E-5</v>
      </c>
      <c r="DA20" s="660">
        <v>1.3840830449826989E-5</v>
      </c>
      <c r="DB20" s="660">
        <v>0</v>
      </c>
      <c r="DC20" s="660">
        <v>0</v>
      </c>
      <c r="DD20" s="660">
        <v>4.1613548843077286E-4</v>
      </c>
      <c r="DE20" s="660">
        <v>5.2748844204311258E-2</v>
      </c>
      <c r="DF20" s="660">
        <v>1.602257983570874E-2</v>
      </c>
      <c r="DG20" s="660">
        <v>9.6153846153846159E-3</v>
      </c>
      <c r="DH20" s="660">
        <v>1.0099289330300991E-2</v>
      </c>
      <c r="DI20" s="660">
        <v>6.4278187565858805E-2</v>
      </c>
      <c r="DJ20" s="660">
        <v>2.7288280581693754E-2</v>
      </c>
      <c r="DK20" s="660">
        <v>3.8890256866077701E-2</v>
      </c>
      <c r="DL20" s="660">
        <v>6.8286020876012093E-4</v>
      </c>
      <c r="DM20" s="660">
        <v>7.8754753929602891E-3</v>
      </c>
      <c r="DN20" s="660">
        <v>3.9225069526435739E-6</v>
      </c>
      <c r="DO20" s="660">
        <v>3.1182870209964659E-4</v>
      </c>
      <c r="DP20" s="660">
        <v>0</v>
      </c>
      <c r="DQ20" s="660">
        <v>1.7887032010198862E-4</v>
      </c>
      <c r="DR20" s="660">
        <v>3.3326445867853976E-6</v>
      </c>
      <c r="DS20" s="660">
        <v>2.2557222032992192E-5</v>
      </c>
      <c r="DT20" s="660">
        <v>1.3323778623617659E-4</v>
      </c>
      <c r="DU20" s="660">
        <v>1.3974390091421932E-4</v>
      </c>
      <c r="DV20" s="660">
        <v>1.3642136954510531E-3</v>
      </c>
      <c r="DW20" s="660">
        <v>7.8923602269330353E-4</v>
      </c>
      <c r="DX20" s="660">
        <v>6.1712177928551404E-5</v>
      </c>
      <c r="DY20" s="660">
        <v>0</v>
      </c>
      <c r="DZ20" s="660">
        <v>7.6856773452090221E-3</v>
      </c>
      <c r="EA20" s="660">
        <v>1.4006949119234677E-4</v>
      </c>
      <c r="EB20" s="660">
        <v>0</v>
      </c>
      <c r="EC20" s="662">
        <v>2.211044165607208E-4</v>
      </c>
    </row>
    <row r="21" spans="2:133" ht="20.100000000000001" customHeight="1">
      <c r="B21" s="659" t="s">
        <v>31</v>
      </c>
      <c r="C21" s="346" t="s">
        <v>148</v>
      </c>
      <c r="D21" s="660">
        <v>4.2478633349292583E-2</v>
      </c>
      <c r="E21" s="660">
        <v>0.47117194183062444</v>
      </c>
      <c r="F21" s="660">
        <v>0.22976903336184773</v>
      </c>
      <c r="G21" s="661">
        <v>6.4988589058062153E-3</v>
      </c>
      <c r="H21" s="660">
        <v>5.0812660393498715E-2</v>
      </c>
      <c r="I21" s="662">
        <v>5.0812660393498715E-2</v>
      </c>
      <c r="K21" s="688" t="s">
        <v>416</v>
      </c>
      <c r="L21" s="720">
        <v>243387</v>
      </c>
      <c r="M21" s="689">
        <v>247624</v>
      </c>
      <c r="O21" s="695" t="s">
        <v>86</v>
      </c>
      <c r="P21" s="346" t="s">
        <v>243</v>
      </c>
      <c r="Q21" s="697">
        <v>3.58E-6</v>
      </c>
      <c r="R21" s="660">
        <v>4.2899999999999996E-6</v>
      </c>
      <c r="S21" s="660">
        <v>4.0600000000000001E-6</v>
      </c>
      <c r="T21" s="660">
        <v>3.2499999999999998E-6</v>
      </c>
      <c r="U21" s="660">
        <v>3.1099999999999999E-6</v>
      </c>
      <c r="V21" s="660">
        <v>7.1999999999999997E-6</v>
      </c>
      <c r="W21" s="660">
        <v>7.0099999999999998E-6</v>
      </c>
      <c r="X21" s="660">
        <v>3.49E-6</v>
      </c>
      <c r="Y21" s="660">
        <v>5.1100000000000002E-6</v>
      </c>
      <c r="Z21" s="660">
        <v>1.6899999999999999E-6</v>
      </c>
      <c r="AA21" s="660">
        <v>2.83E-6</v>
      </c>
      <c r="AB21" s="660">
        <v>5.0699999999999997E-6</v>
      </c>
      <c r="AC21" s="660">
        <v>3.6510000000000001E-5</v>
      </c>
      <c r="AD21" s="660">
        <v>6.7399999999999998E-6</v>
      </c>
      <c r="AE21" s="660">
        <v>2.7599999999999998E-6</v>
      </c>
      <c r="AF21" s="660">
        <v>6.1199999999999999E-6</v>
      </c>
      <c r="AG21" s="660">
        <v>5.4700000000000001E-6</v>
      </c>
      <c r="AH21" s="660">
        <v>1.00120651</v>
      </c>
      <c r="AI21" s="660">
        <v>9.1399999999999999E-5</v>
      </c>
      <c r="AJ21" s="660">
        <v>5.9100000000000002E-6</v>
      </c>
      <c r="AK21" s="660">
        <v>8.4909999999999998E-5</v>
      </c>
      <c r="AL21" s="660">
        <v>5.93E-6</v>
      </c>
      <c r="AM21" s="660">
        <v>1.1790000000000001E-5</v>
      </c>
      <c r="AN21" s="660">
        <v>4.7400000000000004E-6</v>
      </c>
      <c r="AO21" s="660">
        <v>1.2809999999999999E-5</v>
      </c>
      <c r="AP21" s="660">
        <v>9.9499999999999996E-6</v>
      </c>
      <c r="AQ21" s="660">
        <v>5.9599999999999997E-6</v>
      </c>
      <c r="AR21" s="660">
        <v>1.1219999999999999E-5</v>
      </c>
      <c r="AS21" s="660">
        <v>1.154E-5</v>
      </c>
      <c r="AT21" s="660">
        <v>6.4599999999999998E-5</v>
      </c>
      <c r="AU21" s="660">
        <v>8.5900000000000008E-6</v>
      </c>
      <c r="AV21" s="660">
        <v>3.9999999999999998E-6</v>
      </c>
      <c r="AW21" s="660">
        <v>6.8299999999999998E-6</v>
      </c>
      <c r="AX21" s="660">
        <v>5.2679999999999997E-5</v>
      </c>
      <c r="AY21" s="660">
        <v>8.3100000000000001E-6</v>
      </c>
      <c r="AZ21" s="660">
        <v>3.63E-6</v>
      </c>
      <c r="BA21" s="662">
        <v>9.9599999999999995E-6</v>
      </c>
      <c r="BC21" s="695" t="s">
        <v>86</v>
      </c>
      <c r="BD21" s="696" t="s">
        <v>243</v>
      </c>
      <c r="BE21" s="697">
        <v>5.9893697427229131E-3</v>
      </c>
      <c r="BF21" s="660">
        <v>1.9336056721603982E-2</v>
      </c>
      <c r="BG21" s="660">
        <v>4.1104437226391052E-2</v>
      </c>
      <c r="BH21" s="660">
        <v>3.362585225858894E-2</v>
      </c>
      <c r="BI21" s="660">
        <v>2.9693485422610827E-2</v>
      </c>
      <c r="BJ21" s="660">
        <v>1.8404292198580443E-2</v>
      </c>
      <c r="BK21" s="660">
        <v>1.7463023262935477E-2</v>
      </c>
      <c r="BL21" s="660">
        <v>7.5442212128117338E-3</v>
      </c>
      <c r="BM21" s="660">
        <v>2.6262194336400591E-2</v>
      </c>
      <c r="BN21" s="660">
        <v>2.5567455273657249E-2</v>
      </c>
      <c r="BO21" s="660">
        <v>4.4289381461042408E-2</v>
      </c>
      <c r="BP21" s="660">
        <v>2.2582942206837046E-2</v>
      </c>
      <c r="BQ21" s="660">
        <v>1.9690248318675635E-2</v>
      </c>
      <c r="BR21" s="660">
        <v>1.9368704050981629E-2</v>
      </c>
      <c r="BS21" s="660">
        <v>3.0653417881599542E-2</v>
      </c>
      <c r="BT21" s="660">
        <v>2.4281239612080216E-2</v>
      </c>
      <c r="BU21" s="660">
        <v>5.1478668631678E-2</v>
      </c>
      <c r="BV21" s="660">
        <v>8.339953413220276E-2</v>
      </c>
      <c r="BW21" s="660">
        <v>1.8968715843740654E-2</v>
      </c>
      <c r="BX21" s="660">
        <v>6.7319874860348863E-2</v>
      </c>
      <c r="BY21" s="660">
        <v>3.0696337214333271E-2</v>
      </c>
      <c r="BZ21" s="660">
        <v>1.0738242998279735E-2</v>
      </c>
      <c r="CA21" s="660">
        <v>0</v>
      </c>
      <c r="CB21" s="660">
        <v>2.6089650561742788E-3</v>
      </c>
      <c r="CC21" s="660">
        <v>6.6844633706110421E-2</v>
      </c>
      <c r="CD21" s="660">
        <v>9.7328636151222364E-2</v>
      </c>
      <c r="CE21" s="660">
        <v>3.2815975047074761E-3</v>
      </c>
      <c r="CF21" s="660">
        <v>3.8069189861216976E-2</v>
      </c>
      <c r="CG21" s="660">
        <v>0.19516700126754416</v>
      </c>
      <c r="CH21" s="660">
        <v>0</v>
      </c>
      <c r="CI21" s="660">
        <v>4.5993963038508515E-2</v>
      </c>
      <c r="CJ21" s="660">
        <v>1.7411493590866026E-2</v>
      </c>
      <c r="CK21" s="660">
        <v>5.1277783941713818E-2</v>
      </c>
      <c r="CL21" s="660">
        <v>5.6835145504356185E-2</v>
      </c>
      <c r="CM21" s="660">
        <v>3.0758826168354673E-2</v>
      </c>
      <c r="CN21" s="660">
        <v>0</v>
      </c>
      <c r="CO21" s="662">
        <v>0.12108695087418492</v>
      </c>
      <c r="CQ21" s="695" t="s">
        <v>31</v>
      </c>
      <c r="CR21" s="346" t="s">
        <v>148</v>
      </c>
      <c r="CS21" s="697">
        <v>9.4781339449889112E-6</v>
      </c>
      <c r="CT21" s="660">
        <v>0</v>
      </c>
      <c r="CU21" s="660">
        <v>1.2881092488390916E-5</v>
      </c>
      <c r="CV21" s="660">
        <v>0</v>
      </c>
      <c r="CW21" s="660">
        <v>0</v>
      </c>
      <c r="CX21" s="660">
        <v>5.7138998405302498E-5</v>
      </c>
      <c r="CY21" s="660">
        <v>9.4822681585435235E-5</v>
      </c>
      <c r="CZ21" s="660">
        <v>0</v>
      </c>
      <c r="DA21" s="660">
        <v>1.3840830449826989E-5</v>
      </c>
      <c r="DB21" s="660">
        <v>0</v>
      </c>
      <c r="DC21" s="660">
        <v>0</v>
      </c>
      <c r="DD21" s="660">
        <v>5.944792691868184E-5</v>
      </c>
      <c r="DE21" s="660">
        <v>7.7981395866986015E-4</v>
      </c>
      <c r="DF21" s="660">
        <v>8.7533822096259967E-5</v>
      </c>
      <c r="DG21" s="660">
        <v>0</v>
      </c>
      <c r="DH21" s="660">
        <v>6.5303248410717677E-5</v>
      </c>
      <c r="DI21" s="660">
        <v>5.6958961068550107E-5</v>
      </c>
      <c r="DJ21" s="660">
        <v>2.8314798973481606E-2</v>
      </c>
      <c r="DK21" s="660">
        <v>2.0389533172779522E-3</v>
      </c>
      <c r="DL21" s="660">
        <v>3.9020583357721201E-5</v>
      </c>
      <c r="DM21" s="660">
        <v>1.8783999779127772E-3</v>
      </c>
      <c r="DN21" s="660">
        <v>1.1767520857930721E-5</v>
      </c>
      <c r="DO21" s="660">
        <v>0</v>
      </c>
      <c r="DP21" s="660">
        <v>1.8575793882991075E-5</v>
      </c>
      <c r="DQ21" s="660">
        <v>2.0055157102344176E-4</v>
      </c>
      <c r="DR21" s="660">
        <v>1.0331198219034732E-4</v>
      </c>
      <c r="DS21" s="660">
        <v>6.5415943895677354E-5</v>
      </c>
      <c r="DT21" s="660">
        <v>6.8419403742901481E-5</v>
      </c>
      <c r="DU21" s="660">
        <v>1.0296919014731949E-4</v>
      </c>
      <c r="DV21" s="660">
        <v>1.4151757013156038E-3</v>
      </c>
      <c r="DW21" s="660">
        <v>8.8571577697044081E-5</v>
      </c>
      <c r="DX21" s="660">
        <v>1.4987243211219626E-5</v>
      </c>
      <c r="DY21" s="660">
        <v>5.7724222526877843E-5</v>
      </c>
      <c r="DZ21" s="660">
        <v>1.0989800316046545E-3</v>
      </c>
      <c r="EA21" s="660">
        <v>1.0871064988062735E-4</v>
      </c>
      <c r="EB21" s="660">
        <v>0</v>
      </c>
      <c r="EC21" s="662">
        <v>0</v>
      </c>
    </row>
    <row r="22" spans="2:133" ht="20.100000000000001" customHeight="1">
      <c r="B22" s="659" t="s">
        <v>33</v>
      </c>
      <c r="C22" s="346" t="s">
        <v>25</v>
      </c>
      <c r="D22" s="660">
        <v>7.6448272360599479E-2</v>
      </c>
      <c r="E22" s="660">
        <v>0.24835892785288305</v>
      </c>
      <c r="F22" s="660">
        <v>0.1878449554673377</v>
      </c>
      <c r="G22" s="661">
        <v>0.10227063367734776</v>
      </c>
      <c r="H22" s="660">
        <v>3.6160641894935348E-2</v>
      </c>
      <c r="I22" s="662">
        <v>3.5322839280030272E-2</v>
      </c>
      <c r="K22" s="688" t="s">
        <v>427</v>
      </c>
      <c r="L22" s="720">
        <v>248179</v>
      </c>
      <c r="M22" s="689">
        <v>235625</v>
      </c>
      <c r="O22" s="695" t="s">
        <v>87</v>
      </c>
      <c r="P22" s="346" t="s">
        <v>25</v>
      </c>
      <c r="Q22" s="697">
        <v>4.4145000000000002E-4</v>
      </c>
      <c r="R22" s="660">
        <v>4.5765999999999998E-4</v>
      </c>
      <c r="S22" s="660">
        <v>2.7512000000000001E-4</v>
      </c>
      <c r="T22" s="660">
        <v>1.8264999999999999E-4</v>
      </c>
      <c r="U22" s="660">
        <v>1.7882E-4</v>
      </c>
      <c r="V22" s="660">
        <v>3.0526000000000001E-4</v>
      </c>
      <c r="W22" s="660">
        <v>1.9467E-4</v>
      </c>
      <c r="X22" s="660">
        <v>1.9325000000000001E-4</v>
      </c>
      <c r="Y22" s="660">
        <v>3.2674000000000001E-4</v>
      </c>
      <c r="Z22" s="660">
        <v>8.9560000000000003E-5</v>
      </c>
      <c r="AA22" s="660">
        <v>1.6621E-4</v>
      </c>
      <c r="AB22" s="660">
        <v>1.4222E-4</v>
      </c>
      <c r="AC22" s="660">
        <v>1.6852999999999999E-4</v>
      </c>
      <c r="AD22" s="660">
        <v>1.6810999999999999E-4</v>
      </c>
      <c r="AE22" s="660">
        <v>1.6587000000000001E-4</v>
      </c>
      <c r="AF22" s="660">
        <v>1.9919E-4</v>
      </c>
      <c r="AG22" s="660">
        <v>1.7705999999999999E-4</v>
      </c>
      <c r="AH22" s="660">
        <v>1.2350999999999999E-4</v>
      </c>
      <c r="AI22" s="660">
        <v>1.0290560200000001</v>
      </c>
      <c r="AJ22" s="660">
        <v>3.6160000000000001E-4</v>
      </c>
      <c r="AK22" s="660">
        <v>3.6351999999999999E-4</v>
      </c>
      <c r="AL22" s="660">
        <v>2.8527000000000001E-4</v>
      </c>
      <c r="AM22" s="660">
        <v>5.8960999999999996E-4</v>
      </c>
      <c r="AN22" s="660">
        <v>2.9327999999999998E-4</v>
      </c>
      <c r="AO22" s="660">
        <v>3.0174999999999999E-4</v>
      </c>
      <c r="AP22" s="660">
        <v>3.8624999999999998E-4</v>
      </c>
      <c r="AQ22" s="660">
        <v>1.1584E-4</v>
      </c>
      <c r="AR22" s="660">
        <v>1.47331E-3</v>
      </c>
      <c r="AS22" s="660">
        <v>4.6469000000000002E-4</v>
      </c>
      <c r="AT22" s="660">
        <v>7.5772999999999997E-4</v>
      </c>
      <c r="AU22" s="660">
        <v>3.3270000000000001E-4</v>
      </c>
      <c r="AV22" s="660">
        <v>1.9037000000000001E-4</v>
      </c>
      <c r="AW22" s="660">
        <v>2.9852999999999998E-4</v>
      </c>
      <c r="AX22" s="660">
        <v>4.1873199999999996E-3</v>
      </c>
      <c r="AY22" s="660">
        <v>2.2295E-4</v>
      </c>
      <c r="AZ22" s="660">
        <v>1.6635E-4</v>
      </c>
      <c r="BA22" s="662">
        <v>2.4937000000000001E-4</v>
      </c>
      <c r="BC22" s="695" t="s">
        <v>87</v>
      </c>
      <c r="BD22" s="696" t="s">
        <v>25</v>
      </c>
      <c r="BE22" s="697">
        <v>5.2452073388508269E-2</v>
      </c>
      <c r="BF22" s="660">
        <v>3.0464384655115744E-2</v>
      </c>
      <c r="BG22" s="660">
        <v>3.3942051666000526E-2</v>
      </c>
      <c r="BH22" s="660">
        <v>2.3367230138849719E-2</v>
      </c>
      <c r="BI22" s="660">
        <v>4.6120394938103534E-2</v>
      </c>
      <c r="BJ22" s="660">
        <v>5.598725654949544E-3</v>
      </c>
      <c r="BK22" s="660">
        <v>7.3943266610185061E-3</v>
      </c>
      <c r="BL22" s="660">
        <v>1.9106755582328334E-2</v>
      </c>
      <c r="BM22" s="660">
        <v>4.9647635415724423E-2</v>
      </c>
      <c r="BN22" s="660">
        <v>1.7139434061524402E-2</v>
      </c>
      <c r="BO22" s="660">
        <v>2.0713786120499927E-2</v>
      </c>
      <c r="BP22" s="660">
        <v>5.7527041004610355E-2</v>
      </c>
      <c r="BQ22" s="660">
        <v>1.5783755819968961E-2</v>
      </c>
      <c r="BR22" s="660">
        <v>2.6374252507315885E-2</v>
      </c>
      <c r="BS22" s="660">
        <v>7.6259367053980245E-3</v>
      </c>
      <c r="BT22" s="660">
        <v>1.8391498247578848E-3</v>
      </c>
      <c r="BU22" s="660">
        <v>8.8749254937198901E-3</v>
      </c>
      <c r="BV22" s="660">
        <v>1.9725515228042009E-3</v>
      </c>
      <c r="BW22" s="660">
        <v>5.7770226460134603E-3</v>
      </c>
      <c r="BX22" s="660">
        <v>4.3966994187761441E-2</v>
      </c>
      <c r="BY22" s="660">
        <v>0.31521218938902951</v>
      </c>
      <c r="BZ22" s="660">
        <v>2.5800475296983562E-3</v>
      </c>
      <c r="CA22" s="660">
        <v>2.9864445072013555E-2</v>
      </c>
      <c r="CB22" s="660">
        <v>0.12356710747305429</v>
      </c>
      <c r="CC22" s="660">
        <v>0.12637049781552853</v>
      </c>
      <c r="CD22" s="660">
        <v>1.9801413214489243E-2</v>
      </c>
      <c r="CE22" s="660">
        <v>1.0414244510113396E-2</v>
      </c>
      <c r="CF22" s="660">
        <v>0.28563199375010973</v>
      </c>
      <c r="CG22" s="660">
        <v>1.0350978921465435E-2</v>
      </c>
      <c r="CH22" s="660">
        <v>0</v>
      </c>
      <c r="CI22" s="660">
        <v>2.7808174167038138E-2</v>
      </c>
      <c r="CJ22" s="660">
        <v>4.965879660703177E-2</v>
      </c>
      <c r="CK22" s="660">
        <v>2.8639187839786976E-2</v>
      </c>
      <c r="CL22" s="660">
        <v>0.21143033561343902</v>
      </c>
      <c r="CM22" s="660">
        <v>9.177059175077637E-2</v>
      </c>
      <c r="CN22" s="660">
        <v>0</v>
      </c>
      <c r="CO22" s="662">
        <v>8.0715974332995613E-2</v>
      </c>
      <c r="CQ22" s="695" t="s">
        <v>33</v>
      </c>
      <c r="CR22" s="346" t="s">
        <v>25</v>
      </c>
      <c r="CS22" s="697">
        <v>2.5140750289083086E-3</v>
      </c>
      <c r="CT22" s="660">
        <v>2.7270248159258248E-4</v>
      </c>
      <c r="CU22" s="660">
        <v>0</v>
      </c>
      <c r="CV22" s="660">
        <v>0</v>
      </c>
      <c r="CW22" s="660">
        <v>0</v>
      </c>
      <c r="CX22" s="660">
        <v>0</v>
      </c>
      <c r="CY22" s="660">
        <v>0</v>
      </c>
      <c r="CZ22" s="660">
        <v>0</v>
      </c>
      <c r="DA22" s="660">
        <v>0</v>
      </c>
      <c r="DB22" s="660">
        <v>0</v>
      </c>
      <c r="DC22" s="660">
        <v>0</v>
      </c>
      <c r="DD22" s="660">
        <v>0</v>
      </c>
      <c r="DE22" s="660">
        <v>0</v>
      </c>
      <c r="DF22" s="660">
        <v>1.167117627950133E-5</v>
      </c>
      <c r="DG22" s="660">
        <v>0</v>
      </c>
      <c r="DH22" s="660">
        <v>0</v>
      </c>
      <c r="DI22" s="660">
        <v>0</v>
      </c>
      <c r="DJ22" s="660">
        <v>0</v>
      </c>
      <c r="DK22" s="660">
        <v>0.3677112673941636</v>
      </c>
      <c r="DL22" s="660">
        <v>0</v>
      </c>
      <c r="DM22" s="660">
        <v>0</v>
      </c>
      <c r="DN22" s="660">
        <v>0</v>
      </c>
      <c r="DO22" s="660">
        <v>0</v>
      </c>
      <c r="DP22" s="660">
        <v>0</v>
      </c>
      <c r="DQ22" s="660">
        <v>0</v>
      </c>
      <c r="DR22" s="660">
        <v>0</v>
      </c>
      <c r="DS22" s="660">
        <v>0</v>
      </c>
      <c r="DT22" s="660">
        <v>1.1269396000705801E-2</v>
      </c>
      <c r="DU22" s="660">
        <v>0</v>
      </c>
      <c r="DV22" s="660">
        <v>5.9841155347874495E-3</v>
      </c>
      <c r="DW22" s="660">
        <v>1.5658189628584579E-4</v>
      </c>
      <c r="DX22" s="660">
        <v>0</v>
      </c>
      <c r="DY22" s="660">
        <v>0</v>
      </c>
      <c r="DZ22" s="660">
        <v>4.8175549490015804E-2</v>
      </c>
      <c r="EA22" s="660">
        <v>3.554002015328202E-5</v>
      </c>
      <c r="EB22" s="660">
        <v>0</v>
      </c>
      <c r="EC22" s="662">
        <v>0</v>
      </c>
    </row>
    <row r="23" spans="2:133" ht="20.100000000000001" customHeight="1">
      <c r="B23" s="663" t="s">
        <v>34</v>
      </c>
      <c r="C23" s="359" t="s">
        <v>28</v>
      </c>
      <c r="D23" s="664">
        <v>0.11936716085881127</v>
      </c>
      <c r="E23" s="664">
        <v>0.47731928592332457</v>
      </c>
      <c r="F23" s="664">
        <v>0.2657106623744025</v>
      </c>
      <c r="G23" s="665">
        <v>1.0469259678534118E-2</v>
      </c>
      <c r="H23" s="664">
        <v>0.11598868403082627</v>
      </c>
      <c r="I23" s="666">
        <v>9.4956589601014538E-2</v>
      </c>
      <c r="K23" s="688" t="s">
        <v>424</v>
      </c>
      <c r="L23" s="720">
        <v>260826</v>
      </c>
      <c r="M23" s="689">
        <v>255933</v>
      </c>
      <c r="O23" s="698" t="s">
        <v>90</v>
      </c>
      <c r="P23" s="359" t="s">
        <v>28</v>
      </c>
      <c r="Q23" s="671">
        <v>4.0183999999999999E-4</v>
      </c>
      <c r="R23" s="664">
        <v>5.5712999999999997E-4</v>
      </c>
      <c r="S23" s="664">
        <v>1.04054E-3</v>
      </c>
      <c r="T23" s="664">
        <v>2.4152100000000001E-3</v>
      </c>
      <c r="U23" s="664">
        <v>1.9366100000000001E-3</v>
      </c>
      <c r="V23" s="664">
        <v>1.1189399999999999E-3</v>
      </c>
      <c r="W23" s="664">
        <v>2.6378000000000003E-4</v>
      </c>
      <c r="X23" s="664">
        <v>7.7127999999999995E-4</v>
      </c>
      <c r="Y23" s="664">
        <v>5.5575000000000004E-4</v>
      </c>
      <c r="Z23" s="664">
        <v>9.3802000000000002E-4</v>
      </c>
      <c r="AA23" s="664">
        <v>1.0184520000000001E-2</v>
      </c>
      <c r="AB23" s="664">
        <v>3.8085000000000001E-4</v>
      </c>
      <c r="AC23" s="664">
        <v>3.3945999999999998E-4</v>
      </c>
      <c r="AD23" s="664">
        <v>4.4600999999999999E-4</v>
      </c>
      <c r="AE23" s="664">
        <v>9.2115000000000003E-4</v>
      </c>
      <c r="AF23" s="664">
        <v>6.5853999999999999E-4</v>
      </c>
      <c r="AG23" s="664">
        <v>8.1076E-4</v>
      </c>
      <c r="AH23" s="664">
        <v>6.6896000000000002E-4</v>
      </c>
      <c r="AI23" s="664">
        <v>3.4581E-4</v>
      </c>
      <c r="AJ23" s="664">
        <v>1.00459714</v>
      </c>
      <c r="AK23" s="664">
        <v>5.9261000000000003E-4</v>
      </c>
      <c r="AL23" s="664">
        <v>1.17033E-3</v>
      </c>
      <c r="AM23" s="664">
        <v>9.5330000000000002E-4</v>
      </c>
      <c r="AN23" s="664">
        <v>9.8769000000000005E-4</v>
      </c>
      <c r="AO23" s="664">
        <v>9.1169000000000005E-4</v>
      </c>
      <c r="AP23" s="664">
        <v>2.05237E-3</v>
      </c>
      <c r="AQ23" s="664">
        <v>1.8963000000000001E-4</v>
      </c>
      <c r="AR23" s="664">
        <v>5.2528999999999998E-4</v>
      </c>
      <c r="AS23" s="664">
        <v>2.76012E-3</v>
      </c>
      <c r="AT23" s="664">
        <v>1.0202200000000001E-3</v>
      </c>
      <c r="AU23" s="664">
        <v>2.1880900000000002E-3</v>
      </c>
      <c r="AV23" s="664">
        <v>6.7787000000000001E-4</v>
      </c>
      <c r="AW23" s="664">
        <v>4.7970599999999997E-3</v>
      </c>
      <c r="AX23" s="664">
        <v>1.08636E-3</v>
      </c>
      <c r="AY23" s="664">
        <v>9.8102999999999992E-4</v>
      </c>
      <c r="AZ23" s="664">
        <v>1.5713939999999999E-2</v>
      </c>
      <c r="BA23" s="666">
        <v>4.0787000000000001E-4</v>
      </c>
      <c r="BC23" s="698" t="s">
        <v>90</v>
      </c>
      <c r="BD23" s="699" t="s">
        <v>28</v>
      </c>
      <c r="BE23" s="671">
        <v>1.4644627768966708E-3</v>
      </c>
      <c r="BF23" s="664">
        <v>1.670657839132272E-2</v>
      </c>
      <c r="BG23" s="664">
        <v>1.4729144735731054E-2</v>
      </c>
      <c r="BH23" s="664">
        <v>6.6267978301620747E-2</v>
      </c>
      <c r="BI23" s="664">
        <v>3.7677806852792803E-2</v>
      </c>
      <c r="BJ23" s="664">
        <v>6.3673869892336143E-4</v>
      </c>
      <c r="BK23" s="664">
        <v>9.4929925383037145E-4</v>
      </c>
      <c r="BL23" s="664">
        <v>1.2279936253307561E-2</v>
      </c>
      <c r="BM23" s="664">
        <v>1.6727381373331032E-2</v>
      </c>
      <c r="BN23" s="664">
        <v>3.915258988468495E-3</v>
      </c>
      <c r="BO23" s="664">
        <v>5.4141841738105092E-3</v>
      </c>
      <c r="BP23" s="664">
        <v>3.7861044840508749E-2</v>
      </c>
      <c r="BQ23" s="664">
        <v>1.107604759441283E-2</v>
      </c>
      <c r="BR23" s="664">
        <v>8.5439589314657768E-3</v>
      </c>
      <c r="BS23" s="664">
        <v>5.9520873226930476E-3</v>
      </c>
      <c r="BT23" s="664">
        <v>2.2739086688515226E-3</v>
      </c>
      <c r="BU23" s="664">
        <v>4.8932235526536827E-3</v>
      </c>
      <c r="BV23" s="664">
        <v>4.2480007358741429E-3</v>
      </c>
      <c r="BW23" s="664">
        <v>1.6461166731505667E-3</v>
      </c>
      <c r="BX23" s="664">
        <v>2.8731073544762491E-2</v>
      </c>
      <c r="BY23" s="664">
        <v>1.330300584710638E-2</v>
      </c>
      <c r="BZ23" s="664">
        <v>2.0930663604307905E-4</v>
      </c>
      <c r="CA23" s="664">
        <v>0</v>
      </c>
      <c r="CB23" s="664">
        <v>6.5158902277952617E-3</v>
      </c>
      <c r="CC23" s="664">
        <v>1.0558117951812968E-2</v>
      </c>
      <c r="CD23" s="664">
        <v>7.8979155631159099E-3</v>
      </c>
      <c r="CE23" s="664">
        <v>1.0702176127646047E-2</v>
      </c>
      <c r="CF23" s="664">
        <v>8.4249901792285264E-3</v>
      </c>
      <c r="CG23" s="664">
        <v>3.4312237572020729E-3</v>
      </c>
      <c r="CH23" s="664">
        <v>0</v>
      </c>
      <c r="CI23" s="664">
        <v>2.1461274926102652E-2</v>
      </c>
      <c r="CJ23" s="664">
        <v>1.0598661183535604E-2</v>
      </c>
      <c r="CK23" s="664">
        <v>4.5027552794112205E-3</v>
      </c>
      <c r="CL23" s="664">
        <v>3.1241873155152592E-2</v>
      </c>
      <c r="CM23" s="664">
        <v>2.501414818419747E-2</v>
      </c>
      <c r="CN23" s="664">
        <v>0</v>
      </c>
      <c r="CO23" s="666">
        <v>8.6353362949107629E-2</v>
      </c>
      <c r="CQ23" s="698" t="s">
        <v>34</v>
      </c>
      <c r="CR23" s="359" t="s">
        <v>28</v>
      </c>
      <c r="CS23" s="671">
        <v>1.156332341288647E-3</v>
      </c>
      <c r="CT23" s="664">
        <v>2.4543223343332426E-3</v>
      </c>
      <c r="CU23" s="664">
        <v>6.1464279657105318E-3</v>
      </c>
      <c r="CV23" s="664">
        <v>1.7803757083575029E-2</v>
      </c>
      <c r="CW23" s="664">
        <v>1.3293709307865066E-2</v>
      </c>
      <c r="CX23" s="664">
        <v>6.5709848166097878E-3</v>
      </c>
      <c r="CY23" s="664">
        <v>1.0430494974397876E-3</v>
      </c>
      <c r="CZ23" s="664">
        <v>4.2770899416760466E-3</v>
      </c>
      <c r="DA23" s="664">
        <v>2.4498269896193773E-3</v>
      </c>
      <c r="DB23" s="664">
        <v>6.3331068620790061E-3</v>
      </c>
      <c r="DC23" s="664">
        <v>7.1202376677222415E-2</v>
      </c>
      <c r="DD23" s="664">
        <v>7.1337512302418213E-4</v>
      </c>
      <c r="DE23" s="664">
        <v>5.5700997047847158E-4</v>
      </c>
      <c r="DF23" s="664">
        <v>1.7701284023910349E-3</v>
      </c>
      <c r="DG23" s="664">
        <v>4.2735042735042739E-3</v>
      </c>
      <c r="DH23" s="664">
        <v>3.2566446055257905E-3</v>
      </c>
      <c r="DI23" s="664">
        <v>3.9728875345313702E-3</v>
      </c>
      <c r="DJ23" s="664">
        <v>3.9349871685201024E-3</v>
      </c>
      <c r="DK23" s="664">
        <v>1.1621133045457549E-3</v>
      </c>
      <c r="DL23" s="664">
        <v>3.5879426397424641E-2</v>
      </c>
      <c r="DM23" s="664">
        <v>2.7411821199986985E-3</v>
      </c>
      <c r="DN23" s="664">
        <v>7.4919882795492256E-3</v>
      </c>
      <c r="DO23" s="664">
        <v>4.0018016769454642E-3</v>
      </c>
      <c r="DP23" s="664">
        <v>5.6841929281952691E-3</v>
      </c>
      <c r="DQ23" s="664">
        <v>5.4517505441993982E-3</v>
      </c>
      <c r="DR23" s="664">
        <v>1.3840472968919756E-2</v>
      </c>
      <c r="DS23" s="664">
        <v>6.5415943895677354E-5</v>
      </c>
      <c r="DT23" s="664">
        <v>1.8293187948102082E-3</v>
      </c>
      <c r="DU23" s="664">
        <v>1.8174062061001889E-2</v>
      </c>
      <c r="DV23" s="664">
        <v>6.4721747447979549E-3</v>
      </c>
      <c r="DW23" s="664">
        <v>1.5922322726359694E-2</v>
      </c>
      <c r="DX23" s="664">
        <v>3.402104208946855E-3</v>
      </c>
      <c r="DY23" s="664">
        <v>3.710224402915073E-2</v>
      </c>
      <c r="DZ23" s="664">
        <v>6.6657089498635257E-3</v>
      </c>
      <c r="EA23" s="664">
        <v>5.556786680436682E-3</v>
      </c>
      <c r="EB23" s="664">
        <v>0.12744143421730914</v>
      </c>
      <c r="EC23" s="666">
        <v>7.3701472186906932E-4</v>
      </c>
    </row>
    <row r="24" spans="2:133" ht="20.100000000000001" customHeight="1">
      <c r="B24" s="667" t="s">
        <v>36</v>
      </c>
      <c r="C24" s="372" t="s">
        <v>30</v>
      </c>
      <c r="D24" s="668">
        <v>1</v>
      </c>
      <c r="E24" s="668">
        <v>0.48993207192940763</v>
      </c>
      <c r="F24" s="668">
        <v>0.30117111582874906</v>
      </c>
      <c r="G24" s="669">
        <v>0</v>
      </c>
      <c r="H24" s="668">
        <v>7.8133550787301026E-2</v>
      </c>
      <c r="I24" s="670">
        <v>6.3690084710415804E-2</v>
      </c>
      <c r="K24" s="688"/>
      <c r="L24" s="720"/>
      <c r="M24" s="689"/>
      <c r="O24" s="700" t="s">
        <v>91</v>
      </c>
      <c r="P24" s="372" t="s">
        <v>30</v>
      </c>
      <c r="Q24" s="672">
        <v>5.8644700000000001E-3</v>
      </c>
      <c r="R24" s="668">
        <v>6.4723300000000001E-3</v>
      </c>
      <c r="S24" s="668">
        <v>3.4165300000000001E-3</v>
      </c>
      <c r="T24" s="668">
        <v>4.8866300000000003E-3</v>
      </c>
      <c r="U24" s="668">
        <v>9.7602299999999999E-3</v>
      </c>
      <c r="V24" s="668">
        <v>5.2688300000000004E-3</v>
      </c>
      <c r="W24" s="668">
        <v>8.6047399999999996E-3</v>
      </c>
      <c r="X24" s="668">
        <v>7.0938399999999997E-3</v>
      </c>
      <c r="Y24" s="668">
        <v>9.1578000000000007E-3</v>
      </c>
      <c r="Z24" s="668">
        <v>6.6982999999999999E-3</v>
      </c>
      <c r="AA24" s="668">
        <v>8.4311500000000001E-3</v>
      </c>
      <c r="AB24" s="668">
        <v>7.5237500000000001E-3</v>
      </c>
      <c r="AC24" s="668">
        <v>3.75458E-3</v>
      </c>
      <c r="AD24" s="668">
        <v>3.1916000000000002E-3</v>
      </c>
      <c r="AE24" s="668">
        <v>3.8204699999999999E-3</v>
      </c>
      <c r="AF24" s="668">
        <v>4.4375700000000001E-3</v>
      </c>
      <c r="AG24" s="668">
        <v>3.8292399999999998E-3</v>
      </c>
      <c r="AH24" s="668">
        <v>3.48943E-3</v>
      </c>
      <c r="AI24" s="668">
        <v>2.4705700000000001E-3</v>
      </c>
      <c r="AJ24" s="668">
        <v>5.0031800000000003E-3</v>
      </c>
      <c r="AK24" s="668">
        <v>1.00289669</v>
      </c>
      <c r="AL24" s="668">
        <v>2.2952799999999999E-2</v>
      </c>
      <c r="AM24" s="668">
        <v>5.1250909999999997E-2</v>
      </c>
      <c r="AN24" s="668">
        <v>6.3634499999999997E-3</v>
      </c>
      <c r="AO24" s="668">
        <v>6.2700100000000003E-3</v>
      </c>
      <c r="AP24" s="668">
        <v>5.2257700000000002E-3</v>
      </c>
      <c r="AQ24" s="668">
        <v>1.4978119999999999E-2</v>
      </c>
      <c r="AR24" s="668">
        <v>1.340042E-2</v>
      </c>
      <c r="AS24" s="668">
        <v>7.3472399999999997E-3</v>
      </c>
      <c r="AT24" s="668">
        <v>1.0040139999999999E-2</v>
      </c>
      <c r="AU24" s="668">
        <v>8.6069200000000005E-3</v>
      </c>
      <c r="AV24" s="668">
        <v>4.9760200000000003E-3</v>
      </c>
      <c r="AW24" s="668">
        <v>3.8106300000000002E-3</v>
      </c>
      <c r="AX24" s="668">
        <v>3.0485400000000002E-3</v>
      </c>
      <c r="AY24" s="668">
        <v>6.2285600000000002E-3</v>
      </c>
      <c r="AZ24" s="668">
        <v>3.2044899999999999E-3</v>
      </c>
      <c r="BA24" s="670">
        <v>1.7118499999999998E-2</v>
      </c>
      <c r="BC24" s="700" t="s">
        <v>91</v>
      </c>
      <c r="BD24" s="701" t="s">
        <v>30</v>
      </c>
      <c r="BE24" s="672">
        <v>0</v>
      </c>
      <c r="BF24" s="668">
        <v>0</v>
      </c>
      <c r="BG24" s="668">
        <v>0</v>
      </c>
      <c r="BH24" s="668">
        <v>0</v>
      </c>
      <c r="BI24" s="668">
        <v>0</v>
      </c>
      <c r="BJ24" s="668">
        <v>0</v>
      </c>
      <c r="BK24" s="668">
        <v>0</v>
      </c>
      <c r="BL24" s="668">
        <v>0</v>
      </c>
      <c r="BM24" s="668">
        <v>0</v>
      </c>
      <c r="BN24" s="668">
        <v>0</v>
      </c>
      <c r="BO24" s="668">
        <v>0</v>
      </c>
      <c r="BP24" s="668">
        <v>0</v>
      </c>
      <c r="BQ24" s="668">
        <v>0</v>
      </c>
      <c r="BR24" s="668">
        <v>0</v>
      </c>
      <c r="BS24" s="668">
        <v>0</v>
      </c>
      <c r="BT24" s="668">
        <v>0</v>
      </c>
      <c r="BU24" s="668">
        <v>0</v>
      </c>
      <c r="BV24" s="668">
        <v>0</v>
      </c>
      <c r="BW24" s="668">
        <v>0</v>
      </c>
      <c r="BX24" s="668">
        <v>0</v>
      </c>
      <c r="BY24" s="668">
        <v>0</v>
      </c>
      <c r="BZ24" s="668">
        <v>0</v>
      </c>
      <c r="CA24" s="668">
        <v>0</v>
      </c>
      <c r="CB24" s="668">
        <v>0</v>
      </c>
      <c r="CC24" s="668">
        <v>0</v>
      </c>
      <c r="CD24" s="668">
        <v>0</v>
      </c>
      <c r="CE24" s="668">
        <v>0</v>
      </c>
      <c r="CF24" s="668">
        <v>0</v>
      </c>
      <c r="CG24" s="668">
        <v>0</v>
      </c>
      <c r="CH24" s="668">
        <v>0</v>
      </c>
      <c r="CI24" s="668">
        <v>0</v>
      </c>
      <c r="CJ24" s="668">
        <v>0</v>
      </c>
      <c r="CK24" s="668">
        <v>0</v>
      </c>
      <c r="CL24" s="668">
        <v>0</v>
      </c>
      <c r="CM24" s="668">
        <v>0</v>
      </c>
      <c r="CN24" s="668">
        <v>0</v>
      </c>
      <c r="CO24" s="670">
        <v>0</v>
      </c>
      <c r="CQ24" s="700" t="s">
        <v>36</v>
      </c>
      <c r="CR24" s="372" t="s">
        <v>30</v>
      </c>
      <c r="CS24" s="672">
        <v>3.2344132087274657E-3</v>
      </c>
      <c r="CT24" s="668">
        <v>2.4543223343332426E-3</v>
      </c>
      <c r="CU24" s="668">
        <v>5.8823655696985176E-4</v>
      </c>
      <c r="CV24" s="668">
        <v>2.8557404845834635E-3</v>
      </c>
      <c r="CW24" s="668">
        <v>6.3443811770755353E-3</v>
      </c>
      <c r="CX24" s="668">
        <v>2.9504500994738019E-3</v>
      </c>
      <c r="CY24" s="668">
        <v>6.6375877109804667E-3</v>
      </c>
      <c r="CZ24" s="668">
        <v>4.8705617517650667E-3</v>
      </c>
      <c r="DA24" s="668">
        <v>5.8823529411764705E-3</v>
      </c>
      <c r="DB24" s="668">
        <v>4.6588372318742115E-3</v>
      </c>
      <c r="DC24" s="668">
        <v>5.5825797394796119E-3</v>
      </c>
      <c r="DD24" s="668">
        <v>5.8589234640967552E-3</v>
      </c>
      <c r="DE24" s="668">
        <v>2.2280398819138863E-3</v>
      </c>
      <c r="DF24" s="668">
        <v>1.818758303555624E-3</v>
      </c>
      <c r="DG24" s="668">
        <v>2.136752136752137E-3</v>
      </c>
      <c r="DH24" s="668">
        <v>2.5269517863277711E-3</v>
      </c>
      <c r="DI24" s="668">
        <v>2.3424372739441232E-3</v>
      </c>
      <c r="DJ24" s="668">
        <v>2.3952095808383233E-3</v>
      </c>
      <c r="DK24" s="668">
        <v>1.1170701532067721E-3</v>
      </c>
      <c r="DL24" s="668">
        <v>1.7169056677397328E-3</v>
      </c>
      <c r="DM24" s="668">
        <v>7.7896901971186031E-4</v>
      </c>
      <c r="DN24" s="668">
        <v>1.9741977492655105E-2</v>
      </c>
      <c r="DO24" s="668">
        <v>4.519783798766544E-2</v>
      </c>
      <c r="DP24" s="668">
        <v>2.9999907121030585E-3</v>
      </c>
      <c r="DQ24" s="668">
        <v>3.7031576573842004E-3</v>
      </c>
      <c r="DR24" s="668">
        <v>3.3126487192646852E-3</v>
      </c>
      <c r="DS24" s="668">
        <v>1.3255751527687862E-2</v>
      </c>
      <c r="DT24" s="668">
        <v>1.0687831068891138E-2</v>
      </c>
      <c r="DU24" s="668">
        <v>4.8150354630794165E-3</v>
      </c>
      <c r="DV24" s="668">
        <v>8.4871340535963499E-3</v>
      </c>
      <c r="DW24" s="668">
        <v>6.6555214098064554E-3</v>
      </c>
      <c r="DX24" s="668">
        <v>2.9674741558214862E-3</v>
      </c>
      <c r="DY24" s="668">
        <v>1.7605887870697742E-3</v>
      </c>
      <c r="DZ24" s="668">
        <v>1.5658669731360437E-3</v>
      </c>
      <c r="EA24" s="668">
        <v>2.9602746198263137E-3</v>
      </c>
      <c r="EB24" s="668">
        <v>0</v>
      </c>
      <c r="EC24" s="670">
        <v>1.4445488548633759E-2</v>
      </c>
    </row>
    <row r="25" spans="2:133" ht="20.100000000000001" customHeight="1">
      <c r="B25" s="659" t="s">
        <v>38</v>
      </c>
      <c r="C25" s="346" t="s">
        <v>32</v>
      </c>
      <c r="D25" s="660">
        <v>0.85025571857947813</v>
      </c>
      <c r="E25" s="660">
        <v>0.44507509639560838</v>
      </c>
      <c r="F25" s="660">
        <v>5.5256355441890018E-2</v>
      </c>
      <c r="G25" s="661">
        <v>2.8814358937222246E-2</v>
      </c>
      <c r="H25" s="660">
        <v>7.6488885576549686E-3</v>
      </c>
      <c r="I25" s="662">
        <v>7.6488885576549686E-3</v>
      </c>
      <c r="K25" s="688"/>
      <c r="L25" s="720"/>
      <c r="M25" s="689"/>
      <c r="O25" s="695" t="s">
        <v>92</v>
      </c>
      <c r="P25" s="346" t="s">
        <v>32</v>
      </c>
      <c r="Q25" s="697">
        <v>1.547635E-2</v>
      </c>
      <c r="R25" s="660">
        <v>1.7296269999999999E-2</v>
      </c>
      <c r="S25" s="660">
        <v>1.8864789999999999E-2</v>
      </c>
      <c r="T25" s="660">
        <v>2.625746E-2</v>
      </c>
      <c r="U25" s="660">
        <v>6.9896200000000006E-2</v>
      </c>
      <c r="V25" s="660">
        <v>2.6514389999999999E-2</v>
      </c>
      <c r="W25" s="660">
        <v>2.0484450000000001E-2</v>
      </c>
      <c r="X25" s="660">
        <v>3.1908520000000003E-2</v>
      </c>
      <c r="Y25" s="660">
        <v>4.301849E-2</v>
      </c>
      <c r="Z25" s="660">
        <v>4.4030010000000001E-2</v>
      </c>
      <c r="AA25" s="660">
        <v>3.3008740000000002E-2</v>
      </c>
      <c r="AB25" s="660">
        <v>1.849112E-2</v>
      </c>
      <c r="AC25" s="660">
        <v>1.421876E-2</v>
      </c>
      <c r="AD25" s="660">
        <v>1.3574370000000001E-2</v>
      </c>
      <c r="AE25" s="660">
        <v>1.679932E-2</v>
      </c>
      <c r="AF25" s="660">
        <v>3.5980959999999999E-2</v>
      </c>
      <c r="AG25" s="660">
        <v>1.249596E-2</v>
      </c>
      <c r="AH25" s="660">
        <v>1.019717E-2</v>
      </c>
      <c r="AI25" s="660">
        <v>1.695031E-2</v>
      </c>
      <c r="AJ25" s="660">
        <v>2.623238E-2</v>
      </c>
      <c r="AK25" s="660">
        <v>7.7272599999999997E-3</v>
      </c>
      <c r="AL25" s="660">
        <v>1.1045020299999999</v>
      </c>
      <c r="AM25" s="660">
        <v>6.4108600000000002E-2</v>
      </c>
      <c r="AN25" s="660">
        <v>6.5558980000000003E-2</v>
      </c>
      <c r="AO25" s="660">
        <v>2.724855E-2</v>
      </c>
      <c r="AP25" s="660">
        <v>7.2398899999999997E-3</v>
      </c>
      <c r="AQ25" s="660">
        <v>5.9596900000000001E-3</v>
      </c>
      <c r="AR25" s="660">
        <v>1.062339E-2</v>
      </c>
      <c r="AS25" s="660">
        <v>1.104021E-2</v>
      </c>
      <c r="AT25" s="660">
        <v>1.363604E-2</v>
      </c>
      <c r="AU25" s="660">
        <v>1.567166E-2</v>
      </c>
      <c r="AV25" s="660">
        <v>1.608938E-2</v>
      </c>
      <c r="AW25" s="660">
        <v>6.9120900000000001E-3</v>
      </c>
      <c r="AX25" s="660">
        <v>7.5391399999999997E-3</v>
      </c>
      <c r="AY25" s="660">
        <v>3.4315520000000002E-2</v>
      </c>
      <c r="AZ25" s="660">
        <v>1.4408229999999999E-2</v>
      </c>
      <c r="BA25" s="662">
        <v>6.5461900000000003E-3</v>
      </c>
      <c r="BC25" s="695" t="s">
        <v>92</v>
      </c>
      <c r="BD25" s="696" t="s">
        <v>32</v>
      </c>
      <c r="BE25" s="697">
        <v>0</v>
      </c>
      <c r="BF25" s="660">
        <v>0</v>
      </c>
      <c r="BG25" s="660">
        <v>0</v>
      </c>
      <c r="BH25" s="660">
        <v>0</v>
      </c>
      <c r="BI25" s="660">
        <v>0</v>
      </c>
      <c r="BJ25" s="660">
        <v>0</v>
      </c>
      <c r="BK25" s="660">
        <v>0</v>
      </c>
      <c r="BL25" s="660">
        <v>0</v>
      </c>
      <c r="BM25" s="660">
        <v>0</v>
      </c>
      <c r="BN25" s="660">
        <v>0</v>
      </c>
      <c r="BO25" s="660">
        <v>0</v>
      </c>
      <c r="BP25" s="660">
        <v>0</v>
      </c>
      <c r="BQ25" s="660">
        <v>0</v>
      </c>
      <c r="BR25" s="660">
        <v>0</v>
      </c>
      <c r="BS25" s="660">
        <v>0</v>
      </c>
      <c r="BT25" s="660">
        <v>0</v>
      </c>
      <c r="BU25" s="660">
        <v>0</v>
      </c>
      <c r="BV25" s="660">
        <v>0</v>
      </c>
      <c r="BW25" s="660">
        <v>0</v>
      </c>
      <c r="BX25" s="660">
        <v>0</v>
      </c>
      <c r="BY25" s="660">
        <v>0</v>
      </c>
      <c r="BZ25" s="660">
        <v>0</v>
      </c>
      <c r="CA25" s="660">
        <v>0</v>
      </c>
      <c r="CB25" s="660">
        <v>0</v>
      </c>
      <c r="CC25" s="660">
        <v>0</v>
      </c>
      <c r="CD25" s="660">
        <v>0</v>
      </c>
      <c r="CE25" s="660">
        <v>0</v>
      </c>
      <c r="CF25" s="660">
        <v>0</v>
      </c>
      <c r="CG25" s="660">
        <v>0</v>
      </c>
      <c r="CH25" s="660">
        <v>0</v>
      </c>
      <c r="CI25" s="660">
        <v>0</v>
      </c>
      <c r="CJ25" s="660">
        <v>0</v>
      </c>
      <c r="CK25" s="660">
        <v>0</v>
      </c>
      <c r="CL25" s="660">
        <v>0</v>
      </c>
      <c r="CM25" s="660">
        <v>0</v>
      </c>
      <c r="CN25" s="660">
        <v>0</v>
      </c>
      <c r="CO25" s="662">
        <v>0</v>
      </c>
      <c r="CQ25" s="695" t="s">
        <v>38</v>
      </c>
      <c r="CR25" s="346" t="s">
        <v>32</v>
      </c>
      <c r="CS25" s="697">
        <v>1.0260079995450496E-2</v>
      </c>
      <c r="CT25" s="660">
        <v>1.4725934005999454E-2</v>
      </c>
      <c r="CU25" s="660">
        <v>1.2589121058654054E-2</v>
      </c>
      <c r="CV25" s="660">
        <v>2.3202891437240639E-2</v>
      </c>
      <c r="CW25" s="660">
        <v>6.6241691431682584E-2</v>
      </c>
      <c r="CX25" s="660">
        <v>2.1567374670801453E-2</v>
      </c>
      <c r="CY25" s="660">
        <v>1.8869713635501613E-2</v>
      </c>
      <c r="CZ25" s="660">
        <v>2.7668065077253657E-2</v>
      </c>
      <c r="DA25" s="660">
        <v>3.9612456747404844E-2</v>
      </c>
      <c r="DB25" s="660">
        <v>4.2220712413860044E-2</v>
      </c>
      <c r="DC25" s="660">
        <v>2.7521138715680193E-2</v>
      </c>
      <c r="DD25" s="660">
        <v>1.5747095308237501E-2</v>
      </c>
      <c r="DE25" s="660">
        <v>1.1084498412521585E-2</v>
      </c>
      <c r="DF25" s="660">
        <v>1.0729701392954889E-2</v>
      </c>
      <c r="DG25" s="660">
        <v>1.282051282051282E-2</v>
      </c>
      <c r="DH25" s="660">
        <v>3.3236514169385271E-2</v>
      </c>
      <c r="DI25" s="660">
        <v>8.4014467576111404E-3</v>
      </c>
      <c r="DJ25" s="660">
        <v>7.1000855431993153E-3</v>
      </c>
      <c r="DK25" s="660">
        <v>1.4206609932315158E-2</v>
      </c>
      <c r="DL25" s="660">
        <v>2.2261242805579944E-2</v>
      </c>
      <c r="DM25" s="660">
        <v>2.5548211773081396E-3</v>
      </c>
      <c r="DN25" s="660">
        <v>0.10862598503955848</v>
      </c>
      <c r="DO25" s="660">
        <v>6.0078996604531913E-2</v>
      </c>
      <c r="DP25" s="660">
        <v>6.6696387936879459E-2</v>
      </c>
      <c r="DQ25" s="660">
        <v>2.6537851127858673E-2</v>
      </c>
      <c r="DR25" s="660">
        <v>4.9789710126573843E-3</v>
      </c>
      <c r="DS25" s="660">
        <v>4.9828903470879758E-3</v>
      </c>
      <c r="DT25" s="660">
        <v>7.2146460736264807E-3</v>
      </c>
      <c r="DU25" s="660">
        <v>7.2985542635373843E-3</v>
      </c>
      <c r="DV25" s="660">
        <v>1.0484452668057014E-2</v>
      </c>
      <c r="DW25" s="660">
        <v>1.3194001806227531E-2</v>
      </c>
      <c r="DX25" s="660">
        <v>1.2089415656203219E-2</v>
      </c>
      <c r="DY25" s="660">
        <v>3.8963850205642543E-3</v>
      </c>
      <c r="DZ25" s="660">
        <v>5.0764976296509123E-3</v>
      </c>
      <c r="EA25" s="660">
        <v>3.0315637190749561E-2</v>
      </c>
      <c r="EB25" s="660">
        <v>0</v>
      </c>
      <c r="EC25" s="662">
        <v>2.7269544709155567E-3</v>
      </c>
    </row>
    <row r="26" spans="2:133" ht="20.100000000000001" customHeight="1">
      <c r="B26" s="659" t="s">
        <v>40</v>
      </c>
      <c r="C26" s="346" t="s">
        <v>149</v>
      </c>
      <c r="D26" s="660">
        <v>0.9998784616720201</v>
      </c>
      <c r="E26" s="660">
        <v>0.40716166585822189</v>
      </c>
      <c r="F26" s="660">
        <v>0.10169080451805142</v>
      </c>
      <c r="G26" s="661">
        <v>6.9253714812712525E-3</v>
      </c>
      <c r="H26" s="660">
        <v>1.4153558311967292E-2</v>
      </c>
      <c r="I26" s="662">
        <v>1.4153558311967292E-2</v>
      </c>
      <c r="K26" s="688"/>
      <c r="L26" s="720"/>
      <c r="M26" s="689"/>
      <c r="O26" s="695" t="s">
        <v>93</v>
      </c>
      <c r="P26" s="346" t="s">
        <v>272</v>
      </c>
      <c r="Q26" s="697">
        <v>1.6777300000000001E-3</v>
      </c>
      <c r="R26" s="660">
        <v>2.0274799999999999E-3</v>
      </c>
      <c r="S26" s="660">
        <v>2.5977999999999999E-3</v>
      </c>
      <c r="T26" s="660">
        <v>2.6381600000000001E-3</v>
      </c>
      <c r="U26" s="660">
        <v>3.03638E-3</v>
      </c>
      <c r="V26" s="660">
        <v>4.3296100000000002E-3</v>
      </c>
      <c r="W26" s="660">
        <v>1.15336E-3</v>
      </c>
      <c r="X26" s="660">
        <v>1.44298E-3</v>
      </c>
      <c r="Y26" s="660">
        <v>1.9522599999999999E-3</v>
      </c>
      <c r="Z26" s="660">
        <v>3.24924E-3</v>
      </c>
      <c r="AA26" s="660">
        <v>1.5495699999999999E-3</v>
      </c>
      <c r="AB26" s="660">
        <v>9.9351999999999991E-4</v>
      </c>
      <c r="AC26" s="660">
        <v>9.4472000000000002E-4</v>
      </c>
      <c r="AD26" s="660">
        <v>8.0898000000000005E-4</v>
      </c>
      <c r="AE26" s="660">
        <v>8.3655999999999997E-4</v>
      </c>
      <c r="AF26" s="660">
        <v>1.6963200000000001E-3</v>
      </c>
      <c r="AG26" s="660">
        <v>1.02472E-3</v>
      </c>
      <c r="AH26" s="660">
        <v>7.6798000000000003E-4</v>
      </c>
      <c r="AI26" s="660">
        <v>8.5187999999999995E-4</v>
      </c>
      <c r="AJ26" s="660">
        <v>1.7956599999999999E-3</v>
      </c>
      <c r="AK26" s="660">
        <v>1.61403E-3</v>
      </c>
      <c r="AL26" s="660">
        <v>1.2332700000000001E-3</v>
      </c>
      <c r="AM26" s="660">
        <v>1.0701649499999999</v>
      </c>
      <c r="AN26" s="660">
        <v>1.0226509999999999E-2</v>
      </c>
      <c r="AO26" s="660">
        <v>3.60816E-3</v>
      </c>
      <c r="AP26" s="660">
        <v>2.00592E-3</v>
      </c>
      <c r="AQ26" s="660">
        <v>8.6218999999999998E-4</v>
      </c>
      <c r="AR26" s="660">
        <v>6.4521400000000003E-3</v>
      </c>
      <c r="AS26" s="660">
        <v>4.6734100000000002E-3</v>
      </c>
      <c r="AT26" s="660">
        <v>4.8326799999999998E-3</v>
      </c>
      <c r="AU26" s="660">
        <v>9.8045800000000002E-3</v>
      </c>
      <c r="AV26" s="660">
        <v>5.7538399999999996E-3</v>
      </c>
      <c r="AW26" s="660">
        <v>2.98001E-3</v>
      </c>
      <c r="AX26" s="660">
        <v>1.4881899999999999E-3</v>
      </c>
      <c r="AY26" s="660">
        <v>1.003426E-2</v>
      </c>
      <c r="AZ26" s="660">
        <v>1.4356900000000001E-3</v>
      </c>
      <c r="BA26" s="662">
        <v>2.0704500000000002E-3</v>
      </c>
      <c r="BC26" s="695" t="s">
        <v>93</v>
      </c>
      <c r="BD26" s="696" t="s">
        <v>272</v>
      </c>
      <c r="BE26" s="697">
        <v>0</v>
      </c>
      <c r="BF26" s="660">
        <v>0</v>
      </c>
      <c r="BG26" s="660">
        <v>0</v>
      </c>
      <c r="BH26" s="660">
        <v>0</v>
      </c>
      <c r="BI26" s="660">
        <v>0</v>
      </c>
      <c r="BJ26" s="660">
        <v>0</v>
      </c>
      <c r="BK26" s="660">
        <v>0</v>
      </c>
      <c r="BL26" s="660">
        <v>0</v>
      </c>
      <c r="BM26" s="660">
        <v>0</v>
      </c>
      <c r="BN26" s="660">
        <v>0</v>
      </c>
      <c r="BO26" s="660">
        <v>0</v>
      </c>
      <c r="BP26" s="660">
        <v>0</v>
      </c>
      <c r="BQ26" s="660">
        <v>0</v>
      </c>
      <c r="BR26" s="660">
        <v>0</v>
      </c>
      <c r="BS26" s="660">
        <v>0</v>
      </c>
      <c r="BT26" s="660">
        <v>0</v>
      </c>
      <c r="BU26" s="660">
        <v>0</v>
      </c>
      <c r="BV26" s="660">
        <v>0</v>
      </c>
      <c r="BW26" s="660">
        <v>0</v>
      </c>
      <c r="BX26" s="660">
        <v>0</v>
      </c>
      <c r="BY26" s="660">
        <v>0</v>
      </c>
      <c r="BZ26" s="660">
        <v>0</v>
      </c>
      <c r="CA26" s="660">
        <v>0</v>
      </c>
      <c r="CB26" s="660">
        <v>0</v>
      </c>
      <c r="CC26" s="660">
        <v>0</v>
      </c>
      <c r="CD26" s="660">
        <v>0</v>
      </c>
      <c r="CE26" s="660">
        <v>0</v>
      </c>
      <c r="CF26" s="660">
        <v>0</v>
      </c>
      <c r="CG26" s="660">
        <v>0</v>
      </c>
      <c r="CH26" s="660">
        <v>0</v>
      </c>
      <c r="CI26" s="660">
        <v>0</v>
      </c>
      <c r="CJ26" s="660">
        <v>0</v>
      </c>
      <c r="CK26" s="660">
        <v>0</v>
      </c>
      <c r="CL26" s="660">
        <v>0</v>
      </c>
      <c r="CM26" s="660">
        <v>0</v>
      </c>
      <c r="CN26" s="660">
        <v>0</v>
      </c>
      <c r="CO26" s="662">
        <v>0</v>
      </c>
      <c r="CQ26" s="695" t="s">
        <v>40</v>
      </c>
      <c r="CR26" s="346" t="s">
        <v>149</v>
      </c>
      <c r="CS26" s="697">
        <v>5.4973176880935681E-4</v>
      </c>
      <c r="CT26" s="660">
        <v>2.7270248159258248E-4</v>
      </c>
      <c r="CU26" s="660">
        <v>1.4684445436765644E-3</v>
      </c>
      <c r="CV26" s="660">
        <v>1.7402168577930481E-3</v>
      </c>
      <c r="CW26" s="660">
        <v>2.0114486210990375E-3</v>
      </c>
      <c r="CX26" s="660">
        <v>3.1582282754930835E-3</v>
      </c>
      <c r="CY26" s="660">
        <v>4.7411340792717616E-4</v>
      </c>
      <c r="CZ26" s="660">
        <v>6.7532999079095472E-4</v>
      </c>
      <c r="DA26" s="660">
        <v>8.581314878892734E-4</v>
      </c>
      <c r="DB26" s="660">
        <v>2.5478016111812095E-3</v>
      </c>
      <c r="DC26" s="660">
        <v>7.8351996343573504E-4</v>
      </c>
      <c r="DD26" s="660">
        <v>4.359514640703335E-4</v>
      </c>
      <c r="DE26" s="660">
        <v>3.8990697933493008E-4</v>
      </c>
      <c r="DF26" s="660">
        <v>3.4235450419870569E-4</v>
      </c>
      <c r="DG26" s="660">
        <v>2.6709401709401712E-4</v>
      </c>
      <c r="DH26" s="660">
        <v>1.059048332921639E-3</v>
      </c>
      <c r="DI26" s="660">
        <v>4.485518184148321E-4</v>
      </c>
      <c r="DJ26" s="660">
        <v>3.4217279726261765E-4</v>
      </c>
      <c r="DK26" s="660">
        <v>3.6635096422372635E-4</v>
      </c>
      <c r="DL26" s="660">
        <v>4.4873670861379376E-4</v>
      </c>
      <c r="DM26" s="660">
        <v>8.1150823192767223E-4</v>
      </c>
      <c r="DN26" s="660">
        <v>5.2953843860688245E-4</v>
      </c>
      <c r="DO26" s="660">
        <v>6.4825722403159869E-2</v>
      </c>
      <c r="DP26" s="660">
        <v>8.8142141974792646E-3</v>
      </c>
      <c r="DQ26" s="660">
        <v>2.7361738662873892E-3</v>
      </c>
      <c r="DR26" s="660">
        <v>1.2030846958295286E-3</v>
      </c>
      <c r="DS26" s="660">
        <v>5.436290509951119E-4</v>
      </c>
      <c r="DT26" s="660">
        <v>5.1152506850942929E-3</v>
      </c>
      <c r="DU26" s="660">
        <v>3.243529489640564E-3</v>
      </c>
      <c r="DV26" s="660">
        <v>3.7849089740172172E-3</v>
      </c>
      <c r="DW26" s="660">
        <v>8.5455756124487355E-3</v>
      </c>
      <c r="DX26" s="660">
        <v>4.5138050142026166E-3</v>
      </c>
      <c r="DY26" s="660">
        <v>2.0780720109676021E-3</v>
      </c>
      <c r="DZ26" s="660">
        <v>8.511708087918403E-4</v>
      </c>
      <c r="EA26" s="660">
        <v>8.3644482725459615E-3</v>
      </c>
      <c r="EB26" s="660">
        <v>0</v>
      </c>
      <c r="EC26" s="662">
        <v>7.9229082600924957E-4</v>
      </c>
    </row>
    <row r="27" spans="2:133" ht="20.100000000000001" customHeight="1">
      <c r="B27" s="659" t="s">
        <v>41</v>
      </c>
      <c r="C27" s="346" t="s">
        <v>150</v>
      </c>
      <c r="D27" s="660">
        <v>0.960954674924968</v>
      </c>
      <c r="E27" s="660">
        <v>0.63680607799975852</v>
      </c>
      <c r="F27" s="660">
        <v>0.42760548728951303</v>
      </c>
      <c r="G27" s="661">
        <v>2.6293621693462589E-3</v>
      </c>
      <c r="H27" s="660">
        <v>7.1089563190206845E-2</v>
      </c>
      <c r="I27" s="662">
        <v>7.1089563190206845E-2</v>
      </c>
      <c r="K27" s="688"/>
      <c r="L27" s="720"/>
      <c r="M27" s="689"/>
      <c r="O27" s="695" t="s">
        <v>94</v>
      </c>
      <c r="P27" s="346" t="s">
        <v>150</v>
      </c>
      <c r="Q27" s="697">
        <v>1.5066000000000001E-3</v>
      </c>
      <c r="R27" s="660">
        <v>2.8213700000000001E-3</v>
      </c>
      <c r="S27" s="660">
        <v>2.4447900000000001E-3</v>
      </c>
      <c r="T27" s="660">
        <v>1.4406499999999999E-3</v>
      </c>
      <c r="U27" s="660">
        <v>3.37974E-3</v>
      </c>
      <c r="V27" s="660">
        <v>5.2607499999999998E-3</v>
      </c>
      <c r="W27" s="660">
        <v>1.18475E-3</v>
      </c>
      <c r="X27" s="660">
        <v>1.29474E-3</v>
      </c>
      <c r="Y27" s="660">
        <v>5.7213799999999999E-3</v>
      </c>
      <c r="Z27" s="660">
        <v>1.0714100000000001E-3</v>
      </c>
      <c r="AA27" s="660">
        <v>1.2051900000000001E-3</v>
      </c>
      <c r="AB27" s="660">
        <v>9.2226999999999999E-4</v>
      </c>
      <c r="AC27" s="660">
        <v>9.2248999999999999E-4</v>
      </c>
      <c r="AD27" s="660">
        <v>7.0963999999999999E-4</v>
      </c>
      <c r="AE27" s="660">
        <v>1.0973300000000001E-3</v>
      </c>
      <c r="AF27" s="660">
        <v>2.4462199999999998E-3</v>
      </c>
      <c r="AG27" s="660">
        <v>1.6053899999999999E-3</v>
      </c>
      <c r="AH27" s="660">
        <v>1.06799E-3</v>
      </c>
      <c r="AI27" s="660">
        <v>1.4097700000000001E-3</v>
      </c>
      <c r="AJ27" s="660">
        <v>2.15014E-3</v>
      </c>
      <c r="AK27" s="660">
        <v>3.56172E-3</v>
      </c>
      <c r="AL27" s="660">
        <v>1.7872039999999999E-2</v>
      </c>
      <c r="AM27" s="660">
        <v>4.6105299999999998E-3</v>
      </c>
      <c r="AN27" s="660">
        <v>1.0020024599999999</v>
      </c>
      <c r="AO27" s="660">
        <v>2.8210000000000002E-3</v>
      </c>
      <c r="AP27" s="660">
        <v>5.7848999999999999E-3</v>
      </c>
      <c r="AQ27" s="660">
        <v>6.9046000000000005E-4</v>
      </c>
      <c r="AR27" s="660">
        <v>6.0329399999999997E-3</v>
      </c>
      <c r="AS27" s="660">
        <v>1.168771E-2</v>
      </c>
      <c r="AT27" s="660">
        <v>3.2797809999999997E-2</v>
      </c>
      <c r="AU27" s="660">
        <v>8.2172800000000004E-3</v>
      </c>
      <c r="AV27" s="660">
        <v>6.24407E-3</v>
      </c>
      <c r="AW27" s="660">
        <v>1.3686200000000001E-3</v>
      </c>
      <c r="AX27" s="660">
        <v>3.0612999999999999E-3</v>
      </c>
      <c r="AY27" s="660">
        <v>2.1973510000000002E-2</v>
      </c>
      <c r="AZ27" s="660">
        <v>1.31802E-3</v>
      </c>
      <c r="BA27" s="662">
        <v>1.6364940000000001E-2</v>
      </c>
      <c r="BC27" s="695" t="s">
        <v>94</v>
      </c>
      <c r="BD27" s="696" t="s">
        <v>150</v>
      </c>
      <c r="BE27" s="697">
        <v>0</v>
      </c>
      <c r="BF27" s="660">
        <v>0</v>
      </c>
      <c r="BG27" s="660">
        <v>0</v>
      </c>
      <c r="BH27" s="660">
        <v>0</v>
      </c>
      <c r="BI27" s="660">
        <v>0</v>
      </c>
      <c r="BJ27" s="660">
        <v>0</v>
      </c>
      <c r="BK27" s="660">
        <v>0</v>
      </c>
      <c r="BL27" s="660">
        <v>0</v>
      </c>
      <c r="BM27" s="660">
        <v>0</v>
      </c>
      <c r="BN27" s="660">
        <v>0</v>
      </c>
      <c r="BO27" s="660">
        <v>0</v>
      </c>
      <c r="BP27" s="660">
        <v>0</v>
      </c>
      <c r="BQ27" s="660">
        <v>0</v>
      </c>
      <c r="BR27" s="660">
        <v>0</v>
      </c>
      <c r="BS27" s="660">
        <v>0</v>
      </c>
      <c r="BT27" s="660">
        <v>0</v>
      </c>
      <c r="BU27" s="660">
        <v>0</v>
      </c>
      <c r="BV27" s="660">
        <v>0</v>
      </c>
      <c r="BW27" s="660">
        <v>0</v>
      </c>
      <c r="BX27" s="660">
        <v>0</v>
      </c>
      <c r="BY27" s="660">
        <v>0</v>
      </c>
      <c r="BZ27" s="660">
        <v>0</v>
      </c>
      <c r="CA27" s="660">
        <v>0</v>
      </c>
      <c r="CB27" s="660">
        <v>0</v>
      </c>
      <c r="CC27" s="660">
        <v>0</v>
      </c>
      <c r="CD27" s="660">
        <v>0</v>
      </c>
      <c r="CE27" s="660">
        <v>0</v>
      </c>
      <c r="CF27" s="660">
        <v>0</v>
      </c>
      <c r="CG27" s="660">
        <v>0</v>
      </c>
      <c r="CH27" s="660">
        <v>0</v>
      </c>
      <c r="CI27" s="660">
        <v>0</v>
      </c>
      <c r="CJ27" s="660">
        <v>0</v>
      </c>
      <c r="CK27" s="660">
        <v>0</v>
      </c>
      <c r="CL27" s="660">
        <v>0</v>
      </c>
      <c r="CM27" s="660">
        <v>0</v>
      </c>
      <c r="CN27" s="660">
        <v>0</v>
      </c>
      <c r="CO27" s="662">
        <v>0</v>
      </c>
      <c r="CQ27" s="695" t="s">
        <v>41</v>
      </c>
      <c r="CR27" s="346" t="s">
        <v>150</v>
      </c>
      <c r="CS27" s="697">
        <v>2.2510568119348662E-4</v>
      </c>
      <c r="CT27" s="660">
        <v>8.181074447777475E-4</v>
      </c>
      <c r="CU27" s="660">
        <v>1.2580533663661794E-3</v>
      </c>
      <c r="CV27" s="660">
        <v>2.6772567042969973E-4</v>
      </c>
      <c r="CW27" s="660">
        <v>1.5199292212064155E-3</v>
      </c>
      <c r="CX27" s="660">
        <v>3.9425908899658729E-3</v>
      </c>
      <c r="CY27" s="660">
        <v>0</v>
      </c>
      <c r="CZ27" s="660">
        <v>8.18581807019339E-5</v>
      </c>
      <c r="DA27" s="660">
        <v>3.9031141868512112E-3</v>
      </c>
      <c r="DB27" s="660">
        <v>0</v>
      </c>
      <c r="DC27" s="660">
        <v>6.5293330286311254E-5</v>
      </c>
      <c r="DD27" s="660">
        <v>1.1229052862417681E-4</v>
      </c>
      <c r="DE27" s="660">
        <v>1.6710299114354148E-4</v>
      </c>
      <c r="DF27" s="660">
        <v>1.7506764419251993E-5</v>
      </c>
      <c r="DG27" s="660">
        <v>2.6709401709401712E-4</v>
      </c>
      <c r="DH27" s="660">
        <v>1.3287791415746034E-3</v>
      </c>
      <c r="DI27" s="660">
        <v>8.4014467576111408E-4</v>
      </c>
      <c r="DJ27" s="660">
        <v>4.2771599657827201E-4</v>
      </c>
      <c r="DK27" s="660">
        <v>7.2669617493558824E-4</v>
      </c>
      <c r="DL27" s="660">
        <v>4.8775729197151496E-4</v>
      </c>
      <c r="DM27" s="660">
        <v>2.5380585528333274E-3</v>
      </c>
      <c r="DN27" s="660">
        <v>1.6192108700512672E-2</v>
      </c>
      <c r="DO27" s="660">
        <v>2.2174485482641536E-3</v>
      </c>
      <c r="DP27" s="660">
        <v>0</v>
      </c>
      <c r="DQ27" s="660">
        <v>1.5252760023242301E-3</v>
      </c>
      <c r="DR27" s="660">
        <v>4.5890515960034925E-3</v>
      </c>
      <c r="DS27" s="660">
        <v>2.4812944236291412E-5</v>
      </c>
      <c r="DT27" s="660">
        <v>4.9099924738655884E-3</v>
      </c>
      <c r="DU27" s="660">
        <v>9.6129093944676124E-3</v>
      </c>
      <c r="DV27" s="660">
        <v>3.317038558637668E-2</v>
      </c>
      <c r="DW27" s="660">
        <v>7.3024102540580806E-3</v>
      </c>
      <c r="DX27" s="660">
        <v>4.9625407079973696E-3</v>
      </c>
      <c r="DY27" s="660">
        <v>4.3293166895158379E-5</v>
      </c>
      <c r="DZ27" s="660">
        <v>2.0758511708087917E-3</v>
      </c>
      <c r="EA27" s="660">
        <v>2.1171399064252177E-2</v>
      </c>
      <c r="EB27" s="660">
        <v>0</v>
      </c>
      <c r="EC27" s="662">
        <v>1.2547675639820906E-2</v>
      </c>
    </row>
    <row r="28" spans="2:133" ht="20.100000000000001" customHeight="1" thickBot="1">
      <c r="B28" s="663" t="s">
        <v>42</v>
      </c>
      <c r="C28" s="359" t="s">
        <v>35</v>
      </c>
      <c r="D28" s="664">
        <v>0.81176355347310936</v>
      </c>
      <c r="E28" s="664">
        <v>0.67883237791287609</v>
      </c>
      <c r="F28" s="664">
        <v>0.43226777212138029</v>
      </c>
      <c r="G28" s="665">
        <v>0.13834848580048584</v>
      </c>
      <c r="H28" s="664">
        <v>0.16031550556340898</v>
      </c>
      <c r="I28" s="666">
        <v>0.14495542334810549</v>
      </c>
      <c r="K28" s="690"/>
      <c r="L28" s="721"/>
      <c r="M28" s="691"/>
      <c r="O28" s="698" t="s">
        <v>95</v>
      </c>
      <c r="P28" s="359" t="s">
        <v>35</v>
      </c>
      <c r="Q28" s="671">
        <v>5.7855450000000003E-2</v>
      </c>
      <c r="R28" s="664">
        <v>1.7977819999999999E-2</v>
      </c>
      <c r="S28" s="664">
        <v>6.8211040000000001E-2</v>
      </c>
      <c r="T28" s="664">
        <v>7.5806529999999997E-2</v>
      </c>
      <c r="U28" s="664">
        <v>5.3272559999999997E-2</v>
      </c>
      <c r="V28" s="664">
        <v>4.8240409999999997E-2</v>
      </c>
      <c r="W28" s="664">
        <v>2.2954160000000001E-2</v>
      </c>
      <c r="X28" s="664">
        <v>5.2720210000000003E-2</v>
      </c>
      <c r="Y28" s="664">
        <v>3.2965639999999997E-2</v>
      </c>
      <c r="Z28" s="664">
        <v>1.539453E-2</v>
      </c>
      <c r="AA28" s="664">
        <v>4.112238E-2</v>
      </c>
      <c r="AB28" s="664">
        <v>2.7358560000000001E-2</v>
      </c>
      <c r="AC28" s="664">
        <v>5.2014900000000003E-2</v>
      </c>
      <c r="AD28" s="664">
        <v>3.9699400000000003E-2</v>
      </c>
      <c r="AE28" s="664">
        <v>4.6996040000000003E-2</v>
      </c>
      <c r="AF28" s="664">
        <v>4.9101739999999998E-2</v>
      </c>
      <c r="AG28" s="664">
        <v>4.7542090000000002E-2</v>
      </c>
      <c r="AH28" s="664">
        <v>3.4665799999999997E-2</v>
      </c>
      <c r="AI28" s="664">
        <v>3.8877660000000001E-2</v>
      </c>
      <c r="AJ28" s="664">
        <v>5.0195950000000003E-2</v>
      </c>
      <c r="AK28" s="664">
        <v>4.4644049999999998E-2</v>
      </c>
      <c r="AL28" s="664">
        <v>8.6882399999999999E-3</v>
      </c>
      <c r="AM28" s="664">
        <v>2.85802E-2</v>
      </c>
      <c r="AN28" s="664">
        <v>2.0992549999999999E-2</v>
      </c>
      <c r="AO28" s="664">
        <v>1.01217212</v>
      </c>
      <c r="AP28" s="664">
        <v>9.5347499999999998E-3</v>
      </c>
      <c r="AQ28" s="664">
        <v>3.49387E-3</v>
      </c>
      <c r="AR28" s="664">
        <v>3.5414389999999997E-2</v>
      </c>
      <c r="AS28" s="664">
        <v>1.283627E-2</v>
      </c>
      <c r="AT28" s="664">
        <v>1.192475E-2</v>
      </c>
      <c r="AU28" s="664">
        <v>1.9721240000000001E-2</v>
      </c>
      <c r="AV28" s="664">
        <v>4.1165269999999997E-2</v>
      </c>
      <c r="AW28" s="664">
        <v>3.4969680000000003E-2</v>
      </c>
      <c r="AX28" s="664">
        <v>2.384354E-2</v>
      </c>
      <c r="AY28" s="664">
        <v>5.792609E-2</v>
      </c>
      <c r="AZ28" s="664">
        <v>0.20681421999999999</v>
      </c>
      <c r="BA28" s="666">
        <v>8.6491299999999997E-3</v>
      </c>
      <c r="BC28" s="698" t="s">
        <v>95</v>
      </c>
      <c r="BD28" s="699" t="s">
        <v>35</v>
      </c>
      <c r="BE28" s="671">
        <v>0.23399939845485027</v>
      </c>
      <c r="BF28" s="664">
        <v>9.2294689392872234E-2</v>
      </c>
      <c r="BG28" s="664">
        <v>7.8451295965833709E-2</v>
      </c>
      <c r="BH28" s="664">
        <v>0.14664985650536652</v>
      </c>
      <c r="BI28" s="664">
        <v>9.4380992659201954E-2</v>
      </c>
      <c r="BJ28" s="664">
        <v>5.1667924105637496E-2</v>
      </c>
      <c r="BK28" s="664">
        <v>8.0751681688731924E-2</v>
      </c>
      <c r="BL28" s="664">
        <v>8.1116012798219575E-2</v>
      </c>
      <c r="BM28" s="664">
        <v>9.4836920023792487E-2</v>
      </c>
      <c r="BN28" s="664">
        <v>8.287400592127242E-2</v>
      </c>
      <c r="BO28" s="664">
        <v>6.1196576814767888E-2</v>
      </c>
      <c r="BP28" s="664">
        <v>9.8898608577235134E-2</v>
      </c>
      <c r="BQ28" s="664">
        <v>0.10344930160372479</v>
      </c>
      <c r="BR28" s="664">
        <v>8.4879211820480055E-2</v>
      </c>
      <c r="BS28" s="664">
        <v>4.588623205628977E-2</v>
      </c>
      <c r="BT28" s="664">
        <v>0.10522865136077567</v>
      </c>
      <c r="BU28" s="664">
        <v>5.9634520841434446E-2</v>
      </c>
      <c r="BV28" s="664">
        <v>4.7778394103343863E-2</v>
      </c>
      <c r="BW28" s="664">
        <v>5.1615020417669022E-2</v>
      </c>
      <c r="BX28" s="664">
        <v>0.1044254320206508</v>
      </c>
      <c r="BY28" s="664">
        <v>0.11165977646429309</v>
      </c>
      <c r="BZ28" s="664">
        <v>4.0254121232252894E-2</v>
      </c>
      <c r="CA28" s="664">
        <v>9.31940129906806E-2</v>
      </c>
      <c r="CB28" s="664">
        <v>8.6399139041531459E-2</v>
      </c>
      <c r="CC28" s="664">
        <v>7.6129806026413699E-2</v>
      </c>
      <c r="CD28" s="664">
        <v>3.4169670782007319E-2</v>
      </c>
      <c r="CE28" s="664">
        <v>1.5326306232547316E-2</v>
      </c>
      <c r="CF28" s="664">
        <v>6.5522653123270852E-2</v>
      </c>
      <c r="CG28" s="664">
        <v>5.9977795869691819E-2</v>
      </c>
      <c r="CH28" s="664">
        <v>0</v>
      </c>
      <c r="CI28" s="664">
        <v>4.7323932221175043E-2</v>
      </c>
      <c r="CJ28" s="664">
        <v>0.11224890709301001</v>
      </c>
      <c r="CK28" s="664">
        <v>4.0201190872443504E-2</v>
      </c>
      <c r="CL28" s="664">
        <v>0.12630725686391267</v>
      </c>
      <c r="CM28" s="664">
        <v>8.2749440017247308E-2</v>
      </c>
      <c r="CN28" s="664">
        <v>0</v>
      </c>
      <c r="CO28" s="666">
        <v>0.1922167666848518</v>
      </c>
      <c r="CQ28" s="698" t="s">
        <v>42</v>
      </c>
      <c r="CR28" s="359" t="s">
        <v>35</v>
      </c>
      <c r="CS28" s="671">
        <v>5.3354785509828827E-2</v>
      </c>
      <c r="CT28" s="664">
        <v>9.8172893373329705E-3</v>
      </c>
      <c r="CU28" s="664">
        <v>6.0231988475715918E-2</v>
      </c>
      <c r="CV28" s="664">
        <v>8.4645932800856721E-2</v>
      </c>
      <c r="CW28" s="664">
        <v>5.2343035170103525E-2</v>
      </c>
      <c r="CX28" s="664">
        <v>4.7586396762816015E-2</v>
      </c>
      <c r="CY28" s="664">
        <v>2.2283330172577279E-2</v>
      </c>
      <c r="CZ28" s="664">
        <v>5.3351069272485417E-2</v>
      </c>
      <c r="DA28" s="664">
        <v>3.0422145328719723E-2</v>
      </c>
      <c r="DB28" s="664">
        <v>1.5019897117344463E-2</v>
      </c>
      <c r="DC28" s="664">
        <v>3.8718944859782577E-2</v>
      </c>
      <c r="DD28" s="664">
        <v>2.8317029188932117E-2</v>
      </c>
      <c r="DE28" s="664">
        <v>5.7761933938617505E-2</v>
      </c>
      <c r="DF28" s="664">
        <v>4.1492976869673813E-2</v>
      </c>
      <c r="DG28" s="664">
        <v>4.9679487179487176E-2</v>
      </c>
      <c r="DH28" s="664">
        <v>5.2500972450546989E-2</v>
      </c>
      <c r="DI28" s="664">
        <v>5.0750434312078145E-2</v>
      </c>
      <c r="DJ28" s="664">
        <v>3.6526946107784432E-2</v>
      </c>
      <c r="DK28" s="664">
        <v>4.1463722245911584E-2</v>
      </c>
      <c r="DL28" s="664">
        <v>4.9946346697883136E-2</v>
      </c>
      <c r="DM28" s="664">
        <v>4.6406832840150625E-2</v>
      </c>
      <c r="DN28" s="664">
        <v>4.8482185934674571E-3</v>
      </c>
      <c r="DO28" s="664">
        <v>2.2261104566558103E-2</v>
      </c>
      <c r="DP28" s="664">
        <v>1.8074247448150314E-2</v>
      </c>
      <c r="DQ28" s="664">
        <v>9.0161481956862986E-3</v>
      </c>
      <c r="DR28" s="664">
        <v>5.1522685311702248E-3</v>
      </c>
      <c r="DS28" s="664">
        <v>1.5993070421391465E-3</v>
      </c>
      <c r="DT28" s="664">
        <v>3.413948195708303E-2</v>
      </c>
      <c r="DU28" s="664">
        <v>7.6319783078239419E-3</v>
      </c>
      <c r="DV28" s="664">
        <v>8.7517444686622866E-3</v>
      </c>
      <c r="DW28" s="664">
        <v>1.7176559531962479E-2</v>
      </c>
      <c r="DX28" s="664">
        <v>4.1473228375612049E-2</v>
      </c>
      <c r="DY28" s="664">
        <v>3.5774586911032545E-2</v>
      </c>
      <c r="DZ28" s="664">
        <v>2.3033687688550495E-2</v>
      </c>
      <c r="EA28" s="664">
        <v>6.0769253283270687E-2</v>
      </c>
      <c r="EB28" s="664">
        <v>0.23993355862305973</v>
      </c>
      <c r="EC28" s="666">
        <v>3.998304866139701E-3</v>
      </c>
    </row>
    <row r="29" spans="2:133" ht="20.100000000000001" customHeight="1">
      <c r="B29" s="667" t="s">
        <v>44</v>
      </c>
      <c r="C29" s="372" t="s">
        <v>37</v>
      </c>
      <c r="D29" s="668">
        <v>0.72622449160685454</v>
      </c>
      <c r="E29" s="668">
        <v>0.62770360792102964</v>
      </c>
      <c r="F29" s="668">
        <v>0.48717265098546303</v>
      </c>
      <c r="G29" s="669">
        <v>4.8489048584095397E-2</v>
      </c>
      <c r="H29" s="668">
        <v>8.0976598169711589E-2</v>
      </c>
      <c r="I29" s="670">
        <v>7.9623544467476715E-2</v>
      </c>
      <c r="O29" s="700" t="s">
        <v>96</v>
      </c>
      <c r="P29" s="372" t="s">
        <v>37</v>
      </c>
      <c r="Q29" s="672">
        <v>1.0207819999999999E-2</v>
      </c>
      <c r="R29" s="668">
        <v>4.4343630000000002E-2</v>
      </c>
      <c r="S29" s="668">
        <v>1.119914E-2</v>
      </c>
      <c r="T29" s="668">
        <v>1.915441E-2</v>
      </c>
      <c r="U29" s="668">
        <v>1.2087830000000001E-2</v>
      </c>
      <c r="V29" s="668">
        <v>1.1762750000000001E-2</v>
      </c>
      <c r="W29" s="668">
        <v>5.1035000000000004E-3</v>
      </c>
      <c r="X29" s="668">
        <v>7.9187700000000003E-3</v>
      </c>
      <c r="Y29" s="668">
        <v>1.465171E-2</v>
      </c>
      <c r="Z29" s="668">
        <v>7.09948E-3</v>
      </c>
      <c r="AA29" s="668">
        <v>1.115593E-2</v>
      </c>
      <c r="AB29" s="668">
        <v>1.284309E-2</v>
      </c>
      <c r="AC29" s="668">
        <v>6.6779200000000004E-3</v>
      </c>
      <c r="AD29" s="668">
        <v>8.2636299999999992E-3</v>
      </c>
      <c r="AE29" s="668">
        <v>1.538113E-2</v>
      </c>
      <c r="AF29" s="668">
        <v>9.0761899999999996E-3</v>
      </c>
      <c r="AG29" s="668">
        <v>9.7960200000000008E-3</v>
      </c>
      <c r="AH29" s="668">
        <v>1.421614E-2</v>
      </c>
      <c r="AI29" s="668">
        <v>1.0123679999999999E-2</v>
      </c>
      <c r="AJ29" s="668">
        <v>1.7748139999999999E-2</v>
      </c>
      <c r="AK29" s="668">
        <v>1.358328E-2</v>
      </c>
      <c r="AL29" s="668">
        <v>2.1271640000000001E-2</v>
      </c>
      <c r="AM29" s="668">
        <v>2.31927E-2</v>
      </c>
      <c r="AN29" s="668">
        <v>3.3460829999999997E-2</v>
      </c>
      <c r="AO29" s="668">
        <v>1.9647209999999998E-2</v>
      </c>
      <c r="AP29" s="668">
        <v>1.06520236</v>
      </c>
      <c r="AQ29" s="668">
        <v>6.6726469999999996E-2</v>
      </c>
      <c r="AR29" s="668">
        <v>2.7132549999999998E-2</v>
      </c>
      <c r="AS29" s="668">
        <v>1.1980910000000001E-2</v>
      </c>
      <c r="AT29" s="668">
        <v>1.5789359999999999E-2</v>
      </c>
      <c r="AU29" s="668">
        <v>1.006342E-2</v>
      </c>
      <c r="AV29" s="668">
        <v>1.090811E-2</v>
      </c>
      <c r="AW29" s="668">
        <v>2.335243E-2</v>
      </c>
      <c r="AX29" s="668">
        <v>1.3665679999999999E-2</v>
      </c>
      <c r="AY29" s="668">
        <v>1.770395E-2</v>
      </c>
      <c r="AZ29" s="668">
        <v>7.0673000000000003E-3</v>
      </c>
      <c r="BA29" s="670">
        <v>3.2485460000000001E-2</v>
      </c>
      <c r="BC29" s="700" t="s">
        <v>96</v>
      </c>
      <c r="BD29" s="701" t="s">
        <v>37</v>
      </c>
      <c r="BE29" s="672">
        <v>0</v>
      </c>
      <c r="BF29" s="668">
        <v>0</v>
      </c>
      <c r="BG29" s="668">
        <v>0</v>
      </c>
      <c r="BH29" s="668">
        <v>0</v>
      </c>
      <c r="BI29" s="668">
        <v>0</v>
      </c>
      <c r="BJ29" s="668">
        <v>0</v>
      </c>
      <c r="BK29" s="668">
        <v>0</v>
      </c>
      <c r="BL29" s="668">
        <v>0</v>
      </c>
      <c r="BM29" s="668">
        <v>0</v>
      </c>
      <c r="BN29" s="668">
        <v>0</v>
      </c>
      <c r="BO29" s="668">
        <v>0</v>
      </c>
      <c r="BP29" s="668">
        <v>0</v>
      </c>
      <c r="BQ29" s="668">
        <v>0</v>
      </c>
      <c r="BR29" s="668">
        <v>0</v>
      </c>
      <c r="BS29" s="668">
        <v>0</v>
      </c>
      <c r="BT29" s="668">
        <v>0</v>
      </c>
      <c r="BU29" s="668">
        <v>0</v>
      </c>
      <c r="BV29" s="668">
        <v>0</v>
      </c>
      <c r="BW29" s="668">
        <v>0</v>
      </c>
      <c r="BX29" s="668">
        <v>0</v>
      </c>
      <c r="BY29" s="668">
        <v>0</v>
      </c>
      <c r="BZ29" s="668">
        <v>0</v>
      </c>
      <c r="CA29" s="668">
        <v>0</v>
      </c>
      <c r="CB29" s="668">
        <v>0</v>
      </c>
      <c r="CC29" s="668">
        <v>0</v>
      </c>
      <c r="CD29" s="668">
        <v>0</v>
      </c>
      <c r="CE29" s="668">
        <v>0</v>
      </c>
      <c r="CF29" s="668">
        <v>0</v>
      </c>
      <c r="CG29" s="668">
        <v>0</v>
      </c>
      <c r="CH29" s="668">
        <v>0</v>
      </c>
      <c r="CI29" s="668">
        <v>0</v>
      </c>
      <c r="CJ29" s="668">
        <v>0</v>
      </c>
      <c r="CK29" s="668">
        <v>0</v>
      </c>
      <c r="CL29" s="668">
        <v>0</v>
      </c>
      <c r="CM29" s="668">
        <v>0</v>
      </c>
      <c r="CN29" s="668">
        <v>0</v>
      </c>
      <c r="CO29" s="670">
        <v>0</v>
      </c>
      <c r="CQ29" s="700" t="s">
        <v>44</v>
      </c>
      <c r="CR29" s="372" t="s">
        <v>37</v>
      </c>
      <c r="CS29" s="672">
        <v>6.2366121358027032E-3</v>
      </c>
      <c r="CT29" s="668">
        <v>4.7177529315516768E-2</v>
      </c>
      <c r="CU29" s="668">
        <v>6.9064124225255959E-3</v>
      </c>
      <c r="CV29" s="668">
        <v>1.9053143545580294E-2</v>
      </c>
      <c r="CW29" s="668">
        <v>8.8095400134600692E-3</v>
      </c>
      <c r="CX29" s="668">
        <v>9.085100746443097E-3</v>
      </c>
      <c r="CY29" s="668">
        <v>1.7068082685378343E-3</v>
      </c>
      <c r="CZ29" s="668">
        <v>4.9660629625839902E-3</v>
      </c>
      <c r="DA29" s="668">
        <v>1.098961937716263E-2</v>
      </c>
      <c r="DB29" s="668">
        <v>5.6294283218480054E-3</v>
      </c>
      <c r="DC29" s="668">
        <v>8.3575462766478405E-3</v>
      </c>
      <c r="DD29" s="668">
        <v>1.2569933880694616E-2</v>
      </c>
      <c r="DE29" s="668">
        <v>4.4560797638277727E-3</v>
      </c>
      <c r="DF29" s="668">
        <v>6.8393092997877788E-3</v>
      </c>
      <c r="DG29" s="668">
        <v>1.5758547008547008E-2</v>
      </c>
      <c r="DH29" s="668">
        <v>7.183357325178945E-3</v>
      </c>
      <c r="DI29" s="668">
        <v>8.5153646797482413E-3</v>
      </c>
      <c r="DJ29" s="668">
        <v>1.5483319076133447E-2</v>
      </c>
      <c r="DK29" s="668">
        <v>9.5851826049355281E-3</v>
      </c>
      <c r="DL29" s="668">
        <v>1.4496146717393426E-2</v>
      </c>
      <c r="DM29" s="668">
        <v>1.1383794091865098E-2</v>
      </c>
      <c r="DN29" s="668">
        <v>2.060100651528405E-2</v>
      </c>
      <c r="DO29" s="668">
        <v>2.116970410920934E-2</v>
      </c>
      <c r="DP29" s="668">
        <v>3.705870879656719E-2</v>
      </c>
      <c r="DQ29" s="668">
        <v>1.7307058548049988E-2</v>
      </c>
      <c r="DR29" s="668">
        <v>7.8530437043011117E-2</v>
      </c>
      <c r="DS29" s="668">
        <v>7.9025843809283194E-2</v>
      </c>
      <c r="DT29" s="668">
        <v>2.6372079121638897E-2</v>
      </c>
      <c r="DU29" s="668">
        <v>7.6859145502820624E-3</v>
      </c>
      <c r="DV29" s="668">
        <v>1.5570852868768914E-2</v>
      </c>
      <c r="DW29" s="668">
        <v>7.7958804726558978E-3</v>
      </c>
      <c r="DX29" s="668">
        <v>7.7087326258179064E-3</v>
      </c>
      <c r="DY29" s="668">
        <v>2.3753517569810232E-2</v>
      </c>
      <c r="DZ29" s="668">
        <v>1.2460494181870421E-2</v>
      </c>
      <c r="EA29" s="668">
        <v>1.2652247174568398E-2</v>
      </c>
      <c r="EB29" s="668">
        <v>0</v>
      </c>
      <c r="EC29" s="670">
        <v>3.4400162143238815E-2</v>
      </c>
    </row>
    <row r="30" spans="2:133" ht="20.100000000000001" customHeight="1" thickBot="1">
      <c r="B30" s="659" t="s">
        <v>46</v>
      </c>
      <c r="C30" s="346" t="s">
        <v>39</v>
      </c>
      <c r="D30" s="660">
        <v>0.99319211010767039</v>
      </c>
      <c r="E30" s="660">
        <v>0.78305817281990087</v>
      </c>
      <c r="F30" s="660">
        <v>6.518924381424579E-2</v>
      </c>
      <c r="G30" s="661">
        <v>0.17491594880145175</v>
      </c>
      <c r="H30" s="660">
        <v>1.2625277171865731E-2</v>
      </c>
      <c r="I30" s="662">
        <v>1.1089130351418963E-2</v>
      </c>
      <c r="K30" s="77" t="s">
        <v>166</v>
      </c>
      <c r="M30" s="3" t="s">
        <v>165</v>
      </c>
      <c r="O30" s="695" t="s">
        <v>97</v>
      </c>
      <c r="P30" s="346" t="s">
        <v>39</v>
      </c>
      <c r="Q30" s="697">
        <v>8.1342800000000007E-3</v>
      </c>
      <c r="R30" s="660">
        <v>1.781514E-2</v>
      </c>
      <c r="S30" s="660">
        <v>1.204477E-2</v>
      </c>
      <c r="T30" s="660">
        <v>1.4240849999999999E-2</v>
      </c>
      <c r="U30" s="660">
        <v>9.69976E-3</v>
      </c>
      <c r="V30" s="660">
        <v>1.2768389999999999E-2</v>
      </c>
      <c r="W30" s="660">
        <v>7.5533500000000003E-3</v>
      </c>
      <c r="X30" s="660">
        <v>1.2076180000000001E-2</v>
      </c>
      <c r="Y30" s="660">
        <v>1.4369399999999999E-2</v>
      </c>
      <c r="Z30" s="660">
        <v>5.8402999999999997E-3</v>
      </c>
      <c r="AA30" s="660">
        <v>9.1981200000000006E-3</v>
      </c>
      <c r="AB30" s="660">
        <v>1.105074E-2</v>
      </c>
      <c r="AC30" s="660">
        <v>9.2331600000000007E-3</v>
      </c>
      <c r="AD30" s="660">
        <v>8.4974300000000003E-3</v>
      </c>
      <c r="AE30" s="660">
        <v>7.7442600000000002E-3</v>
      </c>
      <c r="AF30" s="660">
        <v>7.3012199999999998E-3</v>
      </c>
      <c r="AG30" s="660">
        <v>9.3790000000000002E-3</v>
      </c>
      <c r="AH30" s="660">
        <v>5.4429999999999999E-3</v>
      </c>
      <c r="AI30" s="660">
        <v>5.8661E-3</v>
      </c>
      <c r="AJ30" s="660">
        <v>1.5072520000000001E-2</v>
      </c>
      <c r="AK30" s="660">
        <v>1.4159140000000001E-2</v>
      </c>
      <c r="AL30" s="660">
        <v>1.440235E-2</v>
      </c>
      <c r="AM30" s="660">
        <v>9.9171099999999998E-3</v>
      </c>
      <c r="AN30" s="660">
        <v>9.3236800000000009E-3</v>
      </c>
      <c r="AO30" s="660">
        <v>5.3316679999999998E-2</v>
      </c>
      <c r="AP30" s="660">
        <v>2.9930180000000001E-2</v>
      </c>
      <c r="AQ30" s="660">
        <v>1.0809371400000001</v>
      </c>
      <c r="AR30" s="660">
        <v>3.6612779999999998E-2</v>
      </c>
      <c r="AS30" s="660">
        <v>3.446747E-2</v>
      </c>
      <c r="AT30" s="660">
        <v>8.9699600000000008E-3</v>
      </c>
      <c r="AU30" s="660">
        <v>1.661665E-2</v>
      </c>
      <c r="AV30" s="660">
        <v>3.1402890000000003E-2</v>
      </c>
      <c r="AW30" s="660">
        <v>3.104722E-2</v>
      </c>
      <c r="AX30" s="660">
        <v>2.3009140000000001E-2</v>
      </c>
      <c r="AY30" s="660">
        <v>5.5360800000000002E-2</v>
      </c>
      <c r="AZ30" s="660">
        <v>1.389634E-2</v>
      </c>
      <c r="BA30" s="662">
        <v>3.183747E-2</v>
      </c>
      <c r="BC30" s="695" t="s">
        <v>97</v>
      </c>
      <c r="BD30" s="696" t="s">
        <v>39</v>
      </c>
      <c r="BE30" s="697">
        <v>0</v>
      </c>
      <c r="BF30" s="660">
        <v>0</v>
      </c>
      <c r="BG30" s="660">
        <v>0</v>
      </c>
      <c r="BH30" s="660">
        <v>0</v>
      </c>
      <c r="BI30" s="660">
        <v>0</v>
      </c>
      <c r="BJ30" s="660">
        <v>0</v>
      </c>
      <c r="BK30" s="660">
        <v>0</v>
      </c>
      <c r="BL30" s="660">
        <v>0</v>
      </c>
      <c r="BM30" s="660">
        <v>0</v>
      </c>
      <c r="BN30" s="660">
        <v>0</v>
      </c>
      <c r="BO30" s="660">
        <v>0</v>
      </c>
      <c r="BP30" s="660">
        <v>0</v>
      </c>
      <c r="BQ30" s="660">
        <v>0</v>
      </c>
      <c r="BR30" s="660">
        <v>0</v>
      </c>
      <c r="BS30" s="660">
        <v>0</v>
      </c>
      <c r="BT30" s="660">
        <v>0</v>
      </c>
      <c r="BU30" s="660">
        <v>0</v>
      </c>
      <c r="BV30" s="660">
        <v>0</v>
      </c>
      <c r="BW30" s="660">
        <v>0</v>
      </c>
      <c r="BX30" s="660">
        <v>0</v>
      </c>
      <c r="BY30" s="660">
        <v>0</v>
      </c>
      <c r="BZ30" s="660">
        <v>0</v>
      </c>
      <c r="CA30" s="660">
        <v>0</v>
      </c>
      <c r="CB30" s="660">
        <v>0</v>
      </c>
      <c r="CC30" s="660">
        <v>0</v>
      </c>
      <c r="CD30" s="660">
        <v>0</v>
      </c>
      <c r="CE30" s="660">
        <v>0.24446542610147479</v>
      </c>
      <c r="CF30" s="660">
        <v>0</v>
      </c>
      <c r="CG30" s="660">
        <v>0</v>
      </c>
      <c r="CH30" s="660">
        <v>0</v>
      </c>
      <c r="CI30" s="660">
        <v>0</v>
      </c>
      <c r="CJ30" s="660">
        <v>0</v>
      </c>
      <c r="CK30" s="660">
        <v>0</v>
      </c>
      <c r="CL30" s="660">
        <v>0</v>
      </c>
      <c r="CM30" s="660">
        <v>0</v>
      </c>
      <c r="CN30" s="660">
        <v>0</v>
      </c>
      <c r="CO30" s="662">
        <v>0</v>
      </c>
      <c r="CQ30" s="695" t="s">
        <v>46</v>
      </c>
      <c r="CR30" s="346" t="s">
        <v>39</v>
      </c>
      <c r="CS30" s="697">
        <v>4.9523249862567056E-4</v>
      </c>
      <c r="CT30" s="660">
        <v>6.2721570766293977E-3</v>
      </c>
      <c r="CU30" s="660">
        <v>4.2164109411999594E-3</v>
      </c>
      <c r="CV30" s="660">
        <v>6.737762705814109E-3</v>
      </c>
      <c r="CW30" s="660">
        <v>2.9491163993557315E-3</v>
      </c>
      <c r="CX30" s="660">
        <v>5.7346776581321778E-3</v>
      </c>
      <c r="CY30" s="660">
        <v>2.4653897212213163E-3</v>
      </c>
      <c r="CZ30" s="660">
        <v>5.7437156792523618E-3</v>
      </c>
      <c r="DA30" s="660">
        <v>6.2560553633217997E-3</v>
      </c>
      <c r="DB30" s="660">
        <v>2.6205959429292441E-3</v>
      </c>
      <c r="DC30" s="660">
        <v>3.1993731840292516E-3</v>
      </c>
      <c r="DD30" s="660">
        <v>6.4864293593495078E-3</v>
      </c>
      <c r="DE30" s="660">
        <v>3.8433687963014538E-3</v>
      </c>
      <c r="DF30" s="660">
        <v>3.7367216054870092E-3</v>
      </c>
      <c r="DG30" s="660">
        <v>2.403846153846154E-3</v>
      </c>
      <c r="DH30" s="660">
        <v>1.9307047356212183E-3</v>
      </c>
      <c r="DI30" s="660">
        <v>4.0868054566684702E-3</v>
      </c>
      <c r="DJ30" s="660">
        <v>1.5397775876817793E-3</v>
      </c>
      <c r="DK30" s="660">
        <v>1.606539064423718E-3</v>
      </c>
      <c r="DL30" s="660">
        <v>5.2872890449712226E-3</v>
      </c>
      <c r="DM30" s="660">
        <v>6.8608435938672463E-3</v>
      </c>
      <c r="DN30" s="660">
        <v>8.7785705600163175E-3</v>
      </c>
      <c r="DO30" s="660">
        <v>1.2819624419652138E-3</v>
      </c>
      <c r="DP30" s="660">
        <v>2.5170200711452906E-3</v>
      </c>
      <c r="DQ30" s="660">
        <v>4.484441534338765E-2</v>
      </c>
      <c r="DR30" s="660">
        <v>2.188214435683292E-2</v>
      </c>
      <c r="DS30" s="660">
        <v>7.2811329139193845E-2</v>
      </c>
      <c r="DT30" s="660">
        <v>2.6476508737878063E-2</v>
      </c>
      <c r="DU30" s="660">
        <v>2.3871690582486903E-2</v>
      </c>
      <c r="DV30" s="660">
        <v>4.3317704984868208E-3</v>
      </c>
      <c r="DW30" s="660">
        <v>1.0669711841861775E-2</v>
      </c>
      <c r="DX30" s="660">
        <v>2.3568762353455619E-2</v>
      </c>
      <c r="DY30" s="660">
        <v>2.2714481564326431E-2</v>
      </c>
      <c r="DZ30" s="660">
        <v>1.6332064358569171E-2</v>
      </c>
      <c r="EA30" s="660">
        <v>4.4703073584566433E-2</v>
      </c>
      <c r="EB30" s="660">
        <v>0</v>
      </c>
      <c r="EC30" s="662">
        <v>2.4634717078473641E-2</v>
      </c>
    </row>
    <row r="31" spans="2:133" ht="20.100000000000001" customHeight="1">
      <c r="B31" s="659" t="s">
        <v>47</v>
      </c>
      <c r="C31" s="346" t="s">
        <v>151</v>
      </c>
      <c r="D31" s="660">
        <v>0.84474676585366715</v>
      </c>
      <c r="E31" s="660">
        <v>0.44951728310148759</v>
      </c>
      <c r="F31" s="660">
        <v>0.2764828105250649</v>
      </c>
      <c r="G31" s="661">
        <v>3.0207047627770069E-2</v>
      </c>
      <c r="H31" s="660">
        <v>6.5954504697532224E-2</v>
      </c>
      <c r="I31" s="662">
        <v>6.2522731446638266E-2</v>
      </c>
      <c r="K31" s="718"/>
      <c r="L31" s="712" t="s">
        <v>59</v>
      </c>
      <c r="M31" s="713" t="s">
        <v>65</v>
      </c>
      <c r="O31" s="695" t="s">
        <v>98</v>
      </c>
      <c r="P31" s="346" t="s">
        <v>273</v>
      </c>
      <c r="Q31" s="697">
        <v>9.775462E-2</v>
      </c>
      <c r="R31" s="660">
        <v>0.26860937000000001</v>
      </c>
      <c r="S31" s="660">
        <v>6.5894949999999994E-2</v>
      </c>
      <c r="T31" s="660">
        <v>4.2175450000000003E-2</v>
      </c>
      <c r="U31" s="660">
        <v>5.5593499999999997E-2</v>
      </c>
      <c r="V31" s="660">
        <v>3.763524E-2</v>
      </c>
      <c r="W31" s="660">
        <v>7.1552699999999997E-2</v>
      </c>
      <c r="X31" s="660">
        <v>2.8207759999999998E-2</v>
      </c>
      <c r="Y31" s="660">
        <v>0.10820096999999999</v>
      </c>
      <c r="Z31" s="660">
        <v>2.8291E-2</v>
      </c>
      <c r="AA31" s="660">
        <v>5.4154170000000001E-2</v>
      </c>
      <c r="AB31" s="660">
        <v>3.6327270000000002E-2</v>
      </c>
      <c r="AC31" s="660">
        <v>3.1281950000000003E-2</v>
      </c>
      <c r="AD31" s="660">
        <v>2.3312619999999999E-2</v>
      </c>
      <c r="AE31" s="660">
        <v>3.3346899999999999E-2</v>
      </c>
      <c r="AF31" s="660">
        <v>2.8303709999999999E-2</v>
      </c>
      <c r="AG31" s="660">
        <v>2.6937340000000001E-2</v>
      </c>
      <c r="AH31" s="660">
        <v>1.7724790000000001E-2</v>
      </c>
      <c r="AI31" s="660">
        <v>2.6641850000000002E-2</v>
      </c>
      <c r="AJ31" s="660">
        <v>0.16263606999999999</v>
      </c>
      <c r="AK31" s="660">
        <v>5.7077740000000002E-2</v>
      </c>
      <c r="AL31" s="660">
        <v>4.0368090000000002E-2</v>
      </c>
      <c r="AM31" s="660">
        <v>4.529586E-2</v>
      </c>
      <c r="AN31" s="660">
        <v>8.7718489999999996E-2</v>
      </c>
      <c r="AO31" s="660">
        <v>6.2314189999999998E-2</v>
      </c>
      <c r="AP31" s="660">
        <v>4.6189529999999999E-2</v>
      </c>
      <c r="AQ31" s="660">
        <v>8.8065699999999997E-3</v>
      </c>
      <c r="AR31" s="660">
        <v>1.0987432800000001</v>
      </c>
      <c r="AS31" s="660">
        <v>3.5157069999999999E-2</v>
      </c>
      <c r="AT31" s="660">
        <v>4.365782E-2</v>
      </c>
      <c r="AU31" s="660">
        <v>4.0057839999999997E-2</v>
      </c>
      <c r="AV31" s="660">
        <v>2.7225099999999999E-2</v>
      </c>
      <c r="AW31" s="660">
        <v>5.2286989999999998E-2</v>
      </c>
      <c r="AX31" s="660">
        <v>2.5584880000000001E-2</v>
      </c>
      <c r="AY31" s="660">
        <v>5.7753850000000002E-2</v>
      </c>
      <c r="AZ31" s="660">
        <v>7.8764470000000003E-2</v>
      </c>
      <c r="BA31" s="662">
        <v>5.9951520000000001E-2</v>
      </c>
      <c r="BC31" s="695" t="s">
        <v>98</v>
      </c>
      <c r="BD31" s="696" t="s">
        <v>273</v>
      </c>
      <c r="BE31" s="697">
        <v>7.7867910895847228E-3</v>
      </c>
      <c r="BF31" s="660">
        <v>1.2123773301403953E-2</v>
      </c>
      <c r="BG31" s="660">
        <v>1.0134672363549707E-2</v>
      </c>
      <c r="BH31" s="660">
        <v>1.8072029329307741E-2</v>
      </c>
      <c r="BI31" s="660">
        <v>1.3696810293449102E-2</v>
      </c>
      <c r="BJ31" s="660">
        <v>4.484383633389954E-3</v>
      </c>
      <c r="BK31" s="660">
        <v>9.041820204762829E-3</v>
      </c>
      <c r="BL31" s="660">
        <v>9.4534590919187339E-3</v>
      </c>
      <c r="BM31" s="660">
        <v>1.0310535851828706E-2</v>
      </c>
      <c r="BN31" s="660">
        <v>1.0015475180191769E-2</v>
      </c>
      <c r="BO31" s="660">
        <v>6.6372734629905634E-3</v>
      </c>
      <c r="BP31" s="660">
        <v>1.3677212788407063E-2</v>
      </c>
      <c r="BQ31" s="660">
        <v>1.1656751163993792E-2</v>
      </c>
      <c r="BR31" s="660">
        <v>8.9228913929778556E-3</v>
      </c>
      <c r="BS31" s="660">
        <v>5.1286162097681949E-3</v>
      </c>
      <c r="BT31" s="660">
        <v>9.181526736971736E-3</v>
      </c>
      <c r="BU31" s="660">
        <v>5.9223724598169688E-3</v>
      </c>
      <c r="BV31" s="660">
        <v>4.3896936738052035E-3</v>
      </c>
      <c r="BW31" s="660">
        <v>5.8171169669109374E-3</v>
      </c>
      <c r="BX31" s="660">
        <v>1.2737101277836619E-2</v>
      </c>
      <c r="BY31" s="660">
        <v>1.3865641936697259E-2</v>
      </c>
      <c r="BZ31" s="660">
        <v>9.1601774371088893E-3</v>
      </c>
      <c r="CA31" s="660">
        <v>9.6724089240327587E-3</v>
      </c>
      <c r="CB31" s="660">
        <v>1.0771764475679554E-2</v>
      </c>
      <c r="CC31" s="660">
        <v>8.9497961105560256E-3</v>
      </c>
      <c r="CD31" s="660">
        <v>3.6297248977503909E-3</v>
      </c>
      <c r="CE31" s="660">
        <v>2.5118660552449772E-3</v>
      </c>
      <c r="CF31" s="660">
        <v>9.4668844175961678E-3</v>
      </c>
      <c r="CG31" s="660">
        <v>3.3276335764946302E-3</v>
      </c>
      <c r="CH31" s="660">
        <v>0</v>
      </c>
      <c r="CI31" s="660">
        <v>4.92937514086188E-3</v>
      </c>
      <c r="CJ31" s="660">
        <v>8.3413724433080705E-3</v>
      </c>
      <c r="CK31" s="660">
        <v>4.4519028070564744E-3</v>
      </c>
      <c r="CL31" s="660">
        <v>1.595954373757719E-2</v>
      </c>
      <c r="CM31" s="660">
        <v>1.1746163345344098E-2</v>
      </c>
      <c r="CN31" s="660">
        <v>0</v>
      </c>
      <c r="CO31" s="662">
        <v>2.2367703218767049E-2</v>
      </c>
      <c r="CQ31" s="695" t="s">
        <v>47</v>
      </c>
      <c r="CR31" s="346" t="s">
        <v>151</v>
      </c>
      <c r="CS31" s="697">
        <v>8.451888992095237E-2</v>
      </c>
      <c r="CT31" s="660">
        <v>0.28524679574584128</v>
      </c>
      <c r="CU31" s="660">
        <v>3.9652296376763367E-2</v>
      </c>
      <c r="CV31" s="660">
        <v>3.4313506760073179E-2</v>
      </c>
      <c r="CW31" s="660">
        <v>4.1990880424672763E-2</v>
      </c>
      <c r="CX31" s="660">
        <v>2.8076026034605454E-2</v>
      </c>
      <c r="CY31" s="660">
        <v>6.9315380238953159E-2</v>
      </c>
      <c r="CZ31" s="660">
        <v>1.9598212763054675E-2</v>
      </c>
      <c r="DA31" s="660">
        <v>0.10178546712802768</v>
      </c>
      <c r="DB31" s="660">
        <v>2.4022129476851402E-2</v>
      </c>
      <c r="DC31" s="660">
        <v>4.2538604681531783E-2</v>
      </c>
      <c r="DD31" s="660">
        <v>3.2101880536088194E-2</v>
      </c>
      <c r="DE31" s="660">
        <v>2.5566757644961843E-2</v>
      </c>
      <c r="DF31" s="660">
        <v>1.7590407849255089E-2</v>
      </c>
      <c r="DG31" s="660">
        <v>2.6709401709401708E-2</v>
      </c>
      <c r="DH31" s="660">
        <v>2.0723843919557755E-2</v>
      </c>
      <c r="DI31" s="660">
        <v>2.0405547802808077E-2</v>
      </c>
      <c r="DJ31" s="660">
        <v>1.2660393498716851E-2</v>
      </c>
      <c r="DK31" s="660">
        <v>2.1770856480508326E-2</v>
      </c>
      <c r="DL31" s="660">
        <v>0.16638376743732319</v>
      </c>
      <c r="DM31" s="660">
        <v>4.9574968865890127E-2</v>
      </c>
      <c r="DN31" s="660">
        <v>3.1344753058574794E-2</v>
      </c>
      <c r="DO31" s="660">
        <v>3.2360889751229992E-2</v>
      </c>
      <c r="DP31" s="660">
        <v>8.6544623700855416E-2</v>
      </c>
      <c r="DQ31" s="660">
        <v>6.1186658225432976E-2</v>
      </c>
      <c r="DR31" s="660">
        <v>4.121481560477501E-2</v>
      </c>
      <c r="DS31" s="660">
        <v>3.997139744246217E-3</v>
      </c>
      <c r="DT31" s="660">
        <v>9.7614683524247473E-2</v>
      </c>
      <c r="DU31" s="660">
        <v>2.6306176435255669E-2</v>
      </c>
      <c r="DV31" s="660">
        <v>3.9281906135825509E-2</v>
      </c>
      <c r="DW31" s="660">
        <v>3.5401743278445315E-2</v>
      </c>
      <c r="DX31" s="660">
        <v>1.9530141109302845E-2</v>
      </c>
      <c r="DY31" s="660">
        <v>4.7622483584674219E-2</v>
      </c>
      <c r="DZ31" s="660">
        <v>2.0209021692285591E-2</v>
      </c>
      <c r="EA31" s="660">
        <v>4.776160590716947E-2</v>
      </c>
      <c r="EB31" s="660">
        <v>6.1687381866086258E-2</v>
      </c>
      <c r="EC31" s="662">
        <v>5.3802074696442062E-2</v>
      </c>
    </row>
    <row r="32" spans="2:133" ht="20.100000000000001" customHeight="1">
      <c r="B32" s="659" t="s">
        <v>48</v>
      </c>
      <c r="C32" s="346" t="s">
        <v>152</v>
      </c>
      <c r="D32" s="660">
        <v>0.58925741771030937</v>
      </c>
      <c r="E32" s="660">
        <v>0.48334963678844001</v>
      </c>
      <c r="F32" s="660">
        <v>9.7381885758135181E-2</v>
      </c>
      <c r="G32" s="661">
        <v>6.3189888084378143E-2</v>
      </c>
      <c r="H32" s="660">
        <v>2.4072725668012621E-2</v>
      </c>
      <c r="I32" s="662">
        <v>2.2515929578880527E-2</v>
      </c>
      <c r="K32" s="686" t="s">
        <v>412</v>
      </c>
      <c r="L32" s="719">
        <v>486915</v>
      </c>
      <c r="M32" s="687">
        <v>519088</v>
      </c>
      <c r="O32" s="695" t="s">
        <v>99</v>
      </c>
      <c r="P32" s="346" t="s">
        <v>152</v>
      </c>
      <c r="Q32" s="697">
        <v>7.8265399999999999E-3</v>
      </c>
      <c r="R32" s="660">
        <v>8.0863500000000008E-3</v>
      </c>
      <c r="S32" s="660">
        <v>8.9422800000000004E-3</v>
      </c>
      <c r="T32" s="660">
        <v>8.6811100000000006E-3</v>
      </c>
      <c r="U32" s="660">
        <v>8.6721100000000002E-3</v>
      </c>
      <c r="V32" s="660">
        <v>1.572668E-2</v>
      </c>
      <c r="W32" s="660">
        <v>5.9807000000000003E-3</v>
      </c>
      <c r="X32" s="660">
        <v>7.6073299999999998E-3</v>
      </c>
      <c r="Y32" s="660">
        <v>8.7164600000000005E-3</v>
      </c>
      <c r="Z32" s="660">
        <v>4.1117699999999998E-3</v>
      </c>
      <c r="AA32" s="660">
        <v>6.6881600000000003E-3</v>
      </c>
      <c r="AB32" s="660">
        <v>8.8773399999999992E-3</v>
      </c>
      <c r="AC32" s="660">
        <v>8.5045599999999996E-3</v>
      </c>
      <c r="AD32" s="660">
        <v>1.0726690000000001E-2</v>
      </c>
      <c r="AE32" s="660">
        <v>7.54363E-3</v>
      </c>
      <c r="AF32" s="660">
        <v>8.0737399999999994E-3</v>
      </c>
      <c r="AG32" s="660">
        <v>1.4498219999999999E-2</v>
      </c>
      <c r="AH32" s="660">
        <v>1.120527E-2</v>
      </c>
      <c r="AI32" s="660">
        <v>5.6958900000000003E-3</v>
      </c>
      <c r="AJ32" s="660">
        <v>9.2637099999999997E-3</v>
      </c>
      <c r="AK32" s="660">
        <v>1.1709870000000001E-2</v>
      </c>
      <c r="AL32" s="660">
        <v>1.309137E-2</v>
      </c>
      <c r="AM32" s="660">
        <v>4.0563389999999998E-2</v>
      </c>
      <c r="AN32" s="660">
        <v>1.2167219999999999E-2</v>
      </c>
      <c r="AO32" s="660">
        <v>3.2068270000000003E-2</v>
      </c>
      <c r="AP32" s="660">
        <v>4.383393E-2</v>
      </c>
      <c r="AQ32" s="660">
        <v>6.5743499999999996E-3</v>
      </c>
      <c r="AR32" s="660">
        <v>1.411106E-2</v>
      </c>
      <c r="AS32" s="660">
        <v>1.1596195300000001</v>
      </c>
      <c r="AT32" s="660">
        <v>2.2833530000000001E-2</v>
      </c>
      <c r="AU32" s="660">
        <v>2.547435E-2</v>
      </c>
      <c r="AV32" s="660">
        <v>1.369391E-2</v>
      </c>
      <c r="AW32" s="660">
        <v>4.927993E-2</v>
      </c>
      <c r="AX32" s="660">
        <v>4.2191600000000003E-2</v>
      </c>
      <c r="AY32" s="660">
        <v>2.08174E-2</v>
      </c>
      <c r="AZ32" s="660">
        <v>8.2926000000000007E-3</v>
      </c>
      <c r="BA32" s="662">
        <v>3.5165809999999999E-2</v>
      </c>
      <c r="BC32" s="695" t="s">
        <v>99</v>
      </c>
      <c r="BD32" s="696" t="s">
        <v>152</v>
      </c>
      <c r="BE32" s="697">
        <v>7.1158795711049674E-3</v>
      </c>
      <c r="BF32" s="660">
        <v>1.2264638211954735E-2</v>
      </c>
      <c r="BG32" s="660">
        <v>5.6217783807416828E-2</v>
      </c>
      <c r="BH32" s="660">
        <v>1.3561487035716063E-2</v>
      </c>
      <c r="BI32" s="660">
        <v>4.1904585469778169E-2</v>
      </c>
      <c r="BJ32" s="660">
        <v>3.9338974915768682E-2</v>
      </c>
      <c r="BK32" s="660">
        <v>0.12351914420161891</v>
      </c>
      <c r="BL32" s="660">
        <v>6.0529885395408482E-2</v>
      </c>
      <c r="BM32" s="660">
        <v>5.2017290671315525E-2</v>
      </c>
      <c r="BN32" s="660">
        <v>6.8168360744498252E-2</v>
      </c>
      <c r="BO32" s="660">
        <v>7.4150703642535676E-2</v>
      </c>
      <c r="BP32" s="660">
        <v>6.6707208682228569E-2</v>
      </c>
      <c r="BQ32" s="660">
        <v>8.1643817899637872E-2</v>
      </c>
      <c r="BR32" s="660">
        <v>0.10894778476636185</v>
      </c>
      <c r="BS32" s="660">
        <v>5.8599863670405268E-2</v>
      </c>
      <c r="BT32" s="660">
        <v>3.910793843435504E-2</v>
      </c>
      <c r="BU32" s="660">
        <v>7.3639363344960573E-2</v>
      </c>
      <c r="BV32" s="660">
        <v>2.4576059375380363E-2</v>
      </c>
      <c r="BW32" s="660">
        <v>5.0808370318028685E-2</v>
      </c>
      <c r="BX32" s="660">
        <v>5.936797445855093E-2</v>
      </c>
      <c r="BY32" s="660">
        <v>0.1379726381557686</v>
      </c>
      <c r="BZ32" s="660">
        <v>0.15296238238585189</v>
      </c>
      <c r="CA32" s="660">
        <v>0</v>
      </c>
      <c r="CB32" s="660">
        <v>0.11916937075024052</v>
      </c>
      <c r="CC32" s="660">
        <v>0.28185654772336688</v>
      </c>
      <c r="CD32" s="660">
        <v>0.75824754394740645</v>
      </c>
      <c r="CE32" s="660">
        <v>2.997330819362095E-2</v>
      </c>
      <c r="CF32" s="660">
        <v>8.0827567609908182E-2</v>
      </c>
      <c r="CG32" s="660">
        <v>0.48938125998505405</v>
      </c>
      <c r="CH32" s="660">
        <v>0</v>
      </c>
      <c r="CI32" s="660">
        <v>9.0348352053329264E-2</v>
      </c>
      <c r="CJ32" s="660">
        <v>4.4259556918713576E-2</v>
      </c>
      <c r="CK32" s="660">
        <v>0.12839786974370354</v>
      </c>
      <c r="CL32" s="660">
        <v>0.1955534741125817</v>
      </c>
      <c r="CM32" s="660">
        <v>4.8687389331080189E-2</v>
      </c>
      <c r="CN32" s="660">
        <v>0</v>
      </c>
      <c r="CO32" s="662">
        <v>0</v>
      </c>
      <c r="CQ32" s="695" t="s">
        <v>48</v>
      </c>
      <c r="CR32" s="346" t="s">
        <v>152</v>
      </c>
      <c r="CS32" s="697">
        <v>3.935795120656645E-3</v>
      </c>
      <c r="CT32" s="660">
        <v>2.7270248159258249E-3</v>
      </c>
      <c r="CU32" s="660">
        <v>4.4203615722661488E-3</v>
      </c>
      <c r="CV32" s="660">
        <v>4.7744411226629778E-3</v>
      </c>
      <c r="CW32" s="660">
        <v>5.4369607465045407E-3</v>
      </c>
      <c r="CX32" s="660">
        <v>1.3905554430090436E-2</v>
      </c>
      <c r="CY32" s="660">
        <v>3.698084581831974E-3</v>
      </c>
      <c r="CZ32" s="660">
        <v>3.9769432791022883E-3</v>
      </c>
      <c r="DA32" s="660">
        <v>4.6228373702422148E-3</v>
      </c>
      <c r="DB32" s="660">
        <v>2.5478016111812095E-3</v>
      </c>
      <c r="DC32" s="660">
        <v>3.7543664914628972E-3</v>
      </c>
      <c r="DD32" s="660">
        <v>8.3623417198945785E-3</v>
      </c>
      <c r="DE32" s="660">
        <v>6.6284186486938118E-3</v>
      </c>
      <c r="DF32" s="660">
        <v>1.0035266404324559E-2</v>
      </c>
      <c r="DG32" s="660">
        <v>5.074786324786325E-3</v>
      </c>
      <c r="DH32" s="660">
        <v>5.3463485546687561E-3</v>
      </c>
      <c r="DI32" s="660">
        <v>1.5329080397573549E-2</v>
      </c>
      <c r="DJ32" s="660">
        <v>1.1719418306244653E-2</v>
      </c>
      <c r="DK32" s="660">
        <v>3.5043571741728576E-3</v>
      </c>
      <c r="DL32" s="660">
        <v>4.9556140864305924E-3</v>
      </c>
      <c r="DM32" s="660">
        <v>8.3152477762406564E-3</v>
      </c>
      <c r="DN32" s="660">
        <v>1.1779288378788652E-2</v>
      </c>
      <c r="DO32" s="660">
        <v>4.3638694477167207E-2</v>
      </c>
      <c r="DP32" s="660">
        <v>9.4829427772669429E-3</v>
      </c>
      <c r="DQ32" s="660">
        <v>4.0507081096550948E-2</v>
      </c>
      <c r="DR32" s="660">
        <v>5.4235458005345565E-2</v>
      </c>
      <c r="DS32" s="660">
        <v>3.5358445536715264E-3</v>
      </c>
      <c r="DT32" s="660">
        <v>8.8171005297102267E-3</v>
      </c>
      <c r="DU32" s="660">
        <v>0.22578691751922705</v>
      </c>
      <c r="DV32" s="660">
        <v>2.7378357612155613E-2</v>
      </c>
      <c r="DW32" s="660">
        <v>3.0251938689488611E-2</v>
      </c>
      <c r="DX32" s="660">
        <v>1.2926938070947845E-2</v>
      </c>
      <c r="DY32" s="660">
        <v>6.4766577675156936E-2</v>
      </c>
      <c r="DZ32" s="660">
        <v>5.3894914523775317E-2</v>
      </c>
      <c r="EA32" s="660">
        <v>2.2153976092019384E-2</v>
      </c>
      <c r="EB32" s="660">
        <v>0</v>
      </c>
      <c r="EC32" s="662">
        <v>4.3336465645901275E-2</v>
      </c>
    </row>
    <row r="33" spans="2:133" ht="20.100000000000001" customHeight="1">
      <c r="B33" s="663" t="s">
        <v>50</v>
      </c>
      <c r="C33" s="359" t="s">
        <v>43</v>
      </c>
      <c r="D33" s="664">
        <v>1</v>
      </c>
      <c r="E33" s="664">
        <v>0.72110454267479973</v>
      </c>
      <c r="F33" s="664">
        <v>0.39730175779718691</v>
      </c>
      <c r="G33" s="665">
        <v>5.4533439970351786E-3</v>
      </c>
      <c r="H33" s="664">
        <v>7.3312765590453646E-2</v>
      </c>
      <c r="I33" s="666">
        <v>7.3312765590453646E-2</v>
      </c>
      <c r="K33" s="688" t="s">
        <v>416</v>
      </c>
      <c r="L33" s="720">
        <v>472503</v>
      </c>
      <c r="M33" s="689">
        <v>444231</v>
      </c>
      <c r="O33" s="698" t="s">
        <v>100</v>
      </c>
      <c r="P33" s="359" t="s">
        <v>43</v>
      </c>
      <c r="Q33" s="671">
        <v>4.9065999999999997E-4</v>
      </c>
      <c r="R33" s="664">
        <v>3.8816000000000002E-4</v>
      </c>
      <c r="S33" s="664">
        <v>5.4151000000000004E-4</v>
      </c>
      <c r="T33" s="664">
        <v>2.4572E-4</v>
      </c>
      <c r="U33" s="664">
        <v>4.7529000000000001E-4</v>
      </c>
      <c r="V33" s="664">
        <v>1.303E-4</v>
      </c>
      <c r="W33" s="664">
        <v>1.31306E-3</v>
      </c>
      <c r="X33" s="664">
        <v>2.4755000000000003E-4</v>
      </c>
      <c r="Y33" s="664">
        <v>7.4921999999999999E-4</v>
      </c>
      <c r="Z33" s="664">
        <v>5.4378E-4</v>
      </c>
      <c r="AA33" s="664">
        <v>3.1137999999999999E-4</v>
      </c>
      <c r="AB33" s="664">
        <v>3.3951000000000001E-4</v>
      </c>
      <c r="AC33" s="664">
        <v>4.8040000000000002E-4</v>
      </c>
      <c r="AD33" s="664">
        <v>3.4363999999999998E-4</v>
      </c>
      <c r="AE33" s="664">
        <v>2.0150999999999999E-4</v>
      </c>
      <c r="AF33" s="664">
        <v>1.2651000000000001E-4</v>
      </c>
      <c r="AG33" s="664">
        <v>1.4243E-4</v>
      </c>
      <c r="AH33" s="664">
        <v>2.6937E-4</v>
      </c>
      <c r="AI33" s="664">
        <v>1.7229999999999999E-4</v>
      </c>
      <c r="AJ33" s="664">
        <v>2.2546999999999999E-4</v>
      </c>
      <c r="AK33" s="664">
        <v>1.01084E-3</v>
      </c>
      <c r="AL33" s="664">
        <v>3.1683999999999998E-4</v>
      </c>
      <c r="AM33" s="664">
        <v>7.0682999999999998E-4</v>
      </c>
      <c r="AN33" s="664">
        <v>5.4458000000000002E-4</v>
      </c>
      <c r="AO33" s="664">
        <v>3.3631999999999998E-4</v>
      </c>
      <c r="AP33" s="664">
        <v>7.2407999999999999E-4</v>
      </c>
      <c r="AQ33" s="664">
        <v>3.4622E-4</v>
      </c>
      <c r="AR33" s="664">
        <v>2.4072000000000001E-4</v>
      </c>
      <c r="AS33" s="664">
        <v>4.6771999999999997E-4</v>
      </c>
      <c r="AT33" s="664">
        <v>1.0000994000000001</v>
      </c>
      <c r="AU33" s="664">
        <v>4.2059999999999998E-4</v>
      </c>
      <c r="AV33" s="664">
        <v>2.5872999999999998E-4</v>
      </c>
      <c r="AW33" s="664">
        <v>9.1200000000000005E-4</v>
      </c>
      <c r="AX33" s="664">
        <v>3.9647E-4</v>
      </c>
      <c r="AY33" s="664">
        <v>4.2471000000000002E-4</v>
      </c>
      <c r="AZ33" s="664">
        <v>1.6222E-4</v>
      </c>
      <c r="BA33" s="666">
        <v>0.10038471</v>
      </c>
      <c r="BC33" s="698" t="s">
        <v>100</v>
      </c>
      <c r="BD33" s="699" t="s">
        <v>43</v>
      </c>
      <c r="BE33" s="671">
        <v>0</v>
      </c>
      <c r="BF33" s="664">
        <v>0</v>
      </c>
      <c r="BG33" s="664">
        <v>0</v>
      </c>
      <c r="BH33" s="664">
        <v>0</v>
      </c>
      <c r="BI33" s="664">
        <v>0</v>
      </c>
      <c r="BJ33" s="664">
        <v>0</v>
      </c>
      <c r="BK33" s="664">
        <v>0</v>
      </c>
      <c r="BL33" s="664">
        <v>0</v>
      </c>
      <c r="BM33" s="664">
        <v>0</v>
      </c>
      <c r="BN33" s="664">
        <v>0</v>
      </c>
      <c r="BO33" s="664">
        <v>0</v>
      </c>
      <c r="BP33" s="664">
        <v>0</v>
      </c>
      <c r="BQ33" s="664">
        <v>0</v>
      </c>
      <c r="BR33" s="664">
        <v>0</v>
      </c>
      <c r="BS33" s="664">
        <v>0</v>
      </c>
      <c r="BT33" s="664">
        <v>0</v>
      </c>
      <c r="BU33" s="664">
        <v>0</v>
      </c>
      <c r="BV33" s="664">
        <v>0</v>
      </c>
      <c r="BW33" s="664">
        <v>0</v>
      </c>
      <c r="BX33" s="664">
        <v>0</v>
      </c>
      <c r="BY33" s="664">
        <v>0</v>
      </c>
      <c r="BZ33" s="664">
        <v>0</v>
      </c>
      <c r="CA33" s="664">
        <v>0</v>
      </c>
      <c r="CB33" s="664">
        <v>0</v>
      </c>
      <c r="CC33" s="664">
        <v>0</v>
      </c>
      <c r="CD33" s="664">
        <v>0</v>
      </c>
      <c r="CE33" s="664">
        <v>0</v>
      </c>
      <c r="CF33" s="664">
        <v>0</v>
      </c>
      <c r="CG33" s="664">
        <v>0</v>
      </c>
      <c r="CH33" s="664">
        <v>0</v>
      </c>
      <c r="CI33" s="664">
        <v>0</v>
      </c>
      <c r="CJ33" s="664">
        <v>0</v>
      </c>
      <c r="CK33" s="664">
        <v>0</v>
      </c>
      <c r="CL33" s="664">
        <v>0</v>
      </c>
      <c r="CM33" s="664">
        <v>0</v>
      </c>
      <c r="CN33" s="664">
        <v>0</v>
      </c>
      <c r="CO33" s="666">
        <v>0</v>
      </c>
      <c r="CQ33" s="698" t="s">
        <v>50</v>
      </c>
      <c r="CR33" s="359" t="s">
        <v>43</v>
      </c>
      <c r="CS33" s="671">
        <v>0</v>
      </c>
      <c r="CT33" s="664">
        <v>0</v>
      </c>
      <c r="CU33" s="664">
        <v>0</v>
      </c>
      <c r="CV33" s="664">
        <v>0</v>
      </c>
      <c r="CW33" s="664">
        <v>0</v>
      </c>
      <c r="CX33" s="664">
        <v>0</v>
      </c>
      <c r="CY33" s="664">
        <v>0</v>
      </c>
      <c r="CZ33" s="664">
        <v>0</v>
      </c>
      <c r="DA33" s="664">
        <v>0</v>
      </c>
      <c r="DB33" s="664">
        <v>0</v>
      </c>
      <c r="DC33" s="664">
        <v>0</v>
      </c>
      <c r="DD33" s="664">
        <v>0</v>
      </c>
      <c r="DE33" s="664">
        <v>0</v>
      </c>
      <c r="DF33" s="664">
        <v>0</v>
      </c>
      <c r="DG33" s="664">
        <v>0</v>
      </c>
      <c r="DH33" s="664">
        <v>0</v>
      </c>
      <c r="DI33" s="664">
        <v>0</v>
      </c>
      <c r="DJ33" s="664">
        <v>0</v>
      </c>
      <c r="DK33" s="664">
        <v>0</v>
      </c>
      <c r="DL33" s="664">
        <v>0</v>
      </c>
      <c r="DM33" s="664">
        <v>0</v>
      </c>
      <c r="DN33" s="664">
        <v>0</v>
      </c>
      <c r="DO33" s="664">
        <v>0</v>
      </c>
      <c r="DP33" s="664">
        <v>0</v>
      </c>
      <c r="DQ33" s="664">
        <v>0</v>
      </c>
      <c r="DR33" s="664">
        <v>0</v>
      </c>
      <c r="DS33" s="664">
        <v>0</v>
      </c>
      <c r="DT33" s="664">
        <v>0</v>
      </c>
      <c r="DU33" s="664">
        <v>0</v>
      </c>
      <c r="DV33" s="664">
        <v>0</v>
      </c>
      <c r="DW33" s="664">
        <v>0</v>
      </c>
      <c r="DX33" s="664">
        <v>0</v>
      </c>
      <c r="DY33" s="664">
        <v>0</v>
      </c>
      <c r="DZ33" s="664">
        <v>0</v>
      </c>
      <c r="EA33" s="664">
        <v>0</v>
      </c>
      <c r="EB33" s="664">
        <v>0</v>
      </c>
      <c r="EC33" s="666">
        <v>0.10028927827833362</v>
      </c>
    </row>
    <row r="34" spans="2:133" ht="20.100000000000001" customHeight="1">
      <c r="B34" s="667" t="s">
        <v>52</v>
      </c>
      <c r="C34" s="372" t="s">
        <v>45</v>
      </c>
      <c r="D34" s="668">
        <v>0.92835247513815544</v>
      </c>
      <c r="E34" s="668">
        <v>0.69198759365258111</v>
      </c>
      <c r="F34" s="668">
        <v>0.42418668357962031</v>
      </c>
      <c r="G34" s="669">
        <v>2.4957109128647056E-2</v>
      </c>
      <c r="H34" s="668">
        <v>7.3272419285195733E-2</v>
      </c>
      <c r="I34" s="670">
        <v>7.3006704552104604E-2</v>
      </c>
      <c r="K34" s="688" t="s">
        <v>427</v>
      </c>
      <c r="L34" s="720">
        <v>476667</v>
      </c>
      <c r="M34" s="689">
        <v>441141</v>
      </c>
      <c r="O34" s="700" t="s">
        <v>101</v>
      </c>
      <c r="P34" s="372" t="s">
        <v>45</v>
      </c>
      <c r="Q34" s="672">
        <v>1.7667E-4</v>
      </c>
      <c r="R34" s="668">
        <v>2.0858000000000001E-4</v>
      </c>
      <c r="S34" s="668">
        <v>3.2253000000000002E-4</v>
      </c>
      <c r="T34" s="668">
        <v>2.118E-4</v>
      </c>
      <c r="U34" s="668">
        <v>3.4038999999999999E-4</v>
      </c>
      <c r="V34" s="668">
        <v>4.5160000000000003E-4</v>
      </c>
      <c r="W34" s="668">
        <v>1.2871000000000001E-4</v>
      </c>
      <c r="X34" s="668">
        <v>2.8810000000000001E-4</v>
      </c>
      <c r="Y34" s="668">
        <v>4.0585000000000003E-4</v>
      </c>
      <c r="Z34" s="668">
        <v>1.8158000000000001E-4</v>
      </c>
      <c r="AA34" s="668">
        <v>1.4519000000000001E-4</v>
      </c>
      <c r="AB34" s="668">
        <v>6.4747000000000003E-4</v>
      </c>
      <c r="AC34" s="668">
        <v>6.4712000000000005E-4</v>
      </c>
      <c r="AD34" s="668">
        <v>4.2591999999999999E-4</v>
      </c>
      <c r="AE34" s="668">
        <v>3.7100000000000002E-4</v>
      </c>
      <c r="AF34" s="668">
        <v>1.02947E-3</v>
      </c>
      <c r="AG34" s="668">
        <v>1.31072E-3</v>
      </c>
      <c r="AH34" s="668">
        <v>1.1765199999999999E-3</v>
      </c>
      <c r="AI34" s="668">
        <v>4.2205999999999998E-4</v>
      </c>
      <c r="AJ34" s="668">
        <v>2.0010000000000001E-4</v>
      </c>
      <c r="AK34" s="668">
        <v>3.4246999999999999E-4</v>
      </c>
      <c r="AL34" s="668">
        <v>7.8910000000000004E-4</v>
      </c>
      <c r="AM34" s="668">
        <v>4.3179999999999998E-4</v>
      </c>
      <c r="AN34" s="668">
        <v>3.9197E-4</v>
      </c>
      <c r="AO34" s="668">
        <v>4.3721E-4</v>
      </c>
      <c r="AP34" s="668">
        <v>5.1002999999999997E-4</v>
      </c>
      <c r="AQ34" s="668">
        <v>7.6279999999999995E-5</v>
      </c>
      <c r="AR34" s="668">
        <v>6.1412000000000001E-4</v>
      </c>
      <c r="AS34" s="668">
        <v>5.4129E-3</v>
      </c>
      <c r="AT34" s="668">
        <v>2.7315E-4</v>
      </c>
      <c r="AU34" s="668">
        <v>1.0001995699999999</v>
      </c>
      <c r="AV34" s="668">
        <v>2.419E-4</v>
      </c>
      <c r="AW34" s="668">
        <v>3.1665000000000003E-4</v>
      </c>
      <c r="AX34" s="668">
        <v>6.5976999999999995E-4</v>
      </c>
      <c r="AY34" s="668">
        <v>6.7555999999999996E-4</v>
      </c>
      <c r="AZ34" s="668">
        <v>1.6904999999999999E-4</v>
      </c>
      <c r="BA34" s="670">
        <v>2.47817E-3</v>
      </c>
      <c r="BC34" s="700" t="s">
        <v>101</v>
      </c>
      <c r="BD34" s="701" t="s">
        <v>45</v>
      </c>
      <c r="BE34" s="672">
        <v>2.6808714191693126E-3</v>
      </c>
      <c r="BF34" s="668">
        <v>3.3638540639526697E-2</v>
      </c>
      <c r="BG34" s="668">
        <v>0.11685975272225069</v>
      </c>
      <c r="BH34" s="668">
        <v>0.2488196944310811</v>
      </c>
      <c r="BI34" s="668">
        <v>7.9315476371844384E-2</v>
      </c>
      <c r="BJ34" s="668">
        <v>0.49233468358484084</v>
      </c>
      <c r="BK34" s="668">
        <v>0.1039227494972797</v>
      </c>
      <c r="BL34" s="668">
        <v>0.27235033940009962</v>
      </c>
      <c r="BM34" s="668">
        <v>0.2545344155078792</v>
      </c>
      <c r="BN34" s="668">
        <v>0.12346889795981061</v>
      </c>
      <c r="BO34" s="668">
        <v>0.28043716287228238</v>
      </c>
      <c r="BP34" s="668">
        <v>9.5621982088745436E-2</v>
      </c>
      <c r="BQ34" s="668">
        <v>0.1969943093636834</v>
      </c>
      <c r="BR34" s="668">
        <v>0.32563408953869816</v>
      </c>
      <c r="BS34" s="668">
        <v>0.58113460753669466</v>
      </c>
      <c r="BT34" s="668">
        <v>0.32058152272123897</v>
      </c>
      <c r="BU34" s="668">
        <v>0.39019635844598155</v>
      </c>
      <c r="BV34" s="668">
        <v>0.62129983991020854</v>
      </c>
      <c r="BW34" s="668">
        <v>0.52123649297753927</v>
      </c>
      <c r="BX34" s="668">
        <v>0.13862181324114448</v>
      </c>
      <c r="BY34" s="668">
        <v>6.1298371957906488E-2</v>
      </c>
      <c r="BZ34" s="668">
        <v>8.5182477139834623E-3</v>
      </c>
      <c r="CA34" s="668">
        <v>0</v>
      </c>
      <c r="CB34" s="668">
        <v>0</v>
      </c>
      <c r="CC34" s="668">
        <v>2.2455663190873137E-2</v>
      </c>
      <c r="CD34" s="668">
        <v>1.2128285465138765E-3</v>
      </c>
      <c r="CE34" s="668">
        <v>0</v>
      </c>
      <c r="CF34" s="668">
        <v>8.7611755068853093E-3</v>
      </c>
      <c r="CG34" s="668">
        <v>4.8594015955873801E-2</v>
      </c>
      <c r="CH34" s="668">
        <v>0</v>
      </c>
      <c r="CI34" s="668">
        <v>0.39359197877109514</v>
      </c>
      <c r="CJ34" s="668">
        <v>4.6055673566213713E-2</v>
      </c>
      <c r="CK34" s="668">
        <v>0</v>
      </c>
      <c r="CL34" s="668">
        <v>1.8063884664207937E-2</v>
      </c>
      <c r="CM34" s="668">
        <v>4.0027075740738688E-5</v>
      </c>
      <c r="CN34" s="668">
        <v>0</v>
      </c>
      <c r="CO34" s="670">
        <v>0</v>
      </c>
      <c r="CQ34" s="700" t="s">
        <v>52</v>
      </c>
      <c r="CR34" s="372" t="s">
        <v>45</v>
      </c>
      <c r="CS34" s="672">
        <v>3.0803935321213963E-5</v>
      </c>
      <c r="CT34" s="668">
        <v>0</v>
      </c>
      <c r="CU34" s="668">
        <v>1.8033529483747282E-4</v>
      </c>
      <c r="CV34" s="668">
        <v>8.9241890143233234E-5</v>
      </c>
      <c r="CW34" s="668">
        <v>1.8904592303562381E-4</v>
      </c>
      <c r="CX34" s="668">
        <v>2.856949920265125E-4</v>
      </c>
      <c r="CY34" s="668">
        <v>0</v>
      </c>
      <c r="CZ34" s="668">
        <v>1.637163614038678E-4</v>
      </c>
      <c r="DA34" s="668">
        <v>2.3529411764705883E-4</v>
      </c>
      <c r="DB34" s="668">
        <v>9.7059108997379407E-5</v>
      </c>
      <c r="DC34" s="668">
        <v>3.2646665143155627E-5</v>
      </c>
      <c r="DD34" s="668">
        <v>5.7466329354725779E-4</v>
      </c>
      <c r="DE34" s="668">
        <v>5.5700997047847158E-4</v>
      </c>
      <c r="DF34" s="668">
        <v>3.1317656349995235E-4</v>
      </c>
      <c r="DG34" s="668">
        <v>2.6709401709401712E-4</v>
      </c>
      <c r="DH34" s="668">
        <v>9.3979892278032843E-4</v>
      </c>
      <c r="DI34" s="668">
        <v>1.2246176629738274E-3</v>
      </c>
      <c r="DJ34" s="668">
        <v>1.1120615911035072E-3</v>
      </c>
      <c r="DK34" s="668">
        <v>3.4232795017626885E-4</v>
      </c>
      <c r="DL34" s="668">
        <v>1.9510291678860601E-5</v>
      </c>
      <c r="DM34" s="668">
        <v>1.755145386186217E-4</v>
      </c>
      <c r="DN34" s="668">
        <v>6.4721364718618962E-4</v>
      </c>
      <c r="DO34" s="668">
        <v>8.6619083916568496E-5</v>
      </c>
      <c r="DP34" s="668">
        <v>2.229095265958929E-4</v>
      </c>
      <c r="DQ34" s="668">
        <v>2.1898063430667695E-4</v>
      </c>
      <c r="DR34" s="668">
        <v>2.2995247648819245E-4</v>
      </c>
      <c r="DS34" s="668">
        <v>1.1278611016496097E-6</v>
      </c>
      <c r="DT34" s="668">
        <v>4.5732969870255206E-4</v>
      </c>
      <c r="DU34" s="668">
        <v>4.9425211270713353E-3</v>
      </c>
      <c r="DV34" s="668">
        <v>1.0388408887773823E-4</v>
      </c>
      <c r="DW34" s="668">
        <v>0</v>
      </c>
      <c r="DX34" s="668">
        <v>1.0050268976935514E-4</v>
      </c>
      <c r="DY34" s="668">
        <v>0</v>
      </c>
      <c r="DZ34" s="668">
        <v>4.1301537135469041E-4</v>
      </c>
      <c r="EA34" s="668">
        <v>5.0801322924985475E-4</v>
      </c>
      <c r="EB34" s="668">
        <v>0</v>
      </c>
      <c r="EC34" s="670">
        <v>2.4137232141212021E-3</v>
      </c>
    </row>
    <row r="35" spans="2:133" ht="20.100000000000001" customHeight="1">
      <c r="B35" s="659" t="s">
        <v>54</v>
      </c>
      <c r="C35" s="346" t="s">
        <v>153</v>
      </c>
      <c r="D35" s="660">
        <v>0.9687873648395674</v>
      </c>
      <c r="E35" s="660">
        <v>0.59139926192235193</v>
      </c>
      <c r="F35" s="660">
        <v>0.51428813239554327</v>
      </c>
      <c r="G35" s="661">
        <v>5.6226977106764456E-2</v>
      </c>
      <c r="H35" s="660">
        <v>0.12640064603834267</v>
      </c>
      <c r="I35" s="662">
        <v>0.12447258127934635</v>
      </c>
      <c r="K35" s="688" t="s">
        <v>424</v>
      </c>
      <c r="L35" s="720">
        <v>476691</v>
      </c>
      <c r="M35" s="689">
        <v>429369</v>
      </c>
      <c r="O35" s="695" t="s">
        <v>102</v>
      </c>
      <c r="P35" s="346" t="s">
        <v>274</v>
      </c>
      <c r="Q35" s="697">
        <v>6.9759999999999996E-5</v>
      </c>
      <c r="R35" s="660">
        <v>1.8085E-4</v>
      </c>
      <c r="S35" s="660">
        <v>5.0349999999999997E-5</v>
      </c>
      <c r="T35" s="660">
        <v>3.5960000000000001E-5</v>
      </c>
      <c r="U35" s="660">
        <v>4.3139999999999997E-5</v>
      </c>
      <c r="V35" s="660">
        <v>4.6199999999999998E-5</v>
      </c>
      <c r="W35" s="660">
        <v>5.1589999999999999E-5</v>
      </c>
      <c r="X35" s="660">
        <v>2.5150000000000001E-5</v>
      </c>
      <c r="Y35" s="660">
        <v>7.7239999999999999E-5</v>
      </c>
      <c r="Z35" s="660">
        <v>2.2189999999999999E-5</v>
      </c>
      <c r="AA35" s="660">
        <v>4.0509999999999997E-5</v>
      </c>
      <c r="AB35" s="660">
        <v>3.0110000000000001E-5</v>
      </c>
      <c r="AC35" s="660">
        <v>2.6820000000000001E-5</v>
      </c>
      <c r="AD35" s="660">
        <v>2.251E-5</v>
      </c>
      <c r="AE35" s="660">
        <v>2.8240000000000001E-5</v>
      </c>
      <c r="AF35" s="660">
        <v>2.4839999999999999E-5</v>
      </c>
      <c r="AG35" s="660">
        <v>2.6599999999999999E-5</v>
      </c>
      <c r="AH35" s="660">
        <v>1.942E-5</v>
      </c>
      <c r="AI35" s="660">
        <v>2.2269999999999999E-5</v>
      </c>
      <c r="AJ35" s="660">
        <v>1.1186E-4</v>
      </c>
      <c r="AK35" s="660">
        <v>4.693E-5</v>
      </c>
      <c r="AL35" s="660">
        <v>3.5819999999999999E-5</v>
      </c>
      <c r="AM35" s="660">
        <v>1.4441000000000001E-4</v>
      </c>
      <c r="AN35" s="660">
        <v>6.7890000000000002E-5</v>
      </c>
      <c r="AO35" s="660">
        <v>7.7700000000000005E-5</v>
      </c>
      <c r="AP35" s="660">
        <v>1.7359999999999999E-4</v>
      </c>
      <c r="AQ35" s="660">
        <v>3.0549999999999997E-5</v>
      </c>
      <c r="AR35" s="660">
        <v>7.0916000000000002E-4</v>
      </c>
      <c r="AS35" s="660">
        <v>5.2667999999999997E-4</v>
      </c>
      <c r="AT35" s="660">
        <v>5.694E-5</v>
      </c>
      <c r="AU35" s="660">
        <v>5.3860000000000003E-5</v>
      </c>
      <c r="AV35" s="660">
        <v>1.01335946</v>
      </c>
      <c r="AW35" s="660">
        <v>6.1290000000000004E-5</v>
      </c>
      <c r="AX35" s="660">
        <v>5.9089999999999998E-5</v>
      </c>
      <c r="AY35" s="660">
        <v>3.1053999999999999E-4</v>
      </c>
      <c r="AZ35" s="660">
        <v>5.9290000000000003E-5</v>
      </c>
      <c r="BA35" s="662">
        <v>1.8738000000000001E-4</v>
      </c>
      <c r="BC35" s="695" t="s">
        <v>102</v>
      </c>
      <c r="BD35" s="696" t="s">
        <v>274</v>
      </c>
      <c r="BE35" s="697">
        <v>0</v>
      </c>
      <c r="BF35" s="660">
        <v>0</v>
      </c>
      <c r="BG35" s="660">
        <v>0</v>
      </c>
      <c r="BH35" s="660">
        <v>0</v>
      </c>
      <c r="BI35" s="660">
        <v>0</v>
      </c>
      <c r="BJ35" s="660">
        <v>0</v>
      </c>
      <c r="BK35" s="660">
        <v>0</v>
      </c>
      <c r="BL35" s="660">
        <v>0</v>
      </c>
      <c r="BM35" s="660">
        <v>0</v>
      </c>
      <c r="BN35" s="660">
        <v>0</v>
      </c>
      <c r="BO35" s="660">
        <v>0</v>
      </c>
      <c r="BP35" s="660">
        <v>0</v>
      </c>
      <c r="BQ35" s="660">
        <v>0</v>
      </c>
      <c r="BR35" s="660">
        <v>0</v>
      </c>
      <c r="BS35" s="660">
        <v>0</v>
      </c>
      <c r="BT35" s="660">
        <v>0</v>
      </c>
      <c r="BU35" s="660">
        <v>0</v>
      </c>
      <c r="BV35" s="660">
        <v>0</v>
      </c>
      <c r="BW35" s="660">
        <v>0</v>
      </c>
      <c r="BX35" s="660">
        <v>0</v>
      </c>
      <c r="BY35" s="660">
        <v>0</v>
      </c>
      <c r="BZ35" s="660">
        <v>0</v>
      </c>
      <c r="CA35" s="660">
        <v>0</v>
      </c>
      <c r="CB35" s="660">
        <v>0</v>
      </c>
      <c r="CC35" s="660">
        <v>0</v>
      </c>
      <c r="CD35" s="660">
        <v>0</v>
      </c>
      <c r="CE35" s="660">
        <v>0</v>
      </c>
      <c r="CF35" s="660">
        <v>0</v>
      </c>
      <c r="CG35" s="660">
        <v>0</v>
      </c>
      <c r="CH35" s="660">
        <v>0</v>
      </c>
      <c r="CI35" s="660">
        <v>0</v>
      </c>
      <c r="CJ35" s="660">
        <v>0</v>
      </c>
      <c r="CK35" s="660">
        <v>0</v>
      </c>
      <c r="CL35" s="660">
        <v>0</v>
      </c>
      <c r="CM35" s="660">
        <v>0</v>
      </c>
      <c r="CN35" s="660">
        <v>0</v>
      </c>
      <c r="CO35" s="662">
        <v>0</v>
      </c>
      <c r="CQ35" s="695" t="s">
        <v>54</v>
      </c>
      <c r="CR35" s="346" t="s">
        <v>153</v>
      </c>
      <c r="CS35" s="697">
        <v>0</v>
      </c>
      <c r="CT35" s="660">
        <v>0</v>
      </c>
      <c r="CU35" s="660">
        <v>0</v>
      </c>
      <c r="CV35" s="660">
        <v>0</v>
      </c>
      <c r="CW35" s="660">
        <v>0</v>
      </c>
      <c r="CX35" s="660">
        <v>1.0388908800964091E-5</v>
      </c>
      <c r="CY35" s="660">
        <v>0</v>
      </c>
      <c r="CZ35" s="660">
        <v>0</v>
      </c>
      <c r="DA35" s="660">
        <v>0</v>
      </c>
      <c r="DB35" s="660">
        <v>0</v>
      </c>
      <c r="DC35" s="660">
        <v>0</v>
      </c>
      <c r="DD35" s="660">
        <v>0</v>
      </c>
      <c r="DE35" s="660">
        <v>0</v>
      </c>
      <c r="DF35" s="660">
        <v>0</v>
      </c>
      <c r="DG35" s="660">
        <v>0</v>
      </c>
      <c r="DH35" s="660">
        <v>0</v>
      </c>
      <c r="DI35" s="660">
        <v>0</v>
      </c>
      <c r="DJ35" s="660">
        <v>0</v>
      </c>
      <c r="DK35" s="660">
        <v>0</v>
      </c>
      <c r="DL35" s="660">
        <v>0</v>
      </c>
      <c r="DM35" s="660">
        <v>0</v>
      </c>
      <c r="DN35" s="660">
        <v>0</v>
      </c>
      <c r="DO35" s="660">
        <v>8.6619083916568496E-5</v>
      </c>
      <c r="DP35" s="660">
        <v>0</v>
      </c>
      <c r="DQ35" s="660">
        <v>1.9513125829307847E-5</v>
      </c>
      <c r="DR35" s="660">
        <v>1.1664256053748891E-4</v>
      </c>
      <c r="DS35" s="660">
        <v>1.2406472118145706E-5</v>
      </c>
      <c r="DT35" s="660">
        <v>6.4458280368312449E-4</v>
      </c>
      <c r="DU35" s="660">
        <v>4.3639323443387784E-4</v>
      </c>
      <c r="DV35" s="660">
        <v>1.5680617189092564E-5</v>
      </c>
      <c r="DW35" s="660">
        <v>1.107144721213051E-5</v>
      </c>
      <c r="DX35" s="660">
        <v>1.3574915939197636E-2</v>
      </c>
      <c r="DY35" s="660">
        <v>0</v>
      </c>
      <c r="DZ35" s="660">
        <v>1.9752909064789543E-5</v>
      </c>
      <c r="EA35" s="660">
        <v>2.6132367759766189E-4</v>
      </c>
      <c r="EB35" s="660">
        <v>0</v>
      </c>
      <c r="EC35" s="662">
        <v>1.2897757632708714E-4</v>
      </c>
    </row>
    <row r="36" spans="2:133" ht="20.100000000000001" customHeight="1">
      <c r="B36" s="659" t="s">
        <v>80</v>
      </c>
      <c r="C36" s="346" t="s">
        <v>154</v>
      </c>
      <c r="D36" s="660">
        <v>0.92870726511002766</v>
      </c>
      <c r="E36" s="660">
        <v>0.59901868821704307</v>
      </c>
      <c r="F36" s="660">
        <v>0.47079875892921569</v>
      </c>
      <c r="G36" s="661">
        <v>1.5198437504991955E-2</v>
      </c>
      <c r="H36" s="660">
        <v>0.10901219424200881</v>
      </c>
      <c r="I36" s="662">
        <v>0.10188325275993938</v>
      </c>
      <c r="K36" s="688"/>
      <c r="L36" s="720"/>
      <c r="M36" s="689"/>
      <c r="O36" s="695" t="s">
        <v>103</v>
      </c>
      <c r="P36" s="346" t="s">
        <v>244</v>
      </c>
      <c r="Q36" s="697">
        <v>3.5557900000000001E-3</v>
      </c>
      <c r="R36" s="660">
        <v>2.1171599999999999E-3</v>
      </c>
      <c r="S36" s="660">
        <v>2.2028299999999998E-3</v>
      </c>
      <c r="T36" s="660">
        <v>1.42775E-3</v>
      </c>
      <c r="U36" s="660">
        <v>1.50505E-3</v>
      </c>
      <c r="V36" s="660">
        <v>1.6767900000000001E-3</v>
      </c>
      <c r="W36" s="660">
        <v>7.1371E-4</v>
      </c>
      <c r="X36" s="660">
        <v>7.8994000000000004E-4</v>
      </c>
      <c r="Y36" s="660">
        <v>1.5016599999999999E-3</v>
      </c>
      <c r="Z36" s="660">
        <v>8.5389000000000005E-4</v>
      </c>
      <c r="AA36" s="660">
        <v>1.7355000000000001E-3</v>
      </c>
      <c r="AB36" s="660">
        <v>4.9790000000000001E-4</v>
      </c>
      <c r="AC36" s="660">
        <v>1.1403299999999999E-3</v>
      </c>
      <c r="AD36" s="660">
        <v>6.5107000000000001E-4</v>
      </c>
      <c r="AE36" s="660">
        <v>7.9608999999999995E-4</v>
      </c>
      <c r="AF36" s="660">
        <v>6.6063999999999999E-4</v>
      </c>
      <c r="AG36" s="660">
        <v>9.1401000000000004E-4</v>
      </c>
      <c r="AH36" s="660">
        <v>6.8921E-4</v>
      </c>
      <c r="AI36" s="660">
        <v>4.6422E-4</v>
      </c>
      <c r="AJ36" s="660">
        <v>1.3741000000000001E-3</v>
      </c>
      <c r="AK36" s="660">
        <v>1.23291E-3</v>
      </c>
      <c r="AL36" s="660">
        <v>1.8423199999999999E-3</v>
      </c>
      <c r="AM36" s="660">
        <v>7.0783199999999999E-3</v>
      </c>
      <c r="AN36" s="660">
        <v>2.2876099999999998E-3</v>
      </c>
      <c r="AO36" s="660">
        <v>9.6082999999999997E-4</v>
      </c>
      <c r="AP36" s="660">
        <v>3.3938800000000002E-3</v>
      </c>
      <c r="AQ36" s="660">
        <v>5.5917E-4</v>
      </c>
      <c r="AR36" s="660">
        <v>1.64959E-3</v>
      </c>
      <c r="AS36" s="660">
        <v>1.8491099999999999E-3</v>
      </c>
      <c r="AT36" s="660">
        <v>3.8214E-4</v>
      </c>
      <c r="AU36" s="660">
        <v>2.1765500000000002E-3</v>
      </c>
      <c r="AV36" s="660">
        <v>1.4309800000000001E-3</v>
      </c>
      <c r="AW36" s="660">
        <v>1.0004073600000001</v>
      </c>
      <c r="AX36" s="660">
        <v>2.32074E-3</v>
      </c>
      <c r="AY36" s="660">
        <v>3.2610199999999999E-3</v>
      </c>
      <c r="AZ36" s="660">
        <v>4.7843000000000001E-4</v>
      </c>
      <c r="BA36" s="662">
        <v>6.0227000000000002E-4</v>
      </c>
      <c r="BC36" s="695" t="s">
        <v>103</v>
      </c>
      <c r="BD36" s="696" t="s">
        <v>244</v>
      </c>
      <c r="BE36" s="697">
        <v>0</v>
      </c>
      <c r="BF36" s="660">
        <v>0</v>
      </c>
      <c r="BG36" s="660">
        <v>0</v>
      </c>
      <c r="BH36" s="660">
        <v>0</v>
      </c>
      <c r="BI36" s="660">
        <v>0</v>
      </c>
      <c r="BJ36" s="660">
        <v>0</v>
      </c>
      <c r="BK36" s="660">
        <v>0</v>
      </c>
      <c r="BL36" s="660">
        <v>0</v>
      </c>
      <c r="BM36" s="660">
        <v>0</v>
      </c>
      <c r="BN36" s="660">
        <v>0</v>
      </c>
      <c r="BO36" s="660">
        <v>0</v>
      </c>
      <c r="BP36" s="660">
        <v>0</v>
      </c>
      <c r="BQ36" s="660">
        <v>0</v>
      </c>
      <c r="BR36" s="660">
        <v>0</v>
      </c>
      <c r="BS36" s="660">
        <v>0</v>
      </c>
      <c r="BT36" s="660">
        <v>0</v>
      </c>
      <c r="BU36" s="660">
        <v>0</v>
      </c>
      <c r="BV36" s="660">
        <v>0</v>
      </c>
      <c r="BW36" s="660">
        <v>0</v>
      </c>
      <c r="BX36" s="660">
        <v>0</v>
      </c>
      <c r="BY36" s="660">
        <v>0</v>
      </c>
      <c r="BZ36" s="660">
        <v>0</v>
      </c>
      <c r="CA36" s="660">
        <v>0</v>
      </c>
      <c r="CB36" s="660">
        <v>0</v>
      </c>
      <c r="CC36" s="660">
        <v>0</v>
      </c>
      <c r="CD36" s="660">
        <v>0</v>
      </c>
      <c r="CE36" s="660">
        <v>0</v>
      </c>
      <c r="CF36" s="660">
        <v>0</v>
      </c>
      <c r="CG36" s="660">
        <v>0</v>
      </c>
      <c r="CH36" s="660">
        <v>0</v>
      </c>
      <c r="CI36" s="660">
        <v>0</v>
      </c>
      <c r="CJ36" s="660">
        <v>0</v>
      </c>
      <c r="CK36" s="660">
        <v>0</v>
      </c>
      <c r="CL36" s="660">
        <v>0</v>
      </c>
      <c r="CM36" s="660">
        <v>0</v>
      </c>
      <c r="CN36" s="660">
        <v>0</v>
      </c>
      <c r="CO36" s="662">
        <v>0</v>
      </c>
      <c r="CQ36" s="695" t="s">
        <v>80</v>
      </c>
      <c r="CR36" s="346" t="s">
        <v>154</v>
      </c>
      <c r="CS36" s="697">
        <v>2.9998293935889903E-3</v>
      </c>
      <c r="CT36" s="660">
        <v>1.636214889555495E-3</v>
      </c>
      <c r="CU36" s="660">
        <v>1.2194100889010068E-3</v>
      </c>
      <c r="CV36" s="660">
        <v>1.1155236267904154E-3</v>
      </c>
      <c r="CW36" s="660">
        <v>9.6035328902096899E-4</v>
      </c>
      <c r="CX36" s="660">
        <v>1.2674468737176191E-3</v>
      </c>
      <c r="CY36" s="660">
        <v>4.7411340792717616E-4</v>
      </c>
      <c r="CZ36" s="660">
        <v>4.5021999386063644E-4</v>
      </c>
      <c r="DA36" s="660">
        <v>1.0795847750865051E-3</v>
      </c>
      <c r="DB36" s="660">
        <v>6.5514898573231103E-4</v>
      </c>
      <c r="DC36" s="660">
        <v>1.3385132708693807E-3</v>
      </c>
      <c r="DD36" s="660">
        <v>2.5760768331428799E-4</v>
      </c>
      <c r="DE36" s="660">
        <v>9.4691694981340166E-4</v>
      </c>
      <c r="DF36" s="660">
        <v>4.318335223415492E-4</v>
      </c>
      <c r="DG36" s="660">
        <v>5.3418803418803424E-4</v>
      </c>
      <c r="DH36" s="660">
        <v>3.7194458877408767E-4</v>
      </c>
      <c r="DI36" s="660">
        <v>6.8350753282260133E-4</v>
      </c>
      <c r="DJ36" s="660">
        <v>5.1325919589392647E-4</v>
      </c>
      <c r="DK36" s="660">
        <v>2.522416474983034E-4</v>
      </c>
      <c r="DL36" s="660">
        <v>9.3649400058530877E-4</v>
      </c>
      <c r="DM36" s="660">
        <v>8.8940513389885827E-4</v>
      </c>
      <c r="DN36" s="660">
        <v>1.4670176002886965E-3</v>
      </c>
      <c r="DO36" s="660">
        <v>6.479107476959324E-3</v>
      </c>
      <c r="DP36" s="660">
        <v>1.9133067699480806E-3</v>
      </c>
      <c r="DQ36" s="660">
        <v>6.1466346362319723E-4</v>
      </c>
      <c r="DR36" s="660">
        <v>3.0860288873632781E-3</v>
      </c>
      <c r="DS36" s="660">
        <v>2.5940805337941019E-4</v>
      </c>
      <c r="DT36" s="660">
        <v>1.1559278211300725E-3</v>
      </c>
      <c r="DU36" s="660">
        <v>1.3214379402239334E-3</v>
      </c>
      <c r="DV36" s="660">
        <v>1.9600771486365704E-6</v>
      </c>
      <c r="DW36" s="660">
        <v>1.8995440145383917E-3</v>
      </c>
      <c r="DX36" s="660">
        <v>1.0861343315425047E-3</v>
      </c>
      <c r="DY36" s="660">
        <v>0</v>
      </c>
      <c r="DZ36" s="660">
        <v>2.0866254848441318E-3</v>
      </c>
      <c r="EA36" s="660">
        <v>2.8933757583613122E-3</v>
      </c>
      <c r="EB36" s="660">
        <v>0</v>
      </c>
      <c r="EC36" s="662">
        <v>2.3952978460744752E-4</v>
      </c>
    </row>
    <row r="37" spans="2:133" ht="20.100000000000001" customHeight="1">
      <c r="B37" s="659" t="s">
        <v>86</v>
      </c>
      <c r="C37" s="346" t="s">
        <v>49</v>
      </c>
      <c r="D37" s="660">
        <v>0.57738274795481459</v>
      </c>
      <c r="E37" s="660">
        <v>0.5825114926016377</v>
      </c>
      <c r="F37" s="660">
        <v>0.36373186323804052</v>
      </c>
      <c r="G37" s="661">
        <v>1.4046693808698727E-2</v>
      </c>
      <c r="H37" s="660">
        <v>0.10639275966096826</v>
      </c>
      <c r="I37" s="662">
        <v>9.3242709380836092E-2</v>
      </c>
      <c r="K37" s="688"/>
      <c r="L37" s="720"/>
      <c r="M37" s="689"/>
      <c r="O37" s="695" t="s">
        <v>104</v>
      </c>
      <c r="P37" s="346" t="s">
        <v>49</v>
      </c>
      <c r="Q37" s="697">
        <v>3.4077360000000001E-2</v>
      </c>
      <c r="R37" s="660">
        <v>5.2222589999999999E-2</v>
      </c>
      <c r="S37" s="660">
        <v>4.4694739999999997E-2</v>
      </c>
      <c r="T37" s="660">
        <v>3.7805930000000001E-2</v>
      </c>
      <c r="U37" s="660">
        <v>3.0438199999999999E-2</v>
      </c>
      <c r="V37" s="660">
        <v>7.1550740000000002E-2</v>
      </c>
      <c r="W37" s="660">
        <v>3.4450599999999998E-2</v>
      </c>
      <c r="X37" s="660">
        <v>4.4143729999999999E-2</v>
      </c>
      <c r="Y37" s="660">
        <v>6.0795960000000003E-2</v>
      </c>
      <c r="Z37" s="660">
        <v>1.6942180000000001E-2</v>
      </c>
      <c r="AA37" s="660">
        <v>3.1139380000000001E-2</v>
      </c>
      <c r="AB37" s="660">
        <v>2.8980329999999999E-2</v>
      </c>
      <c r="AC37" s="660">
        <v>3.708881E-2</v>
      </c>
      <c r="AD37" s="660">
        <v>3.8601530000000002E-2</v>
      </c>
      <c r="AE37" s="660">
        <v>3.5923749999999997E-2</v>
      </c>
      <c r="AF37" s="660">
        <v>4.5911550000000002E-2</v>
      </c>
      <c r="AG37" s="660">
        <v>4.0391499999999997E-2</v>
      </c>
      <c r="AH37" s="660">
        <v>2.8402070000000001E-2</v>
      </c>
      <c r="AI37" s="660">
        <v>2.8581189999999999E-2</v>
      </c>
      <c r="AJ37" s="660">
        <v>5.7046909999999999E-2</v>
      </c>
      <c r="AK37" s="660">
        <v>8.2355960000000006E-2</v>
      </c>
      <c r="AL37" s="660">
        <v>6.5739080000000005E-2</v>
      </c>
      <c r="AM37" s="660">
        <v>0.14488253000000001</v>
      </c>
      <c r="AN37" s="660">
        <v>5.6790800000000002E-2</v>
      </c>
      <c r="AO37" s="660">
        <v>6.4986959999999996E-2</v>
      </c>
      <c r="AP37" s="660">
        <v>9.1018870000000002E-2</v>
      </c>
      <c r="AQ37" s="660">
        <v>2.8460760000000002E-2</v>
      </c>
      <c r="AR37" s="660">
        <v>0.13172420000000001</v>
      </c>
      <c r="AS37" s="660">
        <v>0.11429263000000001</v>
      </c>
      <c r="AT37" s="660">
        <v>6.550446E-2</v>
      </c>
      <c r="AU37" s="660">
        <v>7.4992600000000006E-2</v>
      </c>
      <c r="AV37" s="660">
        <v>4.3636189999999998E-2</v>
      </c>
      <c r="AW37" s="660">
        <v>6.6290779999999994E-2</v>
      </c>
      <c r="AX37" s="660">
        <v>1.09893866</v>
      </c>
      <c r="AY37" s="660">
        <v>4.322873E-2</v>
      </c>
      <c r="AZ37" s="660">
        <v>2.506253E-2</v>
      </c>
      <c r="BA37" s="662">
        <v>3.9275770000000002E-2</v>
      </c>
      <c r="BC37" s="695" t="s">
        <v>104</v>
      </c>
      <c r="BD37" s="696" t="s">
        <v>49</v>
      </c>
      <c r="BE37" s="697">
        <v>0</v>
      </c>
      <c r="BF37" s="660">
        <v>6.057191153683617E-3</v>
      </c>
      <c r="BG37" s="660">
        <v>0.10614056814962011</v>
      </c>
      <c r="BH37" s="660">
        <v>0</v>
      </c>
      <c r="BI37" s="660">
        <v>0.10182295062786188</v>
      </c>
      <c r="BJ37" s="660">
        <v>5.979092727217513E-2</v>
      </c>
      <c r="BK37" s="660">
        <v>4.5256055610562743E-2</v>
      </c>
      <c r="BL37" s="660">
        <v>1.807306429085399E-2</v>
      </c>
      <c r="BM37" s="660">
        <v>4.5711458496084378E-2</v>
      </c>
      <c r="BN37" s="660">
        <v>0.12091837322448228</v>
      </c>
      <c r="BO37" s="660">
        <v>1.6674661911022085E-2</v>
      </c>
      <c r="BP37" s="660">
        <v>2.1861502237607397E-2</v>
      </c>
      <c r="BQ37" s="660">
        <v>2.1290739782721158E-2</v>
      </c>
      <c r="BR37" s="660">
        <v>1.6945195855529924E-2</v>
      </c>
      <c r="BS37" s="660">
        <v>1.0378875191152926E-2</v>
      </c>
      <c r="BT37" s="660">
        <v>1.0600976715442946E-2</v>
      </c>
      <c r="BU37" s="660">
        <v>1.5257375357333378E-2</v>
      </c>
      <c r="BV37" s="660">
        <v>1.9718546722897856E-2</v>
      </c>
      <c r="BW37" s="660">
        <v>1.425796394951556E-2</v>
      </c>
      <c r="BX37" s="660">
        <v>1.7931894563577758E-2</v>
      </c>
      <c r="BY37" s="660">
        <v>0</v>
      </c>
      <c r="BZ37" s="660">
        <v>8.9976775929680813E-2</v>
      </c>
      <c r="CA37" s="660">
        <v>0.25847218299915276</v>
      </c>
      <c r="CB37" s="660">
        <v>3.2246808094314086E-2</v>
      </c>
      <c r="CC37" s="660">
        <v>6.5379069348825538E-3</v>
      </c>
      <c r="CD37" s="660">
        <v>0</v>
      </c>
      <c r="CE37" s="660">
        <v>0</v>
      </c>
      <c r="CF37" s="660">
        <v>1.4508779246021427E-2</v>
      </c>
      <c r="CG37" s="660">
        <v>7.4565406461110217E-3</v>
      </c>
      <c r="CH37" s="660">
        <v>0</v>
      </c>
      <c r="CI37" s="660">
        <v>0</v>
      </c>
      <c r="CJ37" s="660">
        <v>0</v>
      </c>
      <c r="CK37" s="660">
        <v>0</v>
      </c>
      <c r="CL37" s="660">
        <v>1.7160464224878212E-5</v>
      </c>
      <c r="CM37" s="660">
        <v>0</v>
      </c>
      <c r="CN37" s="660">
        <v>0</v>
      </c>
      <c r="CO37" s="662">
        <v>0</v>
      </c>
      <c r="CQ37" s="695" t="s">
        <v>86</v>
      </c>
      <c r="CR37" s="346" t="s">
        <v>49</v>
      </c>
      <c r="CS37" s="697">
        <v>1.9998862623926601E-2</v>
      </c>
      <c r="CT37" s="660">
        <v>2.3452413416962095E-2</v>
      </c>
      <c r="CU37" s="660">
        <v>3.8823612760010222E-2</v>
      </c>
      <c r="CV37" s="660">
        <v>3.4715095265717727E-2</v>
      </c>
      <c r="CW37" s="660">
        <v>1.8995334346619482E-2</v>
      </c>
      <c r="CX37" s="660">
        <v>8.4934523902281928E-2</v>
      </c>
      <c r="CY37" s="660">
        <v>3.242935710221885E-2</v>
      </c>
      <c r="CZ37" s="660">
        <v>4.5288038473344928E-2</v>
      </c>
      <c r="DA37" s="660">
        <v>6.0083044982698959E-2</v>
      </c>
      <c r="DB37" s="660">
        <v>1.2472095506163253E-2</v>
      </c>
      <c r="DC37" s="660">
        <v>2.4256472201364631E-2</v>
      </c>
      <c r="DD37" s="660">
        <v>2.9433329149960698E-2</v>
      </c>
      <c r="DE37" s="660">
        <v>4.2165654765220301E-2</v>
      </c>
      <c r="DF37" s="660">
        <v>4.4922357499800621E-2</v>
      </c>
      <c r="DG37" s="660">
        <v>3.7660256410256408E-2</v>
      </c>
      <c r="DH37" s="660">
        <v>5.272811418414948E-2</v>
      </c>
      <c r="DI37" s="660">
        <v>4.5723805997778602E-2</v>
      </c>
      <c r="DJ37" s="660">
        <v>3.0538922155688621E-2</v>
      </c>
      <c r="DK37" s="660">
        <v>2.9944687010155728E-2</v>
      </c>
      <c r="DL37" s="660">
        <v>4.7741683738171885E-2</v>
      </c>
      <c r="DM37" s="660">
        <v>0.10784875379747397</v>
      </c>
      <c r="DN37" s="660">
        <v>7.9030670081862722E-2</v>
      </c>
      <c r="DO37" s="660">
        <v>0.18453329637585753</v>
      </c>
      <c r="DP37" s="660">
        <v>5.7547809449506347E-2</v>
      </c>
      <c r="DQ37" s="660">
        <v>7.8518650212042629E-2</v>
      </c>
      <c r="DR37" s="660">
        <v>0.11819224027034413</v>
      </c>
      <c r="DS37" s="660">
        <v>2.9598458890590706E-2</v>
      </c>
      <c r="DT37" s="660">
        <v>0.17816592785714028</v>
      </c>
      <c r="DU37" s="660">
        <v>0.14430641669669936</v>
      </c>
      <c r="DV37" s="660">
        <v>8.4657692126762107E-2</v>
      </c>
      <c r="DW37" s="660">
        <v>9.9282412057122335E-2</v>
      </c>
      <c r="DX37" s="660">
        <v>4.693299291720518E-2</v>
      </c>
      <c r="DY37" s="660">
        <v>7.9659427087091422E-2</v>
      </c>
      <c r="DZ37" s="660">
        <v>0.13941962361729637</v>
      </c>
      <c r="EA37" s="660">
        <v>3.7120505755392677E-2</v>
      </c>
      <c r="EB37" s="660">
        <v>0</v>
      </c>
      <c r="EC37" s="662">
        <v>2.8061835535164815E-2</v>
      </c>
    </row>
    <row r="38" spans="2:133" ht="19.5" customHeight="1">
      <c r="B38" s="663" t="s">
        <v>87</v>
      </c>
      <c r="C38" s="359" t="s">
        <v>51</v>
      </c>
      <c r="D38" s="671">
        <v>0.81756018762736316</v>
      </c>
      <c r="E38" s="664">
        <v>0.53756998248086063</v>
      </c>
      <c r="F38" s="664">
        <v>0.31884833609988</v>
      </c>
      <c r="G38" s="664">
        <v>9.5286689932279817E-2</v>
      </c>
      <c r="H38" s="664">
        <v>0.222886100507177</v>
      </c>
      <c r="I38" s="666">
        <v>0.16471963105277901</v>
      </c>
      <c r="K38" s="688"/>
      <c r="L38" s="720"/>
      <c r="M38" s="689"/>
      <c r="O38" s="698" t="s">
        <v>105</v>
      </c>
      <c r="P38" s="702" t="s">
        <v>51</v>
      </c>
      <c r="Q38" s="671">
        <v>2.1417200000000002E-3</v>
      </c>
      <c r="R38" s="664">
        <v>2.8423000000000001E-4</v>
      </c>
      <c r="S38" s="664">
        <v>8.3549999999999998E-4</v>
      </c>
      <c r="T38" s="664">
        <v>2.6811000000000001E-4</v>
      </c>
      <c r="U38" s="664">
        <v>4.0001000000000001E-4</v>
      </c>
      <c r="V38" s="664">
        <v>4.7661999999999997E-4</v>
      </c>
      <c r="W38" s="664">
        <v>1.9045999999999999E-4</v>
      </c>
      <c r="X38" s="664">
        <v>2.8646999999999999E-4</v>
      </c>
      <c r="Y38" s="664">
        <v>4.1215000000000002E-4</v>
      </c>
      <c r="Z38" s="664">
        <v>1.0703E-4</v>
      </c>
      <c r="AA38" s="664">
        <v>1.7023E-4</v>
      </c>
      <c r="AB38" s="664">
        <v>2.3194000000000001E-4</v>
      </c>
      <c r="AC38" s="664">
        <v>2.8800000000000001E-4</v>
      </c>
      <c r="AD38" s="664">
        <v>2.6441000000000002E-4</v>
      </c>
      <c r="AE38" s="664">
        <v>1.7984000000000001E-4</v>
      </c>
      <c r="AF38" s="664">
        <v>3.9651999999999998E-4</v>
      </c>
      <c r="AG38" s="664">
        <v>3.5719000000000001E-4</v>
      </c>
      <c r="AH38" s="664">
        <v>1.9122E-4</v>
      </c>
      <c r="AI38" s="664">
        <v>2.4918999999999999E-4</v>
      </c>
      <c r="AJ38" s="664">
        <v>4.4480000000000002E-4</v>
      </c>
      <c r="AK38" s="664">
        <v>5.8520000000000002E-4</v>
      </c>
      <c r="AL38" s="664">
        <v>3.5963999999999999E-4</v>
      </c>
      <c r="AM38" s="664">
        <v>1.0547499999999999E-3</v>
      </c>
      <c r="AN38" s="664">
        <v>3.3362000000000002E-4</v>
      </c>
      <c r="AO38" s="664">
        <v>9.3336000000000005E-4</v>
      </c>
      <c r="AP38" s="664">
        <v>7.8021999999999998E-4</v>
      </c>
      <c r="AQ38" s="664">
        <v>8.6235999999999995E-4</v>
      </c>
      <c r="AR38" s="664">
        <v>7.4527999999999997E-4</v>
      </c>
      <c r="AS38" s="664">
        <v>9.0613699999999991E-3</v>
      </c>
      <c r="AT38" s="664">
        <v>6.5972000000000003E-4</v>
      </c>
      <c r="AU38" s="664">
        <v>8.29475E-3</v>
      </c>
      <c r="AV38" s="664">
        <v>2.0381300000000001E-2</v>
      </c>
      <c r="AW38" s="664">
        <v>2.5183499999999999E-3</v>
      </c>
      <c r="AX38" s="664">
        <v>2.1367199999999999E-3</v>
      </c>
      <c r="AY38" s="664">
        <v>1.0095200499999999</v>
      </c>
      <c r="AZ38" s="664">
        <v>2.7952000000000001E-4</v>
      </c>
      <c r="BA38" s="666">
        <v>3.2772500000000002E-3</v>
      </c>
      <c r="BC38" s="698" t="s">
        <v>105</v>
      </c>
      <c r="BD38" s="703" t="s">
        <v>51</v>
      </c>
      <c r="BE38" s="671">
        <v>0</v>
      </c>
      <c r="BF38" s="664">
        <v>0</v>
      </c>
      <c r="BG38" s="664">
        <v>0</v>
      </c>
      <c r="BH38" s="664">
        <v>0</v>
      </c>
      <c r="BI38" s="664">
        <v>0</v>
      </c>
      <c r="BJ38" s="664">
        <v>0</v>
      </c>
      <c r="BK38" s="664">
        <v>0</v>
      </c>
      <c r="BL38" s="664">
        <v>0</v>
      </c>
      <c r="BM38" s="664">
        <v>0</v>
      </c>
      <c r="BN38" s="664">
        <v>0</v>
      </c>
      <c r="BO38" s="664">
        <v>0</v>
      </c>
      <c r="BP38" s="664">
        <v>0</v>
      </c>
      <c r="BQ38" s="664">
        <v>0</v>
      </c>
      <c r="BR38" s="664">
        <v>0</v>
      </c>
      <c r="BS38" s="664">
        <v>0</v>
      </c>
      <c r="BT38" s="664">
        <v>0</v>
      </c>
      <c r="BU38" s="664">
        <v>0</v>
      </c>
      <c r="BV38" s="664">
        <v>0</v>
      </c>
      <c r="BW38" s="664">
        <v>0</v>
      </c>
      <c r="BX38" s="664">
        <v>0</v>
      </c>
      <c r="BY38" s="664">
        <v>0</v>
      </c>
      <c r="BZ38" s="664">
        <v>0</v>
      </c>
      <c r="CA38" s="664">
        <v>0</v>
      </c>
      <c r="CB38" s="664">
        <v>0</v>
      </c>
      <c r="CC38" s="664">
        <v>0</v>
      </c>
      <c r="CD38" s="664">
        <v>0</v>
      </c>
      <c r="CE38" s="664">
        <v>0</v>
      </c>
      <c r="CF38" s="664">
        <v>0</v>
      </c>
      <c r="CG38" s="664">
        <v>0</v>
      </c>
      <c r="CH38" s="664">
        <v>0</v>
      </c>
      <c r="CI38" s="664">
        <v>0</v>
      </c>
      <c r="CJ38" s="664">
        <v>0</v>
      </c>
      <c r="CK38" s="664">
        <v>0</v>
      </c>
      <c r="CL38" s="664">
        <v>0</v>
      </c>
      <c r="CM38" s="664">
        <v>4.294885411597231E-2</v>
      </c>
      <c r="CN38" s="664">
        <v>0</v>
      </c>
      <c r="CO38" s="666">
        <v>0</v>
      </c>
      <c r="CQ38" s="698" t="s">
        <v>87</v>
      </c>
      <c r="CR38" s="702" t="s">
        <v>51</v>
      </c>
      <c r="CS38" s="671">
        <v>2.0425378651451102E-3</v>
      </c>
      <c r="CT38" s="664">
        <v>0</v>
      </c>
      <c r="CU38" s="664">
        <v>2.2541911854684102E-4</v>
      </c>
      <c r="CV38" s="664">
        <v>4.4620945071616617E-5</v>
      </c>
      <c r="CW38" s="664">
        <v>9.0742043057099437E-5</v>
      </c>
      <c r="CX38" s="664">
        <v>1.8700035841735362E-4</v>
      </c>
      <c r="CY38" s="664">
        <v>0</v>
      </c>
      <c r="CZ38" s="664">
        <v>8.8679695760428393E-5</v>
      </c>
      <c r="DA38" s="664">
        <v>1.6608996539792386E-4</v>
      </c>
      <c r="DB38" s="664">
        <v>0</v>
      </c>
      <c r="DC38" s="664">
        <v>0</v>
      </c>
      <c r="DD38" s="664">
        <v>7.2658577345055588E-5</v>
      </c>
      <c r="DE38" s="664">
        <v>1.1140199409569431E-4</v>
      </c>
      <c r="DF38" s="664">
        <v>7.5862645816758645E-5</v>
      </c>
      <c r="DG38" s="664">
        <v>0</v>
      </c>
      <c r="DH38" s="664">
        <v>2.2998100527252748E-4</v>
      </c>
      <c r="DI38" s="664">
        <v>1.3527753253780652E-4</v>
      </c>
      <c r="DJ38" s="664">
        <v>0</v>
      </c>
      <c r="DK38" s="664">
        <v>1.2912370050508387E-4</v>
      </c>
      <c r="DL38" s="664">
        <v>1.95102916788606E-4</v>
      </c>
      <c r="DM38" s="664">
        <v>3.2046193848905645E-4</v>
      </c>
      <c r="DN38" s="664">
        <v>1.0590768772137648E-4</v>
      </c>
      <c r="DO38" s="664">
        <v>4.6774305314946992E-4</v>
      </c>
      <c r="DP38" s="664">
        <v>7.4303175531964299E-5</v>
      </c>
      <c r="DQ38" s="664">
        <v>6.0382283816247059E-4</v>
      </c>
      <c r="DR38" s="664">
        <v>2.5661363318247563E-4</v>
      </c>
      <c r="DS38" s="664">
        <v>8.1995502089926618E-4</v>
      </c>
      <c r="DT38" s="664">
        <v>3.7810723121077137E-4</v>
      </c>
      <c r="DU38" s="664">
        <v>9.154451333573595E-3</v>
      </c>
      <c r="DV38" s="664">
        <v>4.0965612406504317E-4</v>
      </c>
      <c r="DW38" s="664">
        <v>9.5926181916530778E-3</v>
      </c>
      <c r="DX38" s="664">
        <v>2.4068630994676883E-2</v>
      </c>
      <c r="DY38" s="664">
        <v>2.3522620679702721E-3</v>
      </c>
      <c r="DZ38" s="664">
        <v>1.9321936503375952E-3</v>
      </c>
      <c r="EA38" s="664">
        <v>1.1048765088829144E-2</v>
      </c>
      <c r="EB38" s="664">
        <v>0</v>
      </c>
      <c r="EC38" s="666">
        <v>3.4271184566911726E-3</v>
      </c>
    </row>
    <row r="39" spans="2:133" ht="19.5" customHeight="1">
      <c r="B39" s="667" t="s">
        <v>88</v>
      </c>
      <c r="C39" s="372" t="s">
        <v>53</v>
      </c>
      <c r="D39" s="672">
        <v>1</v>
      </c>
      <c r="E39" s="668">
        <v>0</v>
      </c>
      <c r="F39" s="668">
        <v>0</v>
      </c>
      <c r="G39" s="668">
        <v>0</v>
      </c>
      <c r="H39" s="668">
        <v>0</v>
      </c>
      <c r="I39" s="670">
        <v>0</v>
      </c>
      <c r="K39" s="688"/>
      <c r="L39" s="720"/>
      <c r="M39" s="689"/>
      <c r="O39" s="700" t="s">
        <v>106</v>
      </c>
      <c r="P39" s="704" t="s">
        <v>53</v>
      </c>
      <c r="Q39" s="672">
        <v>1.16541E-3</v>
      </c>
      <c r="R39" s="668">
        <v>1.4018500000000001E-3</v>
      </c>
      <c r="S39" s="668">
        <v>1.39825E-3</v>
      </c>
      <c r="T39" s="668">
        <v>1.6710099999999999E-3</v>
      </c>
      <c r="U39" s="668">
        <v>1.2047200000000001E-3</v>
      </c>
      <c r="V39" s="668">
        <v>1.1527200000000001E-3</v>
      </c>
      <c r="W39" s="668">
        <v>6.0986999999999999E-4</v>
      </c>
      <c r="X39" s="668">
        <v>5.5780000000000001E-4</v>
      </c>
      <c r="Y39" s="668">
        <v>1.30689E-3</v>
      </c>
      <c r="Z39" s="668">
        <v>3.8651000000000001E-4</v>
      </c>
      <c r="AA39" s="668">
        <v>6.8526999999999998E-4</v>
      </c>
      <c r="AB39" s="668">
        <v>9.8594999999999998E-4</v>
      </c>
      <c r="AC39" s="668">
        <v>8.2908000000000005E-4</v>
      </c>
      <c r="AD39" s="668">
        <v>1.28225E-3</v>
      </c>
      <c r="AE39" s="668">
        <v>1.9597999999999998E-3</v>
      </c>
      <c r="AF39" s="668">
        <v>1.29123E-3</v>
      </c>
      <c r="AG39" s="668">
        <v>1.22584E-3</v>
      </c>
      <c r="AH39" s="668">
        <v>1.4975399999999999E-3</v>
      </c>
      <c r="AI39" s="668">
        <v>6.4785000000000005E-4</v>
      </c>
      <c r="AJ39" s="668">
        <v>1.63185E-3</v>
      </c>
      <c r="AK39" s="668">
        <v>1.39854E-3</v>
      </c>
      <c r="AL39" s="668">
        <v>4.4955E-4</v>
      </c>
      <c r="AM39" s="668">
        <v>1.9732299999999999E-3</v>
      </c>
      <c r="AN39" s="668">
        <v>3.2894299999999999E-3</v>
      </c>
      <c r="AO39" s="668">
        <v>2.4072500000000001E-3</v>
      </c>
      <c r="AP39" s="668">
        <v>4.1118700000000001E-3</v>
      </c>
      <c r="AQ39" s="668">
        <v>7.6610999999999997E-4</v>
      </c>
      <c r="AR39" s="668">
        <v>2.6125800000000002E-3</v>
      </c>
      <c r="AS39" s="668">
        <v>3.1539799999999998E-3</v>
      </c>
      <c r="AT39" s="668">
        <v>3.1939300000000002E-3</v>
      </c>
      <c r="AU39" s="668">
        <v>4.4676899999999999E-3</v>
      </c>
      <c r="AV39" s="668">
        <v>2.87792E-3</v>
      </c>
      <c r="AW39" s="668">
        <v>5.2288600000000001E-3</v>
      </c>
      <c r="AX39" s="668">
        <v>2.0445900000000002E-3</v>
      </c>
      <c r="AY39" s="668">
        <v>2.26691E-3</v>
      </c>
      <c r="AZ39" s="668">
        <v>1.0007809400000001</v>
      </c>
      <c r="BA39" s="670">
        <v>9.3627999999999995E-4</v>
      </c>
      <c r="BC39" s="700" t="s">
        <v>106</v>
      </c>
      <c r="BD39" s="705" t="s">
        <v>53</v>
      </c>
      <c r="BE39" s="672">
        <v>0</v>
      </c>
      <c r="BF39" s="668">
        <v>0</v>
      </c>
      <c r="BG39" s="668">
        <v>0</v>
      </c>
      <c r="BH39" s="668">
        <v>0</v>
      </c>
      <c r="BI39" s="668">
        <v>0</v>
      </c>
      <c r="BJ39" s="668">
        <v>0</v>
      </c>
      <c r="BK39" s="668">
        <v>0</v>
      </c>
      <c r="BL39" s="668">
        <v>0</v>
      </c>
      <c r="BM39" s="668">
        <v>0</v>
      </c>
      <c r="BN39" s="668">
        <v>0</v>
      </c>
      <c r="BO39" s="668">
        <v>0</v>
      </c>
      <c r="BP39" s="668">
        <v>0</v>
      </c>
      <c r="BQ39" s="668">
        <v>0</v>
      </c>
      <c r="BR39" s="668">
        <v>0</v>
      </c>
      <c r="BS39" s="668">
        <v>0</v>
      </c>
      <c r="BT39" s="668">
        <v>0</v>
      </c>
      <c r="BU39" s="668">
        <v>0</v>
      </c>
      <c r="BV39" s="668">
        <v>0</v>
      </c>
      <c r="BW39" s="668">
        <v>0</v>
      </c>
      <c r="BX39" s="668">
        <v>0</v>
      </c>
      <c r="BY39" s="668">
        <v>0</v>
      </c>
      <c r="BZ39" s="668">
        <v>0</v>
      </c>
      <c r="CA39" s="668">
        <v>0</v>
      </c>
      <c r="CB39" s="668">
        <v>0</v>
      </c>
      <c r="CC39" s="668">
        <v>0</v>
      </c>
      <c r="CD39" s="668">
        <v>0</v>
      </c>
      <c r="CE39" s="668">
        <v>0</v>
      </c>
      <c r="CF39" s="668">
        <v>0</v>
      </c>
      <c r="CG39" s="668">
        <v>0</v>
      </c>
      <c r="CH39" s="668">
        <v>0</v>
      </c>
      <c r="CI39" s="668">
        <v>0</v>
      </c>
      <c r="CJ39" s="668">
        <v>0</v>
      </c>
      <c r="CK39" s="668">
        <v>0</v>
      </c>
      <c r="CL39" s="668">
        <v>0</v>
      </c>
      <c r="CM39" s="668">
        <v>0</v>
      </c>
      <c r="CN39" s="668">
        <v>0</v>
      </c>
      <c r="CO39" s="670">
        <v>0</v>
      </c>
      <c r="CQ39" s="700" t="s">
        <v>88</v>
      </c>
      <c r="CR39" s="704" t="s">
        <v>53</v>
      </c>
      <c r="CS39" s="672">
        <v>5.7579663715807635E-4</v>
      </c>
      <c r="CT39" s="668">
        <v>5.4540496318516497E-4</v>
      </c>
      <c r="CU39" s="668">
        <v>7.5783760806699891E-4</v>
      </c>
      <c r="CV39" s="668">
        <v>1.2047655169336487E-3</v>
      </c>
      <c r="CW39" s="668">
        <v>7.3349818137822035E-4</v>
      </c>
      <c r="CX39" s="668">
        <v>6.596957088612198E-4</v>
      </c>
      <c r="CY39" s="668">
        <v>2.8446804475630572E-4</v>
      </c>
      <c r="CZ39" s="668">
        <v>1.9100242163784577E-4</v>
      </c>
      <c r="DA39" s="668">
        <v>7.4740484429065748E-4</v>
      </c>
      <c r="DB39" s="668">
        <v>1.9411821799475881E-4</v>
      </c>
      <c r="DC39" s="668">
        <v>2.9381998628840063E-4</v>
      </c>
      <c r="DD39" s="668">
        <v>6.9355914738462149E-4</v>
      </c>
      <c r="DE39" s="668">
        <v>5.0130897343062442E-4</v>
      </c>
      <c r="DF39" s="668">
        <v>9.4536527863960768E-4</v>
      </c>
      <c r="DG39" s="668">
        <v>1.6025641025641025E-3</v>
      </c>
      <c r="DH39" s="668">
        <v>9.1992402109010993E-4</v>
      </c>
      <c r="DI39" s="668">
        <v>8.543844160282517E-4</v>
      </c>
      <c r="DJ39" s="668">
        <v>1.1976047904191617E-3</v>
      </c>
      <c r="DK39" s="668">
        <v>3.6935384097965852E-4</v>
      </c>
      <c r="DL39" s="668">
        <v>9.7551458394302991E-4</v>
      </c>
      <c r="DM39" s="668">
        <v>9.0025153797079554E-4</v>
      </c>
      <c r="DN39" s="668">
        <v>3.9225069526435734E-5</v>
      </c>
      <c r="DO39" s="668">
        <v>1.212667174831959E-3</v>
      </c>
      <c r="DP39" s="668">
        <v>2.7863690824486611E-3</v>
      </c>
      <c r="DQ39" s="668">
        <v>1.9599850832993661E-3</v>
      </c>
      <c r="DR39" s="668">
        <v>3.4659503702568137E-3</v>
      </c>
      <c r="DS39" s="668">
        <v>3.9362352447571379E-4</v>
      </c>
      <c r="DT39" s="668">
        <v>1.9409504535486265E-3</v>
      </c>
      <c r="DU39" s="668">
        <v>2.3462265469282083E-3</v>
      </c>
      <c r="DV39" s="668">
        <v>2.7519483166857446E-3</v>
      </c>
      <c r="DW39" s="668">
        <v>4.0474047736917106E-3</v>
      </c>
      <c r="DX39" s="668">
        <v>2.4393942332614532E-3</v>
      </c>
      <c r="DY39" s="668">
        <v>4.7045241359405443E-3</v>
      </c>
      <c r="DZ39" s="668">
        <v>1.5838241631949432E-3</v>
      </c>
      <c r="EA39" s="668">
        <v>1.6703809472042549E-3</v>
      </c>
      <c r="EB39" s="668">
        <v>0</v>
      </c>
      <c r="EC39" s="670">
        <v>1.6582831242054061E-4</v>
      </c>
    </row>
    <row r="40" spans="2:133" ht="19.5" customHeight="1" thickBot="1">
      <c r="B40" s="673" t="s">
        <v>89</v>
      </c>
      <c r="C40" s="674" t="s">
        <v>55</v>
      </c>
      <c r="D40" s="675">
        <v>0.6893680357214691</v>
      </c>
      <c r="E40" s="676">
        <v>0.64444567280231424</v>
      </c>
      <c r="F40" s="676">
        <v>1.105522082803604E-2</v>
      </c>
      <c r="G40" s="676">
        <v>0</v>
      </c>
      <c r="H40" s="676">
        <v>2.2110441656072082E-3</v>
      </c>
      <c r="I40" s="677">
        <v>2.2110441656072082E-3</v>
      </c>
      <c r="K40" s="690"/>
      <c r="L40" s="730"/>
      <c r="M40" s="691"/>
      <c r="O40" s="706" t="s">
        <v>107</v>
      </c>
      <c r="P40" s="707" t="s">
        <v>55</v>
      </c>
      <c r="Q40" s="675">
        <v>4.8924700000000003E-3</v>
      </c>
      <c r="R40" s="676">
        <v>3.8704299999999998E-3</v>
      </c>
      <c r="S40" s="676">
        <v>5.3994500000000001E-3</v>
      </c>
      <c r="T40" s="676">
        <v>2.4501599999999998E-3</v>
      </c>
      <c r="U40" s="676">
        <v>4.7391999999999998E-3</v>
      </c>
      <c r="V40" s="676">
        <v>1.2992500000000001E-3</v>
      </c>
      <c r="W40" s="676">
        <v>1.3092700000000001E-2</v>
      </c>
      <c r="X40" s="676">
        <v>2.4683700000000001E-3</v>
      </c>
      <c r="Y40" s="676">
        <v>7.4705500000000003E-3</v>
      </c>
      <c r="Z40" s="676">
        <v>5.4220900000000001E-3</v>
      </c>
      <c r="AA40" s="676">
        <v>3.1048299999999998E-3</v>
      </c>
      <c r="AB40" s="676">
        <v>3.38536E-3</v>
      </c>
      <c r="AC40" s="676">
        <v>4.7901699999999998E-3</v>
      </c>
      <c r="AD40" s="676">
        <v>3.4264899999999999E-3</v>
      </c>
      <c r="AE40" s="676">
        <v>2.0092899999999999E-3</v>
      </c>
      <c r="AF40" s="676">
        <v>1.2615E-3</v>
      </c>
      <c r="AG40" s="676">
        <v>1.42016E-3</v>
      </c>
      <c r="AH40" s="676">
        <v>2.68593E-3</v>
      </c>
      <c r="AI40" s="676">
        <v>1.7180699999999999E-3</v>
      </c>
      <c r="AJ40" s="676">
        <v>2.2482000000000001E-3</v>
      </c>
      <c r="AK40" s="676">
        <v>1.007921E-2</v>
      </c>
      <c r="AL40" s="676">
        <v>3.1592500000000002E-3</v>
      </c>
      <c r="AM40" s="676">
        <v>7.0479399999999999E-3</v>
      </c>
      <c r="AN40" s="676">
        <v>5.4300700000000004E-3</v>
      </c>
      <c r="AO40" s="676">
        <v>3.3534699999999999E-3</v>
      </c>
      <c r="AP40" s="676">
        <v>7.2199500000000002E-3</v>
      </c>
      <c r="AQ40" s="676">
        <v>3.45226E-3</v>
      </c>
      <c r="AR40" s="676">
        <v>2.4002400000000001E-3</v>
      </c>
      <c r="AS40" s="676">
        <v>4.6636899999999998E-3</v>
      </c>
      <c r="AT40" s="676">
        <v>9.9113000000000001E-4</v>
      </c>
      <c r="AU40" s="676">
        <v>4.1938699999999997E-3</v>
      </c>
      <c r="AV40" s="676">
        <v>2.5798000000000001E-3</v>
      </c>
      <c r="AW40" s="676">
        <v>9.0937099999999996E-3</v>
      </c>
      <c r="AX40" s="676">
        <v>3.95327E-3</v>
      </c>
      <c r="AY40" s="676">
        <v>4.2348200000000003E-3</v>
      </c>
      <c r="AZ40" s="676">
        <v>1.6175199999999999E-3</v>
      </c>
      <c r="BA40" s="677">
        <v>1.0009515600000001</v>
      </c>
      <c r="BC40" s="706" t="s">
        <v>107</v>
      </c>
      <c r="BD40" s="708" t="s">
        <v>55</v>
      </c>
      <c r="BE40" s="675">
        <v>0</v>
      </c>
      <c r="BF40" s="676">
        <v>0</v>
      </c>
      <c r="BG40" s="676">
        <v>0</v>
      </c>
      <c r="BH40" s="676">
        <v>0</v>
      </c>
      <c r="BI40" s="676">
        <v>0</v>
      </c>
      <c r="BJ40" s="676">
        <v>0</v>
      </c>
      <c r="BK40" s="676">
        <v>0</v>
      </c>
      <c r="BL40" s="676">
        <v>0</v>
      </c>
      <c r="BM40" s="676">
        <v>0</v>
      </c>
      <c r="BN40" s="676">
        <v>0</v>
      </c>
      <c r="BO40" s="676">
        <v>0</v>
      </c>
      <c r="BP40" s="676">
        <v>0</v>
      </c>
      <c r="BQ40" s="676">
        <v>0</v>
      </c>
      <c r="BR40" s="676">
        <v>0</v>
      </c>
      <c r="BS40" s="676">
        <v>0</v>
      </c>
      <c r="BT40" s="676">
        <v>0</v>
      </c>
      <c r="BU40" s="676">
        <v>0</v>
      </c>
      <c r="BV40" s="676">
        <v>0</v>
      </c>
      <c r="BW40" s="676">
        <v>0</v>
      </c>
      <c r="BX40" s="676">
        <v>0</v>
      </c>
      <c r="BY40" s="676">
        <v>0</v>
      </c>
      <c r="BZ40" s="676">
        <v>0</v>
      </c>
      <c r="CA40" s="676">
        <v>0</v>
      </c>
      <c r="CB40" s="676">
        <v>0</v>
      </c>
      <c r="CC40" s="676">
        <v>0</v>
      </c>
      <c r="CD40" s="676">
        <v>0</v>
      </c>
      <c r="CE40" s="676">
        <v>0</v>
      </c>
      <c r="CF40" s="676">
        <v>0</v>
      </c>
      <c r="CG40" s="676">
        <v>0</v>
      </c>
      <c r="CH40" s="676">
        <v>0</v>
      </c>
      <c r="CI40" s="676">
        <v>0</v>
      </c>
      <c r="CJ40" s="676">
        <v>0</v>
      </c>
      <c r="CK40" s="676">
        <v>0</v>
      </c>
      <c r="CL40" s="676">
        <v>0</v>
      </c>
      <c r="CM40" s="676">
        <v>0</v>
      </c>
      <c r="CN40" s="676">
        <v>0</v>
      </c>
      <c r="CO40" s="677">
        <v>0</v>
      </c>
      <c r="CQ40" s="706" t="s">
        <v>89</v>
      </c>
      <c r="CR40" s="707" t="s">
        <v>55</v>
      </c>
      <c r="CS40" s="675">
        <v>5.1347790646977427E-3</v>
      </c>
      <c r="CT40" s="676">
        <v>4.0905372238887374E-3</v>
      </c>
      <c r="CU40" s="676">
        <v>5.1846397265773439E-3</v>
      </c>
      <c r="CV40" s="676">
        <v>2.4095310338672973E-3</v>
      </c>
      <c r="CW40" s="676">
        <v>5.0815544111975685E-3</v>
      </c>
      <c r="CX40" s="676">
        <v>5.4022325765013272E-4</v>
      </c>
      <c r="CY40" s="676">
        <v>1.792148681964726E-2</v>
      </c>
      <c r="CZ40" s="676">
        <v>2.428459360824039E-3</v>
      </c>
      <c r="DA40" s="676">
        <v>8.982698961937716E-3</v>
      </c>
      <c r="DB40" s="676">
        <v>6.7213432980685241E-3</v>
      </c>
      <c r="DC40" s="676">
        <v>3.0361398583134734E-3</v>
      </c>
      <c r="DD40" s="676">
        <v>3.8442992740747592E-3</v>
      </c>
      <c r="DE40" s="676">
        <v>5.9043056870717982E-3</v>
      </c>
      <c r="DF40" s="676">
        <v>3.9098440536329453E-3</v>
      </c>
      <c r="DG40" s="676">
        <v>1.8696581196581197E-3</v>
      </c>
      <c r="DH40" s="676">
        <v>7.8363898092861223E-4</v>
      </c>
      <c r="DI40" s="676">
        <v>1.0893401304360208E-3</v>
      </c>
      <c r="DJ40" s="676">
        <v>3.1650983746792129E-3</v>
      </c>
      <c r="DK40" s="676">
        <v>1.6515822157627006E-3</v>
      </c>
      <c r="DL40" s="676">
        <v>1.8534777094917569E-3</v>
      </c>
      <c r="DM40" s="676">
        <v>1.3099498008698815E-2</v>
      </c>
      <c r="DN40" s="676">
        <v>3.0085628326776211E-3</v>
      </c>
      <c r="DO40" s="676">
        <v>7.2760030489917539E-3</v>
      </c>
      <c r="DP40" s="676">
        <v>6.5293915498713627E-3</v>
      </c>
      <c r="DQ40" s="676">
        <v>3.6240210915208966E-3</v>
      </c>
      <c r="DR40" s="676">
        <v>8.8281755103945189E-3</v>
      </c>
      <c r="DS40" s="676">
        <v>3.6802107746826762E-3</v>
      </c>
      <c r="DT40" s="676">
        <v>1.6618713067025807E-3</v>
      </c>
      <c r="DU40" s="676">
        <v>4.7684541627746766E-3</v>
      </c>
      <c r="DV40" s="676">
        <v>2.6657049221457356E-4</v>
      </c>
      <c r="DW40" s="676">
        <v>4.9014878443417792E-3</v>
      </c>
      <c r="DX40" s="676">
        <v>2.6192411517960887E-3</v>
      </c>
      <c r="DY40" s="676">
        <v>1.1905620896168555E-2</v>
      </c>
      <c r="DZ40" s="676">
        <v>4.5162332998132451E-3</v>
      </c>
      <c r="EA40" s="676">
        <v>4.3087047962302493E-3</v>
      </c>
      <c r="EB40" s="676">
        <v>3.4366229451858639E-4</v>
      </c>
      <c r="EC40" s="677">
        <v>0</v>
      </c>
    </row>
    <row r="41" spans="2:133" ht="19.5" customHeight="1"/>
    <row r="42" spans="2:133" ht="19.5" customHeight="1">
      <c r="J42" s="6"/>
    </row>
    <row r="43" spans="2:133" ht="19.5" customHeight="1">
      <c r="J43" s="6"/>
    </row>
  </sheetData>
  <customSheetViews>
    <customSheetView guid="{2653BBE6-F91C-4430-938D-D5344182049A}" fitToPage="1">
      <pageMargins left="0.78740157480314965" right="0.78740157480314965" top="0.98425196850393704" bottom="0.98425196850393704" header="0.51181102362204722" footer="0.51181102362204722"/>
      <pageSetup paperSize="9" scale="57" orientation="portrait" r:id="rId1"/>
      <headerFooter alignWithMargins="0"/>
    </customSheetView>
  </customSheetViews>
  <mergeCells count="11">
    <mergeCell ref="CQ2:CR3"/>
    <mergeCell ref="BC2:BD3"/>
    <mergeCell ref="O2:P3"/>
    <mergeCell ref="B2:B3"/>
    <mergeCell ref="C2:C3"/>
    <mergeCell ref="D2:D3"/>
    <mergeCell ref="F2:F3"/>
    <mergeCell ref="E2:E3"/>
    <mergeCell ref="G2:G3"/>
    <mergeCell ref="H2:H3"/>
    <mergeCell ref="I2:I3"/>
  </mergeCells>
  <phoneticPr fontId="2"/>
  <pageMargins left="0.78740157480314965" right="0.78740157480314965" top="0.98425196850393704" bottom="0.98425196850393704" header="0.51181102362204722" footer="0.51181102362204722"/>
  <pageSetup paperSize="9" scale="61" fitToWidth="0" orientation="landscape" r:id="rId2"/>
  <headerFooter alignWithMargins="0"/>
  <ignoredErrors>
    <ignoredError sqref="B4:B40" numberStoredAsText="1"/>
  </ignoredErrors>
  <drawing r:id="rId3"/>
  <legacyDrawing r:id="rId4"/>
  <oleObjects>
    <mc:AlternateContent xmlns:mc="http://schemas.openxmlformats.org/markup-compatibility/2006">
      <mc:Choice Requires="x14">
        <oleObject progId="Equation.3" shapeId="21505" r:id="rId5">
          <objectPr defaultSize="0" autoPict="0" r:id="rId6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21505" r:id="rId5"/>
      </mc:Fallback>
    </mc:AlternateContent>
    <mc:AlternateContent xmlns:mc="http://schemas.openxmlformats.org/markup-compatibility/2006">
      <mc:Choice Requires="x14">
        <oleObject progId="Equation.3" shapeId="21506" r:id="rId7">
          <objectPr defaultSize="0" autoPict="0" r:id="rId6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21506" r:id="rId7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B5"/>
  <sheetViews>
    <sheetView showGridLines="0" zoomScaleNormal="100" workbookViewId="0"/>
  </sheetViews>
  <sheetFormatPr defaultRowHeight="13.5"/>
  <cols>
    <col min="1" max="1" width="3.25" customWidth="1"/>
  </cols>
  <sheetData>
    <row r="1" spans="2:2" ht="14.25">
      <c r="B1" s="314" t="s">
        <v>403</v>
      </c>
    </row>
    <row r="3" spans="2:2" ht="14.25">
      <c r="B3" s="314" t="s">
        <v>404</v>
      </c>
    </row>
    <row r="4" spans="2:2" ht="14.25">
      <c r="B4" s="314" t="s">
        <v>405</v>
      </c>
    </row>
    <row r="5" spans="2:2" ht="14.25">
      <c r="B5" s="314" t="s">
        <v>406</v>
      </c>
    </row>
  </sheetData>
  <phoneticPr fontId="2"/>
  <pageMargins left="0.7" right="0.7" top="0.75" bottom="0.75" header="0.3" footer="0.3"/>
  <pageSetup paperSize="9" scale="81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C22"/>
  <sheetViews>
    <sheetView showGridLines="0" workbookViewId="0">
      <selection activeCell="C30" sqref="C30"/>
    </sheetView>
  </sheetViews>
  <sheetFormatPr defaultColWidth="9" defaultRowHeight="15" customHeight="1"/>
  <cols>
    <col min="1" max="1" width="2.625" style="23" customWidth="1"/>
    <col min="2" max="2" width="25.5" style="23" bestFit="1" customWidth="1"/>
    <col min="3" max="3" width="84.5" style="23" bestFit="1" customWidth="1"/>
    <col min="4" max="16384" width="9" style="23"/>
  </cols>
  <sheetData>
    <row r="1" spans="2:3" ht="15" customHeight="1" thickBot="1"/>
    <row r="2" spans="2:3" ht="15" customHeight="1" thickBot="1">
      <c r="B2" s="728" t="s">
        <v>413</v>
      </c>
      <c r="C2" s="729" t="s">
        <v>414</v>
      </c>
    </row>
    <row r="3" spans="2:3" ht="15" customHeight="1">
      <c r="B3" s="722" t="s">
        <v>415</v>
      </c>
      <c r="C3" s="723" t="s">
        <v>417</v>
      </c>
    </row>
    <row r="4" spans="2:3" ht="15" customHeight="1">
      <c r="B4" s="724" t="s">
        <v>418</v>
      </c>
      <c r="C4" s="725" t="s">
        <v>419</v>
      </c>
    </row>
    <row r="5" spans="2:3" ht="15" customHeight="1">
      <c r="B5" s="724" t="s">
        <v>420</v>
      </c>
      <c r="C5" s="725" t="s">
        <v>421</v>
      </c>
    </row>
    <row r="6" spans="2:3" ht="15" customHeight="1">
      <c r="B6" s="724" t="s">
        <v>423</v>
      </c>
      <c r="C6" s="725" t="s">
        <v>422</v>
      </c>
    </row>
    <row r="7" spans="2:3" ht="15" customHeight="1">
      <c r="B7" s="724" t="s">
        <v>425</v>
      </c>
      <c r="C7" s="725" t="s">
        <v>426</v>
      </c>
    </row>
    <row r="8" spans="2:3" ht="15" customHeight="1">
      <c r="B8" s="724" t="s">
        <v>433</v>
      </c>
      <c r="C8" s="725" t="s">
        <v>428</v>
      </c>
    </row>
    <row r="9" spans="2:3" ht="15" customHeight="1">
      <c r="B9" s="724"/>
      <c r="C9" s="725"/>
    </row>
    <row r="10" spans="2:3" ht="15" customHeight="1">
      <c r="B10" s="724"/>
      <c r="C10" s="725"/>
    </row>
    <row r="11" spans="2:3" ht="15" customHeight="1">
      <c r="B11" s="724"/>
      <c r="C11" s="725"/>
    </row>
    <row r="12" spans="2:3" ht="15" customHeight="1">
      <c r="B12" s="724"/>
      <c r="C12" s="725"/>
    </row>
    <row r="13" spans="2:3" ht="15" customHeight="1">
      <c r="B13" s="724"/>
      <c r="C13" s="725"/>
    </row>
    <row r="14" spans="2:3" ht="15" customHeight="1">
      <c r="B14" s="724"/>
      <c r="C14" s="725"/>
    </row>
    <row r="15" spans="2:3" ht="15" customHeight="1">
      <c r="B15" s="724"/>
      <c r="C15" s="725"/>
    </row>
    <row r="16" spans="2:3" ht="15" customHeight="1">
      <c r="B16" s="724"/>
      <c r="C16" s="725"/>
    </row>
    <row r="17" spans="2:3" ht="15" customHeight="1">
      <c r="B17" s="724"/>
      <c r="C17" s="725"/>
    </row>
    <row r="18" spans="2:3" ht="15" customHeight="1">
      <c r="B18" s="724"/>
      <c r="C18" s="725"/>
    </row>
    <row r="19" spans="2:3" ht="15" customHeight="1">
      <c r="B19" s="724"/>
      <c r="C19" s="725"/>
    </row>
    <row r="20" spans="2:3" ht="15" customHeight="1">
      <c r="B20" s="724"/>
      <c r="C20" s="725"/>
    </row>
    <row r="21" spans="2:3" ht="15" customHeight="1">
      <c r="B21" s="724"/>
      <c r="C21" s="725"/>
    </row>
    <row r="22" spans="2:3" ht="15" customHeight="1" thickBot="1">
      <c r="B22" s="726"/>
      <c r="C22" s="727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00"/>
  </sheetPr>
  <dimension ref="B1:T77"/>
  <sheetViews>
    <sheetView showGridLines="0" topLeftCell="K1" zoomScaleNormal="100" zoomScaleSheetLayoutView="100" workbookViewId="0">
      <selection activeCell="N41" sqref="N41"/>
    </sheetView>
  </sheetViews>
  <sheetFormatPr defaultColWidth="18.625" defaultRowHeight="12.75" customHeight="1"/>
  <cols>
    <col min="1" max="1" width="2.625" style="4" customWidth="1"/>
    <col min="2" max="2" width="23.375" style="4" bestFit="1" customWidth="1"/>
    <col min="3" max="3" width="18.125" style="4" customWidth="1"/>
    <col min="4" max="4" width="3.5" style="4" customWidth="1"/>
    <col min="5" max="5" width="4.625" style="4" customWidth="1"/>
    <col min="6" max="7" width="2.625" style="4" customWidth="1"/>
    <col min="8" max="8" width="16.5" style="4" customWidth="1"/>
    <col min="9" max="9" width="18.125" style="4" customWidth="1"/>
    <col min="10" max="10" width="45.75" style="4" customWidth="1"/>
    <col min="11" max="11" width="4" style="20" customWidth="1"/>
    <col min="12" max="12" width="4.625" style="4" customWidth="1"/>
    <col min="13" max="13" width="25.625" style="4" customWidth="1"/>
    <col min="14" max="14" width="18.125" style="4" customWidth="1"/>
    <col min="15" max="15" width="54.625" style="4" customWidth="1"/>
    <col min="16" max="16" width="4.5" style="4" customWidth="1"/>
    <col min="17" max="17" width="20" style="20" bestFit="1" customWidth="1"/>
    <col min="18" max="18" width="12" style="4" customWidth="1"/>
    <col min="19" max="20" width="12.125" style="4" customWidth="1"/>
    <col min="21" max="21" width="11.875" style="4" customWidth="1"/>
    <col min="22" max="16384" width="18.625" style="4"/>
  </cols>
  <sheetData>
    <row r="1" spans="2:20" ht="15" customHeight="1" thickBot="1">
      <c r="J1" s="20"/>
      <c r="Q1" s="4"/>
    </row>
    <row r="2" spans="2:20" ht="30" customHeight="1" thickBot="1">
      <c r="B2" s="732" t="s">
        <v>315</v>
      </c>
      <c r="C2" s="733"/>
      <c r="E2" s="738" t="s">
        <v>316</v>
      </c>
      <c r="F2" s="739"/>
      <c r="G2" s="739"/>
      <c r="H2" s="739"/>
      <c r="I2" s="739"/>
      <c r="J2" s="740"/>
      <c r="K2" s="24"/>
      <c r="L2" s="747" t="s">
        <v>318</v>
      </c>
      <c r="M2" s="748"/>
      <c r="N2" s="748"/>
      <c r="O2" s="749"/>
      <c r="P2" s="257"/>
      <c r="Q2" s="735" t="s">
        <v>393</v>
      </c>
      <c r="R2" s="736"/>
      <c r="S2" s="736"/>
      <c r="T2" s="737"/>
    </row>
    <row r="3" spans="2:20" s="20" customFormat="1" ht="30" customHeight="1">
      <c r="E3" s="24"/>
      <c r="F3" s="24"/>
      <c r="G3" s="24"/>
      <c r="H3" s="21"/>
      <c r="I3" s="24"/>
      <c r="J3" s="24"/>
      <c r="K3" s="24"/>
      <c r="L3" s="232"/>
      <c r="M3" s="233"/>
      <c r="N3" s="233"/>
      <c r="O3" s="233"/>
      <c r="P3" s="233"/>
      <c r="Q3" s="25"/>
      <c r="R3" s="25"/>
      <c r="S3" s="25"/>
      <c r="T3" s="25"/>
    </row>
    <row r="4" spans="2:20" ht="19.5" customHeight="1" thickBot="1">
      <c r="C4" s="88" t="s">
        <v>200</v>
      </c>
      <c r="F4" s="14"/>
      <c r="G4" s="14"/>
      <c r="H4" s="274"/>
      <c r="I4" s="88" t="s">
        <v>176</v>
      </c>
      <c r="J4" s="20"/>
      <c r="N4" s="14" t="s">
        <v>128</v>
      </c>
      <c r="Q4" s="25"/>
      <c r="R4" s="24"/>
      <c r="S4" s="20"/>
      <c r="T4" s="20"/>
    </row>
    <row r="5" spans="2:20" ht="26.25" customHeight="1" thickBot="1">
      <c r="B5" s="259"/>
      <c r="C5" s="231" t="s">
        <v>74</v>
      </c>
      <c r="E5" s="263"/>
      <c r="F5" s="741" t="s">
        <v>322</v>
      </c>
      <c r="G5" s="742"/>
      <c r="H5" s="743"/>
      <c r="I5" s="30" t="s">
        <v>74</v>
      </c>
      <c r="J5" s="35" t="s">
        <v>129</v>
      </c>
      <c r="L5" s="234"/>
      <c r="M5" s="235" t="s">
        <v>280</v>
      </c>
      <c r="N5" s="236" t="s">
        <v>74</v>
      </c>
      <c r="O5" s="237" t="s">
        <v>282</v>
      </c>
      <c r="P5" s="258"/>
      <c r="Q5" s="26" t="s">
        <v>70</v>
      </c>
      <c r="R5" s="27" t="s">
        <v>71</v>
      </c>
    </row>
    <row r="6" spans="2:20" ht="31.5" customHeight="1" thickBot="1">
      <c r="B6" s="260" t="s">
        <v>317</v>
      </c>
      <c r="C6" s="316"/>
      <c r="E6" s="262" t="s">
        <v>27</v>
      </c>
      <c r="F6" s="15" t="s">
        <v>111</v>
      </c>
      <c r="G6" s="16"/>
      <c r="H6" s="16"/>
      <c r="I6" s="261"/>
      <c r="J6" s="38"/>
      <c r="L6" s="238" t="s">
        <v>0</v>
      </c>
      <c r="M6" s="239" t="s">
        <v>241</v>
      </c>
      <c r="N6" s="240"/>
      <c r="O6" s="241" t="s">
        <v>429</v>
      </c>
      <c r="P6" s="254"/>
      <c r="Q6" s="28" t="s">
        <v>424</v>
      </c>
      <c r="R6" s="29" t="s">
        <v>65</v>
      </c>
    </row>
    <row r="7" spans="2:20" ht="30" customHeight="1">
      <c r="E7" s="36" t="s">
        <v>29</v>
      </c>
      <c r="F7" s="17"/>
      <c r="G7" s="15" t="s">
        <v>112</v>
      </c>
      <c r="H7" s="16"/>
      <c r="I7" s="31"/>
      <c r="J7" s="37" t="s">
        <v>407</v>
      </c>
      <c r="L7" s="242" t="s">
        <v>9</v>
      </c>
      <c r="M7" s="243" t="s">
        <v>3</v>
      </c>
      <c r="N7" s="244"/>
      <c r="O7" s="245" t="s">
        <v>430</v>
      </c>
      <c r="P7" s="254"/>
      <c r="Q7" s="4"/>
    </row>
    <row r="8" spans="2:20" ht="30" customHeight="1">
      <c r="E8" s="36" t="s">
        <v>31</v>
      </c>
      <c r="F8" s="17"/>
      <c r="G8" s="17"/>
      <c r="H8" s="18" t="s">
        <v>113</v>
      </c>
      <c r="I8" s="31"/>
      <c r="J8" s="37" t="s">
        <v>132</v>
      </c>
      <c r="L8" s="242" t="s">
        <v>19</v>
      </c>
      <c r="M8" s="243" t="s">
        <v>141</v>
      </c>
      <c r="N8" s="244"/>
      <c r="O8" s="245" t="s">
        <v>283</v>
      </c>
      <c r="P8" s="254"/>
      <c r="Q8" s="4"/>
    </row>
    <row r="9" spans="2:20" ht="30" customHeight="1">
      <c r="E9" s="36" t="s">
        <v>33</v>
      </c>
      <c r="F9" s="17"/>
      <c r="G9" s="17"/>
      <c r="H9" s="17" t="s">
        <v>82</v>
      </c>
      <c r="I9" s="31"/>
      <c r="J9" s="37" t="s">
        <v>133</v>
      </c>
      <c r="L9" s="242" t="s">
        <v>26</v>
      </c>
      <c r="M9" s="243" t="s">
        <v>6</v>
      </c>
      <c r="N9" s="244"/>
      <c r="O9" s="245" t="s">
        <v>284</v>
      </c>
      <c r="P9" s="254"/>
      <c r="Q9" s="4"/>
    </row>
    <row r="10" spans="2:20" ht="30" customHeight="1">
      <c r="E10" s="36" t="s">
        <v>34</v>
      </c>
      <c r="F10" s="17"/>
      <c r="G10" s="15" t="s">
        <v>409</v>
      </c>
      <c r="H10" s="16"/>
      <c r="I10" s="31"/>
      <c r="J10" s="37" t="s">
        <v>408</v>
      </c>
      <c r="L10" s="247" t="s">
        <v>27</v>
      </c>
      <c r="M10" s="248" t="s">
        <v>8</v>
      </c>
      <c r="N10" s="249"/>
      <c r="O10" s="246" t="s">
        <v>285</v>
      </c>
      <c r="P10" s="255"/>
      <c r="Q10" s="4" t="s">
        <v>130</v>
      </c>
    </row>
    <row r="11" spans="2:20" ht="30" customHeight="1">
      <c r="E11" s="36" t="s">
        <v>36</v>
      </c>
      <c r="F11" s="17"/>
      <c r="G11" s="17"/>
      <c r="H11" s="18" t="s">
        <v>83</v>
      </c>
      <c r="I11" s="31"/>
      <c r="J11" s="37" t="s">
        <v>134</v>
      </c>
      <c r="L11" s="324" t="s">
        <v>34</v>
      </c>
      <c r="M11" s="325" t="s">
        <v>10</v>
      </c>
      <c r="N11" s="326"/>
      <c r="O11" s="327" t="s">
        <v>286</v>
      </c>
      <c r="P11" s="255"/>
      <c r="Q11" s="5"/>
      <c r="R11" s="39" t="s">
        <v>59</v>
      </c>
      <c r="S11" s="39" t="s">
        <v>65</v>
      </c>
    </row>
    <row r="12" spans="2:20" ht="30" customHeight="1">
      <c r="E12" s="36" t="s">
        <v>38</v>
      </c>
      <c r="F12" s="17"/>
      <c r="G12" s="17"/>
      <c r="H12" s="17" t="s">
        <v>114</v>
      </c>
      <c r="I12" s="31"/>
      <c r="J12" s="37" t="s">
        <v>135</v>
      </c>
      <c r="L12" s="242" t="s">
        <v>36</v>
      </c>
      <c r="M12" s="243" t="s">
        <v>12</v>
      </c>
      <c r="N12" s="244"/>
      <c r="O12" s="245" t="s">
        <v>287</v>
      </c>
      <c r="P12" s="255"/>
      <c r="Q12" s="42" t="str">
        <f>IF(ISBLANK(関係係数シート!K7),"",関係係数シート!K7)</f>
        <v>令和２年（2020年）</v>
      </c>
      <c r="R12" s="43">
        <f>IF(ISBLANK(関係係数シート!L7),"",関係係数シート!L7)</f>
        <v>0.53516732899992814</v>
      </c>
      <c r="S12" s="43">
        <f>IF(ISBLANK(関係係数シート!M7),"",関係係数シート!M7)</f>
        <v>0.56758391640723727</v>
      </c>
    </row>
    <row r="13" spans="2:20" ht="30" customHeight="1">
      <c r="E13" s="36" t="s">
        <v>40</v>
      </c>
      <c r="F13" s="17"/>
      <c r="G13" s="17"/>
      <c r="H13" s="18" t="s">
        <v>115</v>
      </c>
      <c r="I13" s="31"/>
      <c r="J13" s="37" t="s">
        <v>136</v>
      </c>
      <c r="L13" s="242" t="s">
        <v>38</v>
      </c>
      <c r="M13" s="243" t="s">
        <v>242</v>
      </c>
      <c r="N13" s="244"/>
      <c r="O13" s="245" t="s">
        <v>288</v>
      </c>
      <c r="P13" s="255"/>
      <c r="Q13" s="40" t="str">
        <f>IF(ISBLANK(関係係数シート!K8),"",関係係数シート!K8)</f>
        <v>令和３年（2021年）</v>
      </c>
      <c r="R13" s="41">
        <f>IF(ISBLANK(関係係数シート!L8),"",関係係数シート!L8)</f>
        <v>0.51510149141910211</v>
      </c>
      <c r="S13" s="41">
        <f>IF(ISBLANK(関係係数シート!M8),"",関係係数シート!M8)</f>
        <v>0.55742170177227612</v>
      </c>
    </row>
    <row r="14" spans="2:20" ht="30" customHeight="1">
      <c r="E14" s="36" t="s">
        <v>41</v>
      </c>
      <c r="F14" s="17"/>
      <c r="G14" s="17"/>
      <c r="H14" s="17" t="s">
        <v>116</v>
      </c>
      <c r="I14" s="31"/>
      <c r="J14" s="37" t="s">
        <v>137</v>
      </c>
      <c r="L14" s="242" t="s">
        <v>42</v>
      </c>
      <c r="M14" s="243" t="s">
        <v>14</v>
      </c>
      <c r="N14" s="244"/>
      <c r="O14" s="245" t="s">
        <v>431</v>
      </c>
      <c r="P14" s="255"/>
      <c r="Q14" s="44" t="str">
        <f>IF(ISBLANK(関係係数シート!K9),"",関係係数シート!K9)</f>
        <v>令和４年（2022年）</v>
      </c>
      <c r="R14" s="41">
        <f>IF(ISBLANK(関係係数シート!L9),"",関係係数シート!L9)</f>
        <v>0.52065488066092258</v>
      </c>
      <c r="S14" s="41">
        <f>IF(ISBLANK(関係係数シート!M9),"",関係係数シート!M9)</f>
        <v>0.53412627708601101</v>
      </c>
    </row>
    <row r="15" spans="2:20" ht="30" customHeight="1">
      <c r="E15" s="36" t="s">
        <v>42</v>
      </c>
      <c r="F15" s="17"/>
      <c r="G15" s="17"/>
      <c r="H15" s="18" t="s">
        <v>84</v>
      </c>
      <c r="I15" s="31"/>
      <c r="J15" s="37" t="s">
        <v>140</v>
      </c>
      <c r="L15" s="328" t="s">
        <v>44</v>
      </c>
      <c r="M15" s="329" t="s">
        <v>16</v>
      </c>
      <c r="N15" s="330"/>
      <c r="O15" s="331" t="s">
        <v>289</v>
      </c>
      <c r="P15" s="255"/>
      <c r="Q15" s="40" t="str">
        <f>IF(ISBLANK(関係係数シート!K10),"",関係係数シート!K10)</f>
        <v>令和５年（2023年）</v>
      </c>
      <c r="R15" s="41">
        <f>IF(ISBLANK(関係係数シート!L10),"",関係係数シート!L10)</f>
        <v>0.54715948066986786</v>
      </c>
      <c r="S15" s="41">
        <f>IF(ISBLANK(関係係数シート!M10),"",関係係数シート!M10)</f>
        <v>0.5960677179768451</v>
      </c>
    </row>
    <row r="16" spans="2:20" ht="30" customHeight="1">
      <c r="E16" s="36" t="s">
        <v>44</v>
      </c>
      <c r="F16" s="17"/>
      <c r="G16" s="17"/>
      <c r="H16" s="17" t="s">
        <v>276</v>
      </c>
      <c r="I16" s="31"/>
      <c r="J16" s="37" t="s">
        <v>138</v>
      </c>
      <c r="L16" s="321" t="s">
        <v>46</v>
      </c>
      <c r="M16" s="322" t="s">
        <v>18</v>
      </c>
      <c r="N16" s="240"/>
      <c r="O16" s="323" t="s">
        <v>290</v>
      </c>
      <c r="P16" s="255"/>
      <c r="Q16" s="44" t="str">
        <f>IF(ISBLANK(関係係数シート!K11),"",関係係数シート!K11)</f>
        <v/>
      </c>
      <c r="R16" s="41" t="str">
        <f>IF(ISBLANK(関係係数シート!L11),"",関係係数シート!L11)</f>
        <v/>
      </c>
      <c r="S16" s="41" t="str">
        <f>IF(ISBLANK(関係係数シート!M11),"",関係係数シート!M11)</f>
        <v/>
      </c>
    </row>
    <row r="17" spans="5:19" ht="30" customHeight="1">
      <c r="E17" s="36" t="s">
        <v>46</v>
      </c>
      <c r="F17" s="17"/>
      <c r="G17" s="17"/>
      <c r="H17" s="18" t="s">
        <v>277</v>
      </c>
      <c r="I17" s="31"/>
      <c r="J17" s="37" t="s">
        <v>139</v>
      </c>
      <c r="L17" s="242" t="s">
        <v>47</v>
      </c>
      <c r="M17" s="243" t="s">
        <v>20</v>
      </c>
      <c r="N17" s="244"/>
      <c r="O17" s="245" t="s">
        <v>291</v>
      </c>
      <c r="P17" s="255"/>
      <c r="Q17" s="40" t="str">
        <f>IF(ISBLANK(関係係数シート!K12),"",関係係数シート!K12)</f>
        <v/>
      </c>
      <c r="R17" s="41" t="str">
        <f>IF(ISBLANK(関係係数シート!L12),"",関係係数シート!L12)</f>
        <v/>
      </c>
      <c r="S17" s="41" t="str">
        <f>IF(ISBLANK(関係係数シート!M12),"",関係係数シート!M12)</f>
        <v/>
      </c>
    </row>
    <row r="18" spans="5:19" ht="30" customHeight="1" thickBot="1">
      <c r="E18" s="225" t="s">
        <v>47</v>
      </c>
      <c r="F18" s="17"/>
      <c r="G18" s="17"/>
      <c r="H18" s="17" t="s">
        <v>85</v>
      </c>
      <c r="I18" s="264"/>
      <c r="J18" s="224" t="s">
        <v>275</v>
      </c>
      <c r="L18" s="242" t="s">
        <v>48</v>
      </c>
      <c r="M18" s="243" t="s">
        <v>268</v>
      </c>
      <c r="N18" s="244"/>
      <c r="O18" s="245" t="s">
        <v>292</v>
      </c>
      <c r="P18" s="255"/>
      <c r="Q18" s="44" t="str">
        <f>IF(ISBLANK(関係係数シート!K13),"",関係係数シート!K13)</f>
        <v/>
      </c>
      <c r="R18" s="41" t="str">
        <f>IF(ISBLANK(関係係数シート!L13),"",関係係数シート!L13)</f>
        <v/>
      </c>
      <c r="S18" s="41" t="str">
        <f>IF(ISBLANK(関係係数シート!M13),"",関係係数シート!M13)</f>
        <v/>
      </c>
    </row>
    <row r="19" spans="5:19" ht="30" customHeight="1" thickBot="1">
      <c r="E19" s="265"/>
      <c r="F19" s="744" t="s">
        <v>323</v>
      </c>
      <c r="G19" s="745"/>
      <c r="H19" s="746"/>
      <c r="I19" s="60">
        <f>SUM(I6:I18)</f>
        <v>0</v>
      </c>
      <c r="J19" s="266"/>
      <c r="K19" s="33"/>
      <c r="L19" s="242" t="s">
        <v>50</v>
      </c>
      <c r="M19" s="243" t="s">
        <v>269</v>
      </c>
      <c r="N19" s="244"/>
      <c r="O19" s="245" t="s">
        <v>293</v>
      </c>
      <c r="P19" s="255"/>
      <c r="Q19" s="40" t="str">
        <f>IF(ISBLANK(関係係数シート!K14),"",関係係数シート!K14)</f>
        <v/>
      </c>
      <c r="R19" s="41" t="str">
        <f>IF(ISBLANK(関係係数シート!L14),"",関係係数シート!L14)</f>
        <v/>
      </c>
      <c r="S19" s="41" t="str">
        <f>IF(ISBLANK(関係係数シート!M14),"",関係係数シート!M14)</f>
        <v/>
      </c>
    </row>
    <row r="20" spans="5:19" ht="33.75" customHeight="1">
      <c r="K20" s="33"/>
      <c r="L20" s="247" t="s">
        <v>52</v>
      </c>
      <c r="M20" s="248" t="s">
        <v>270</v>
      </c>
      <c r="N20" s="249"/>
      <c r="O20" s="246" t="s">
        <v>294</v>
      </c>
      <c r="P20" s="255"/>
      <c r="Q20" s="45" t="str">
        <f>IF(ISBLANK(関係係数シート!K15),"",関係係数シート!K15)</f>
        <v/>
      </c>
      <c r="R20" s="41" t="str">
        <f>IF(ISBLANK(関係係数シート!L15),"",関係係数シート!L15)</f>
        <v/>
      </c>
      <c r="S20" s="41" t="str">
        <f>IF(ISBLANK(関係係数シート!M15),"",関係係数シート!M15)</f>
        <v/>
      </c>
    </row>
    <row r="21" spans="5:19" ht="31.5" customHeight="1">
      <c r="L21" s="324" t="s">
        <v>54</v>
      </c>
      <c r="M21" s="325" t="s">
        <v>146</v>
      </c>
      <c r="N21" s="326"/>
      <c r="O21" s="327" t="s">
        <v>295</v>
      </c>
      <c r="P21" s="254"/>
      <c r="Q21" s="19" t="s">
        <v>131</v>
      </c>
      <c r="R21" s="46">
        <f>AVERAGE(R12:R20)</f>
        <v>0.52952079543745523</v>
      </c>
      <c r="S21" s="46">
        <f>AVERAGE(S12:S20)</f>
        <v>0.56379990331059238</v>
      </c>
    </row>
    <row r="22" spans="5:19" ht="33" customHeight="1">
      <c r="L22" s="242" t="s">
        <v>80</v>
      </c>
      <c r="M22" s="243" t="s">
        <v>271</v>
      </c>
      <c r="N22" s="244"/>
      <c r="O22" s="245" t="s">
        <v>296</v>
      </c>
      <c r="P22" s="254"/>
      <c r="Q22" s="33"/>
    </row>
    <row r="23" spans="5:19" ht="31.5" customHeight="1">
      <c r="L23" s="242" t="s">
        <v>86</v>
      </c>
      <c r="M23" s="243" t="s">
        <v>243</v>
      </c>
      <c r="N23" s="244"/>
      <c r="O23" s="245" t="s">
        <v>297</v>
      </c>
      <c r="P23" s="254"/>
      <c r="Q23" s="33"/>
    </row>
    <row r="24" spans="5:19" ht="19.5" customHeight="1">
      <c r="L24" s="242" t="s">
        <v>87</v>
      </c>
      <c r="M24" s="243" t="s">
        <v>25</v>
      </c>
      <c r="N24" s="244"/>
      <c r="O24" s="245" t="s">
        <v>298</v>
      </c>
      <c r="P24" s="254"/>
    </row>
    <row r="25" spans="5:19" ht="56.25" customHeight="1">
      <c r="L25" s="328" t="s">
        <v>90</v>
      </c>
      <c r="M25" s="329" t="s">
        <v>28</v>
      </c>
      <c r="N25" s="330"/>
      <c r="O25" s="331" t="s">
        <v>299</v>
      </c>
      <c r="P25" s="254"/>
    </row>
    <row r="26" spans="5:19" ht="33" customHeight="1">
      <c r="L26" s="321" t="s">
        <v>91</v>
      </c>
      <c r="M26" s="322" t="s">
        <v>30</v>
      </c>
      <c r="N26" s="240"/>
      <c r="O26" s="323" t="s">
        <v>300</v>
      </c>
      <c r="P26" s="254"/>
    </row>
    <row r="27" spans="5:19" ht="28.5" customHeight="1">
      <c r="L27" s="242" t="s">
        <v>92</v>
      </c>
      <c r="M27" s="243" t="s">
        <v>32</v>
      </c>
      <c r="N27" s="244"/>
      <c r="O27" s="245" t="s">
        <v>301</v>
      </c>
      <c r="P27" s="254"/>
      <c r="R27" s="4" t="s">
        <v>117</v>
      </c>
    </row>
    <row r="28" spans="5:19" ht="28.5" customHeight="1">
      <c r="L28" s="242" t="s">
        <v>93</v>
      </c>
      <c r="M28" s="243" t="s">
        <v>272</v>
      </c>
      <c r="N28" s="244"/>
      <c r="O28" s="245" t="s">
        <v>302</v>
      </c>
      <c r="P28" s="254"/>
    </row>
    <row r="29" spans="5:19" ht="19.5" customHeight="1">
      <c r="L29" s="242" t="s">
        <v>94</v>
      </c>
      <c r="M29" s="243" t="s">
        <v>150</v>
      </c>
      <c r="N29" s="244"/>
      <c r="O29" s="245" t="s">
        <v>303</v>
      </c>
      <c r="P29" s="254"/>
    </row>
    <row r="30" spans="5:19" ht="33" customHeight="1">
      <c r="L30" s="247" t="s">
        <v>95</v>
      </c>
      <c r="M30" s="248" t="s">
        <v>35</v>
      </c>
      <c r="N30" s="249"/>
      <c r="O30" s="246" t="s">
        <v>411</v>
      </c>
      <c r="P30" s="254"/>
    </row>
    <row r="31" spans="5:19" ht="28.5" customHeight="1">
      <c r="L31" s="324" t="s">
        <v>96</v>
      </c>
      <c r="M31" s="325" t="s">
        <v>37</v>
      </c>
      <c r="N31" s="326"/>
      <c r="O31" s="327" t="s">
        <v>304</v>
      </c>
      <c r="P31" s="254"/>
    </row>
    <row r="32" spans="5:19" ht="31.5" customHeight="1">
      <c r="L32" s="242" t="s">
        <v>97</v>
      </c>
      <c r="M32" s="243" t="s">
        <v>39</v>
      </c>
      <c r="N32" s="244"/>
      <c r="O32" s="245" t="s">
        <v>305</v>
      </c>
      <c r="P32" s="254"/>
    </row>
    <row r="33" spans="12:17" ht="60.75" customHeight="1">
      <c r="L33" s="242" t="s">
        <v>98</v>
      </c>
      <c r="M33" s="243" t="s">
        <v>273</v>
      </c>
      <c r="N33" s="244"/>
      <c r="O33" s="245" t="s">
        <v>306</v>
      </c>
      <c r="P33" s="254"/>
    </row>
    <row r="34" spans="12:17" ht="43.5" customHeight="1">
      <c r="L34" s="242" t="s">
        <v>99</v>
      </c>
      <c r="M34" s="243" t="s">
        <v>152</v>
      </c>
      <c r="N34" s="244"/>
      <c r="O34" s="245" t="s">
        <v>307</v>
      </c>
      <c r="P34" s="254"/>
    </row>
    <row r="35" spans="12:17" ht="23.25" customHeight="1">
      <c r="L35" s="328" t="s">
        <v>101</v>
      </c>
      <c r="M35" s="329" t="s">
        <v>45</v>
      </c>
      <c r="N35" s="330"/>
      <c r="O35" s="331" t="s">
        <v>308</v>
      </c>
      <c r="P35" s="254"/>
    </row>
    <row r="36" spans="12:17" ht="27" customHeight="1">
      <c r="L36" s="321" t="s">
        <v>102</v>
      </c>
      <c r="M36" s="322" t="s">
        <v>274</v>
      </c>
      <c r="N36" s="240"/>
      <c r="O36" s="323" t="s">
        <v>309</v>
      </c>
      <c r="P36" s="254"/>
      <c r="Q36" s="34"/>
    </row>
    <row r="37" spans="12:17" ht="37.5" customHeight="1">
      <c r="L37" s="242" t="s">
        <v>103</v>
      </c>
      <c r="M37" s="243" t="s">
        <v>244</v>
      </c>
      <c r="N37" s="244"/>
      <c r="O37" s="245" t="s">
        <v>310</v>
      </c>
      <c r="P37" s="254"/>
      <c r="Q37" s="34"/>
    </row>
    <row r="38" spans="12:17" ht="39.75" customHeight="1">
      <c r="L38" s="242" t="s">
        <v>104</v>
      </c>
      <c r="M38" s="243" t="s">
        <v>49</v>
      </c>
      <c r="N38" s="244"/>
      <c r="O38" s="246" t="s">
        <v>311</v>
      </c>
      <c r="P38" s="254"/>
      <c r="Q38" s="34"/>
    </row>
    <row r="39" spans="12:17" ht="47.25" customHeight="1">
      <c r="L39" s="242" t="s">
        <v>105</v>
      </c>
      <c r="M39" s="243" t="s">
        <v>51</v>
      </c>
      <c r="N39" s="244"/>
      <c r="O39" s="245" t="s">
        <v>432</v>
      </c>
      <c r="P39" s="254"/>
      <c r="Q39" s="34"/>
    </row>
    <row r="40" spans="12:17" ht="19.5" customHeight="1" thickBot="1">
      <c r="L40" s="247" t="s">
        <v>107</v>
      </c>
      <c r="M40" s="248" t="s">
        <v>55</v>
      </c>
      <c r="N40" s="249"/>
      <c r="O40" s="246"/>
      <c r="P40" s="254"/>
    </row>
    <row r="41" spans="12:17" ht="19.5" customHeight="1" thickBot="1">
      <c r="L41" s="250"/>
      <c r="M41" s="251" t="s">
        <v>62</v>
      </c>
      <c r="N41" s="252">
        <f>SUM(N6:N40)</f>
        <v>0</v>
      </c>
      <c r="O41" s="253"/>
      <c r="P41" s="254"/>
    </row>
    <row r="42" spans="12:17" ht="19.5" customHeight="1">
      <c r="L42" s="4" t="s">
        <v>312</v>
      </c>
    </row>
    <row r="43" spans="12:17" ht="19.5" customHeight="1">
      <c r="L43" s="4" t="s">
        <v>313</v>
      </c>
    </row>
    <row r="44" spans="12:17" ht="19.5" customHeight="1">
      <c r="L44" s="734" t="s">
        <v>314</v>
      </c>
      <c r="M44" s="734"/>
      <c r="N44" s="734"/>
      <c r="O44" s="734"/>
      <c r="P44" s="256"/>
    </row>
    <row r="45" spans="12:17" ht="19.5" customHeight="1"/>
    <row r="46" spans="12:17" ht="19.5" customHeight="1"/>
    <row r="47" spans="12:17" ht="19.5" customHeight="1"/>
    <row r="48" spans="12:17" ht="31.5" customHeight="1"/>
    <row r="49" ht="45" customHeight="1"/>
    <row r="50" ht="36.75" customHeight="1"/>
    <row r="51" ht="19.5" customHeight="1"/>
    <row r="52" ht="19.5" customHeight="1"/>
    <row r="53" ht="19.5" customHeight="1"/>
    <row r="54" ht="45" customHeight="1"/>
    <row r="55" ht="31.5" customHeight="1"/>
    <row r="56" ht="19.5" customHeight="1"/>
    <row r="57" ht="19.5" customHeight="1"/>
    <row r="58" ht="19.5" customHeight="1"/>
    <row r="59" ht="19.5" customHeight="1"/>
    <row r="60" ht="31.5" customHeight="1"/>
    <row r="61" ht="19.5" customHeight="1"/>
    <row r="62" ht="31.5" customHeight="1"/>
    <row r="63" ht="31.5" customHeight="1"/>
    <row r="64" ht="31.5" customHeight="1"/>
    <row r="65" ht="45" customHeight="1"/>
    <row r="66" ht="19.5" customHeight="1"/>
    <row r="67" ht="19.5" customHeight="1"/>
    <row r="68" ht="31.5" customHeight="1"/>
    <row r="69" ht="31.5" customHeight="1"/>
    <row r="70" ht="19.5" customHeight="1"/>
    <row r="71" ht="52.5" customHeight="1"/>
    <row r="72" ht="52.5" customHeight="1"/>
    <row r="73" ht="31.5" customHeight="1"/>
    <row r="74" ht="31.5" customHeight="1"/>
    <row r="75" ht="31.5" customHeight="1"/>
    <row r="76" ht="52.5" customHeight="1"/>
    <row r="77" ht="19.5" customHeight="1"/>
  </sheetData>
  <customSheetViews>
    <customSheetView guid="{2653BBE6-F91C-4430-938D-D5344182049A}" fitToPage="1">
      <pageMargins left="1.0629921259842521" right="0.59055118110236227" top="0.86614173228346458" bottom="0.47244094488188981" header="0.51181102362204722" footer="0.51181102362204722"/>
      <pageSetup paperSize="9" scale="48" fitToHeight="0" orientation="portrait" r:id="rId1"/>
      <headerFooter alignWithMargins="0"/>
    </customSheetView>
  </customSheetViews>
  <mergeCells count="7">
    <mergeCell ref="B2:C2"/>
    <mergeCell ref="L44:O44"/>
    <mergeCell ref="Q2:T2"/>
    <mergeCell ref="E2:J2"/>
    <mergeCell ref="F5:H5"/>
    <mergeCell ref="F19:H19"/>
    <mergeCell ref="L2:O2"/>
  </mergeCells>
  <phoneticPr fontId="2"/>
  <dataValidations count="2">
    <dataValidation type="list" allowBlank="1" showInputMessage="1" showErrorMessage="1" sqref="Q6" xr:uid="{00000000-0002-0000-0100-000000000000}">
      <formula1>$Q$12:$Q$21</formula1>
    </dataValidation>
    <dataValidation type="list" allowBlank="1" showInputMessage="1" showErrorMessage="1" sqref="R6" xr:uid="{00000000-0002-0000-0100-000001000000}">
      <formula1>$R$11:$S$11</formula1>
    </dataValidation>
  </dataValidations>
  <hyperlinks>
    <hyperlink ref="L44" r:id="rId2" display="https://www.soumu.go.jp/toukei_toukatsu/data/io/015index.html" xr:uid="{00000000-0004-0000-0100-000000000000}"/>
  </hyperlinks>
  <pageMargins left="1.0629921259842521" right="0.59055118110236227" top="0.86614173228346458" bottom="0.47244094488188981" header="0.51181102362204722" footer="0.51181102362204722"/>
  <pageSetup paperSize="9" scale="51" fitToWidth="2" orientation="portrait" r:id="rId3"/>
  <headerFooter alignWithMargins="0"/>
  <colBreaks count="2" manualBreakCount="2">
    <brk id="11" min="1" max="44" man="1"/>
    <brk id="20" min="1" max="44" man="1"/>
  </colBreaks>
  <ignoredErrors>
    <ignoredError sqref="E19 E6:E18" numberStoredAsText="1"/>
    <ignoredError sqref="S21" evalError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  <pageSetUpPr fitToPage="1"/>
  </sheetPr>
  <dimension ref="B1:K138"/>
  <sheetViews>
    <sheetView showGridLines="0" zoomScaleNormal="100" workbookViewId="0">
      <selection activeCell="G33" sqref="G33"/>
    </sheetView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3" t="s">
        <v>204</v>
      </c>
      <c r="E2" s="794"/>
      <c r="F2" s="794"/>
      <c r="G2" s="794"/>
      <c r="H2" s="794"/>
      <c r="I2" s="794"/>
      <c r="J2" s="794"/>
    </row>
    <row r="3" spans="2:11" s="90" customFormat="1" ht="25.15" customHeight="1" thickBot="1">
      <c r="B3" s="21"/>
      <c r="C3" s="158"/>
      <c r="D3" s="795"/>
      <c r="E3" s="796"/>
      <c r="F3" s="796"/>
      <c r="G3" s="796"/>
      <c r="H3" s="796"/>
      <c r="I3" s="796"/>
      <c r="J3" s="796"/>
      <c r="K3" s="92"/>
    </row>
    <row r="4" spans="2:11" s="90" customFormat="1" ht="10.15" customHeight="1" thickTop="1">
      <c r="B4" s="21"/>
      <c r="C4" s="209"/>
      <c r="D4" s="797"/>
      <c r="E4" s="797"/>
      <c r="F4" s="797"/>
      <c r="G4" s="797"/>
      <c r="H4" s="797"/>
      <c r="I4" s="797"/>
      <c r="J4" s="797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798"/>
      <c r="E7" s="799"/>
      <c r="F7" s="799"/>
      <c r="G7" s="799"/>
      <c r="H7" s="799"/>
      <c r="I7" s="799"/>
      <c r="J7" s="800"/>
      <c r="K7" s="92"/>
    </row>
    <row r="8" spans="2:11" s="89" customFormat="1" ht="25.15" customHeight="1">
      <c r="C8" s="21"/>
      <c r="D8" s="801"/>
      <c r="E8" s="802"/>
      <c r="F8" s="802"/>
      <c r="G8" s="802"/>
      <c r="H8" s="802"/>
      <c r="I8" s="802"/>
      <c r="J8" s="803"/>
      <c r="K8" s="92"/>
    </row>
    <row r="9" spans="2:11" s="89" customFormat="1" ht="25.15" customHeight="1" thickBot="1">
      <c r="C9" s="21"/>
      <c r="D9" s="804"/>
      <c r="E9" s="805"/>
      <c r="F9" s="805"/>
      <c r="G9" s="805"/>
      <c r="H9" s="805"/>
      <c r="I9" s="805"/>
      <c r="J9" s="806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1"/>
      <c r="E13" s="802"/>
      <c r="F13" s="802"/>
      <c r="G13" s="802"/>
      <c r="H13" s="802"/>
      <c r="I13" s="802"/>
      <c r="J13" s="803"/>
      <c r="K13" s="92"/>
    </row>
    <row r="14" spans="2:11" s="89" customFormat="1" ht="25.15" customHeight="1">
      <c r="C14" s="21"/>
      <c r="D14" s="801"/>
      <c r="E14" s="802"/>
      <c r="F14" s="802"/>
      <c r="G14" s="802"/>
      <c r="H14" s="802"/>
      <c r="I14" s="802"/>
      <c r="J14" s="803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1"/>
      <c r="E16" s="802"/>
      <c r="F16" s="802"/>
      <c r="G16" s="802"/>
      <c r="H16" s="802"/>
      <c r="I16" s="802"/>
      <c r="J16" s="803"/>
      <c r="K16" s="92"/>
    </row>
    <row r="17" spans="2:11" s="89" customFormat="1" ht="25.15" customHeight="1" thickBot="1">
      <c r="C17" s="21"/>
      <c r="D17" s="804"/>
      <c r="E17" s="805"/>
      <c r="F17" s="805"/>
      <c r="G17" s="805"/>
      <c r="H17" s="805"/>
      <c r="I17" s="805"/>
      <c r="J17" s="806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68" t="s">
        <v>231</v>
      </c>
      <c r="D19" s="768"/>
      <c r="E19" s="768"/>
      <c r="F19" s="768"/>
      <c r="G19" s="768"/>
      <c r="H19" s="768"/>
      <c r="I19" s="768"/>
      <c r="J19" s="768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13"/>
      <c r="E22" s="814"/>
      <c r="F22" s="759" t="s">
        <v>67</v>
      </c>
      <c r="G22" s="95"/>
      <c r="H22" s="95"/>
      <c r="I22" s="759" t="s">
        <v>68</v>
      </c>
      <c r="J22" s="96"/>
      <c r="K22" s="93"/>
    </row>
    <row r="23" spans="2:11" s="89" customFormat="1" ht="6" customHeight="1">
      <c r="B23" s="93"/>
      <c r="C23" s="93"/>
      <c r="D23" s="815"/>
      <c r="E23" s="816"/>
      <c r="F23" s="788"/>
      <c r="G23" s="762" t="s">
        <v>177</v>
      </c>
      <c r="H23" s="106"/>
      <c r="I23" s="788"/>
      <c r="J23" s="764" t="s">
        <v>69</v>
      </c>
      <c r="K23" s="93"/>
    </row>
    <row r="24" spans="2:11" s="98" customFormat="1" ht="30" customHeight="1" thickBot="1">
      <c r="B24" s="97"/>
      <c r="C24" s="97"/>
      <c r="D24" s="817"/>
      <c r="E24" s="818"/>
      <c r="F24" s="789"/>
      <c r="G24" s="763"/>
      <c r="H24" s="107" t="s">
        <v>178</v>
      </c>
      <c r="I24" s="789"/>
      <c r="J24" s="765"/>
      <c r="K24" s="97"/>
    </row>
    <row r="25" spans="2:11" s="89" customFormat="1" ht="20.100000000000001" customHeight="1">
      <c r="B25" s="93"/>
      <c r="C25" s="93"/>
      <c r="D25" s="790" t="s">
        <v>179</v>
      </c>
      <c r="E25" s="161"/>
      <c r="F25" s="123">
        <f>'出力シート (土地造成)'!F25+'出力シート (建設投資)'!F25+'出力シート (設備投資分)'!F25</f>
        <v>0</v>
      </c>
      <c r="G25" s="110">
        <f>'出力シート (土地造成)'!G25+'出力シート (建設投資)'!G25+'出力シート (設備投資分)'!G25</f>
        <v>0</v>
      </c>
      <c r="H25" s="111">
        <f>'出力シート (土地造成)'!H25+'出力シート (建設投資)'!H25+'出力シート (設備投資分)'!H25</f>
        <v>0</v>
      </c>
      <c r="I25" s="112">
        <f>'出力シート (土地造成)'!I25+'出力シート (建設投資)'!I25+'出力シート (設備投資分)'!I25</f>
        <v>0</v>
      </c>
      <c r="J25" s="113">
        <f>'出力シート (土地造成)'!J25+'出力シート (建設投資)'!J25+'出力シート (設備投資分)'!J25</f>
        <v>0</v>
      </c>
      <c r="K25" s="93"/>
    </row>
    <row r="26" spans="2:11" s="89" customFormat="1" ht="20.100000000000001" customHeight="1">
      <c r="B26" s="93"/>
      <c r="C26" s="93"/>
      <c r="D26" s="791"/>
      <c r="E26" s="146" t="s">
        <v>207</v>
      </c>
      <c r="F26" s="124">
        <f>'出力シート (土地造成)'!F26+'出力シート (建設投資)'!F26+'出力シート (設備投資分)'!F26</f>
        <v>0</v>
      </c>
      <c r="G26" s="114">
        <f>'出力シート (土地造成)'!G26+'出力シート (建設投資)'!G26+'出力シート (設備投資分)'!G26</f>
        <v>0</v>
      </c>
      <c r="H26" s="115">
        <f>'出力シート (土地造成)'!H26+'出力シート (建設投資)'!H26+'出力シート (設備投資分)'!H26</f>
        <v>0</v>
      </c>
      <c r="I26" s="116">
        <f>'出力シート (土地造成)'!I26+'出力シート (建設投資)'!I26+'出力シート (設備投資分)'!I26</f>
        <v>0</v>
      </c>
      <c r="J26" s="117">
        <f>'出力シート (土地造成)'!J26+'出力シート (建設投資)'!J26+'出力シート (設備投資分)'!J26</f>
        <v>0</v>
      </c>
      <c r="K26" s="93"/>
    </row>
    <row r="27" spans="2:11" s="89" customFormat="1" ht="20.100000000000001" customHeight="1">
      <c r="B27" s="93"/>
      <c r="C27" s="93"/>
      <c r="D27" s="792"/>
      <c r="E27" s="147" t="s">
        <v>208</v>
      </c>
      <c r="F27" s="126">
        <f>'出力シート (土地造成)'!F27+'出力シート (建設投資)'!F27+'出力シート (設備投資分)'!F27</f>
        <v>0</v>
      </c>
      <c r="G27" s="127">
        <f>'出力シート (土地造成)'!G27+'出力シート (建設投資)'!G27+'出力シート (設備投資分)'!G27</f>
        <v>0</v>
      </c>
      <c r="H27" s="128">
        <f>'出力シート (土地造成)'!H27+'出力シート (建設投資)'!H27+'出力シート (設備投資分)'!H27</f>
        <v>0</v>
      </c>
      <c r="I27" s="129">
        <f>'出力シート (土地造成)'!I27+'出力シート (建設投資)'!I27+'出力シート (設備投資分)'!I27</f>
        <v>0</v>
      </c>
      <c r="J27" s="130">
        <f>'出力シート (土地造成)'!J27+'出力シート (建設投資)'!J27+'出力シート (設備投資分)'!J27</f>
        <v>0</v>
      </c>
      <c r="K27" s="93"/>
    </row>
    <row r="28" spans="2:11" s="89" customFormat="1" ht="20.100000000000001" customHeight="1" thickBot="1">
      <c r="B28" s="93"/>
      <c r="C28" s="93"/>
      <c r="D28" s="811" t="s">
        <v>180</v>
      </c>
      <c r="E28" s="812"/>
      <c r="F28" s="125">
        <f>'出力シート (土地造成)'!F28+'出力シート (建設投資)'!F28+'出力シート (設備投資分)'!F28</f>
        <v>0</v>
      </c>
      <c r="G28" s="119">
        <f>'出力シート (土地造成)'!G28+'出力シート (建設投資)'!G28+'出力シート (設備投資分)'!G28</f>
        <v>0</v>
      </c>
      <c r="H28" s="120">
        <f>'出力シート (土地造成)'!H28+'出力シート (建設投資)'!H28+'出力シート (設備投資分)'!H28</f>
        <v>0</v>
      </c>
      <c r="I28" s="121">
        <f>'出力シート (土地造成)'!I28+'出力シート (建設投資)'!I28+'出力シート (設備投資分)'!I28</f>
        <v>0</v>
      </c>
      <c r="J28" s="122">
        <f>'出力シート (土地造成)'!J28+'出力シート (建設投資)'!J28+'出力シート (設備投資分)'!J28</f>
        <v>0</v>
      </c>
      <c r="K28" s="93"/>
    </row>
    <row r="29" spans="2:11" s="89" customFormat="1" ht="20.100000000000001" customHeight="1" thickBot="1">
      <c r="B29" s="93"/>
      <c r="C29" s="93"/>
      <c r="D29" s="809" t="s">
        <v>62</v>
      </c>
      <c r="E29" s="810"/>
      <c r="F29" s="109">
        <f>'出力シート (土地造成)'!F29+'出力シート (建設投資)'!F29+'出力シート (設備投資分)'!F29</f>
        <v>0</v>
      </c>
      <c r="G29" s="104">
        <f>'出力シート (土地造成)'!G29+'出力シート (建設投資)'!G29+'出力シート (設備投資分)'!G29</f>
        <v>0</v>
      </c>
      <c r="H29" s="108">
        <f>'出力シート (土地造成)'!H29+'出力シート (建設投資)'!H29+'出力シート (設備投資分)'!H29</f>
        <v>0</v>
      </c>
      <c r="I29" s="109">
        <f>'出力シート (土地造成)'!I29+'出力シート (建設投資)'!I29+'出力シート (設備投資分)'!I29</f>
        <v>0</v>
      </c>
      <c r="J29" s="105">
        <f>'出力シート (土地造成)'!J29+'出力シート (建設投資)'!J29+'出力シート (設備投資分)'!J29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IFERROR(F29/('計算シート(土地造成)'!D45+'計算シート(建設投資)'!D45+'計算シート（設備投資）'!D45),0)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68" t="s">
        <v>278</v>
      </c>
      <c r="D34" s="768"/>
      <c r="E34" s="768"/>
      <c r="F34" s="768"/>
      <c r="G34" s="768"/>
      <c r="H34" s="768"/>
      <c r="I34" s="768"/>
      <c r="J34" s="768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68" t="s">
        <v>279</v>
      </c>
      <c r="D63" s="768"/>
      <c r="E63" s="768"/>
      <c r="F63" s="768"/>
      <c r="G63" s="768"/>
      <c r="H63" s="768"/>
      <c r="I63" s="768"/>
      <c r="J63" s="768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77" t="s">
        <v>280</v>
      </c>
      <c r="D66" s="778"/>
      <c r="E66" s="759" t="s">
        <v>67</v>
      </c>
      <c r="F66" s="95"/>
      <c r="G66" s="95"/>
      <c r="H66" s="785" t="s">
        <v>196</v>
      </c>
      <c r="I66" s="759" t="s">
        <v>68</v>
      </c>
      <c r="J66" s="96"/>
    </row>
    <row r="67" spans="3:10" ht="6.75" customHeight="1">
      <c r="C67" s="779"/>
      <c r="D67" s="780"/>
      <c r="E67" s="788"/>
      <c r="F67" s="762" t="s">
        <v>177</v>
      </c>
      <c r="G67" s="106"/>
      <c r="H67" s="786"/>
      <c r="I67" s="760"/>
      <c r="J67" s="764" t="s">
        <v>69</v>
      </c>
    </row>
    <row r="68" spans="3:10" ht="24.75" thickBot="1">
      <c r="C68" s="781"/>
      <c r="D68" s="782"/>
      <c r="E68" s="789"/>
      <c r="F68" s="763"/>
      <c r="G68" s="107" t="s">
        <v>178</v>
      </c>
      <c r="H68" s="787"/>
      <c r="I68" s="761"/>
      <c r="J68" s="765"/>
    </row>
    <row r="69" spans="3:10" ht="13.5">
      <c r="C69" s="783" t="str">
        <f>'計算シート(合計) '!L8</f>
        <v>農林漁業</v>
      </c>
      <c r="D69" s="784"/>
      <c r="E69" s="162">
        <f>'計算シート(合計) '!M8</f>
        <v>0</v>
      </c>
      <c r="F69" s="163">
        <f>'計算シート(合計) '!N8</f>
        <v>0</v>
      </c>
      <c r="G69" s="164">
        <f>'計算シート(合計) '!O8</f>
        <v>0</v>
      </c>
      <c r="H69" s="165" t="e">
        <f>'計算シート(合計) '!P8</f>
        <v>#N/A</v>
      </c>
      <c r="I69" s="162">
        <f>'計算シート(合計) '!Q8</f>
        <v>0</v>
      </c>
      <c r="J69" s="164">
        <f>'計算シート(合計) '!R8</f>
        <v>0</v>
      </c>
    </row>
    <row r="70" spans="3:10" ht="13.5">
      <c r="C70" s="750" t="e">
        <f>'計算シート(合計) '!L9</f>
        <v>#N/A</v>
      </c>
      <c r="D70" s="751"/>
      <c r="E70" s="166" t="e">
        <f>'計算シート(合計) '!M9</f>
        <v>#N/A</v>
      </c>
      <c r="F70" s="167" t="e">
        <f>'計算シート(合計) '!N9</f>
        <v>#N/A</v>
      </c>
      <c r="G70" s="168" t="e">
        <f>'計算シート(合計) '!O9</f>
        <v>#N/A</v>
      </c>
      <c r="H70" s="169" t="e">
        <f>'計算シート(合計) '!P9</f>
        <v>#N/A</v>
      </c>
      <c r="I70" s="166" t="e">
        <f>'計算シート(合計) '!Q9</f>
        <v>#N/A</v>
      </c>
      <c r="J70" s="168" t="e">
        <f>'計算シート(合計) '!R9</f>
        <v>#N/A</v>
      </c>
    </row>
    <row r="71" spans="3:10" ht="13.5">
      <c r="C71" s="750" t="e">
        <f>'計算シート(合計) '!L10</f>
        <v>#N/A</v>
      </c>
      <c r="D71" s="751"/>
      <c r="E71" s="166" t="e">
        <f>'計算シート(合計) '!M10</f>
        <v>#N/A</v>
      </c>
      <c r="F71" s="167" t="e">
        <f>'計算シート(合計) '!N10</f>
        <v>#N/A</v>
      </c>
      <c r="G71" s="168" t="e">
        <f>'計算シート(合計) '!O10</f>
        <v>#N/A</v>
      </c>
      <c r="H71" s="169" t="e">
        <f>'計算シート(合計) '!P10</f>
        <v>#N/A</v>
      </c>
      <c r="I71" s="166" t="e">
        <f>'計算シート(合計) '!Q10</f>
        <v>#N/A</v>
      </c>
      <c r="J71" s="168" t="e">
        <f>'計算シート(合計) '!R10</f>
        <v>#N/A</v>
      </c>
    </row>
    <row r="72" spans="3:10" ht="13.5">
      <c r="C72" s="750" t="e">
        <f>'計算シート(合計) '!L11</f>
        <v>#N/A</v>
      </c>
      <c r="D72" s="751"/>
      <c r="E72" s="166" t="e">
        <f>'計算シート(合計) '!M11</f>
        <v>#N/A</v>
      </c>
      <c r="F72" s="167" t="e">
        <f>'計算シート(合計) '!N11</f>
        <v>#N/A</v>
      </c>
      <c r="G72" s="168" t="e">
        <f>'計算シート(合計) '!O11</f>
        <v>#N/A</v>
      </c>
      <c r="H72" s="169" t="e">
        <f>'計算シート(合計) '!P11</f>
        <v>#N/A</v>
      </c>
      <c r="I72" s="166" t="e">
        <f>'計算シート(合計) '!Q11</f>
        <v>#N/A</v>
      </c>
      <c r="J72" s="168" t="e">
        <f>'計算シート(合計) '!R11</f>
        <v>#N/A</v>
      </c>
    </row>
    <row r="73" spans="3:10" ht="13.5">
      <c r="C73" s="752" t="e">
        <f>'計算シート(合計) '!L12</f>
        <v>#N/A</v>
      </c>
      <c r="D73" s="753"/>
      <c r="E73" s="170" t="e">
        <f>'計算シート(合計) '!M12</f>
        <v>#N/A</v>
      </c>
      <c r="F73" s="171" t="e">
        <f>'計算シート(合計) '!N12</f>
        <v>#N/A</v>
      </c>
      <c r="G73" s="172" t="e">
        <f>'計算シート(合計) '!O12</f>
        <v>#N/A</v>
      </c>
      <c r="H73" s="173" t="e">
        <f>'計算シート(合計) '!P12</f>
        <v>#N/A</v>
      </c>
      <c r="I73" s="170" t="e">
        <f>'計算シート(合計) '!Q12</f>
        <v>#N/A</v>
      </c>
      <c r="J73" s="172" t="e">
        <f>'計算シート(合計) '!R12</f>
        <v>#N/A</v>
      </c>
    </row>
    <row r="74" spans="3:10" ht="13.5">
      <c r="C74" s="754" t="e">
        <f>'計算シート(合計) '!L13</f>
        <v>#N/A</v>
      </c>
      <c r="D74" s="755"/>
      <c r="E74" s="174" t="e">
        <f>'計算シート(合計) '!M13</f>
        <v>#N/A</v>
      </c>
      <c r="F74" s="175" t="e">
        <f>'計算シート(合計) '!N13</f>
        <v>#N/A</v>
      </c>
      <c r="G74" s="176" t="e">
        <f>'計算シート(合計) '!O13</f>
        <v>#N/A</v>
      </c>
      <c r="H74" s="177" t="e">
        <f>'計算シート(合計) '!P13</f>
        <v>#N/A</v>
      </c>
      <c r="I74" s="174" t="e">
        <f>'計算シート(合計) '!Q13</f>
        <v>#N/A</v>
      </c>
      <c r="J74" s="176" t="e">
        <f>'計算シート(合計) '!R13</f>
        <v>#N/A</v>
      </c>
    </row>
    <row r="75" spans="3:10" ht="13.5">
      <c r="C75" s="750" t="e">
        <f>'計算シート(合計) '!L14</f>
        <v>#N/A</v>
      </c>
      <c r="D75" s="751"/>
      <c r="E75" s="166" t="e">
        <f>'計算シート(合計) '!M14</f>
        <v>#N/A</v>
      </c>
      <c r="F75" s="167" t="e">
        <f>'計算シート(合計) '!N14</f>
        <v>#N/A</v>
      </c>
      <c r="G75" s="168" t="e">
        <f>'計算シート(合計) '!O14</f>
        <v>#N/A</v>
      </c>
      <c r="H75" s="169" t="e">
        <f>'計算シート(合計) '!P14</f>
        <v>#N/A</v>
      </c>
      <c r="I75" s="166" t="e">
        <f>'計算シート(合計) '!Q14</f>
        <v>#N/A</v>
      </c>
      <c r="J75" s="168" t="e">
        <f>'計算シート(合計) '!R14</f>
        <v>#N/A</v>
      </c>
    </row>
    <row r="76" spans="3:10" ht="13.5">
      <c r="C76" s="750" t="e">
        <f>'計算シート(合計) '!L15</f>
        <v>#N/A</v>
      </c>
      <c r="D76" s="751"/>
      <c r="E76" s="166" t="e">
        <f>'計算シート(合計) '!M15</f>
        <v>#N/A</v>
      </c>
      <c r="F76" s="167" t="e">
        <f>'計算シート(合計) '!N15</f>
        <v>#N/A</v>
      </c>
      <c r="G76" s="168" t="e">
        <f>'計算シート(合計) '!O15</f>
        <v>#N/A</v>
      </c>
      <c r="H76" s="169" t="e">
        <f>'計算シート(合計) '!P15</f>
        <v>#N/A</v>
      </c>
      <c r="I76" s="166" t="e">
        <f>'計算シート(合計) '!Q15</f>
        <v>#N/A</v>
      </c>
      <c r="J76" s="168" t="e">
        <f>'計算シート(合計) '!R15</f>
        <v>#N/A</v>
      </c>
    </row>
    <row r="77" spans="3:10" ht="13.5">
      <c r="C77" s="750" t="e">
        <f>'計算シート(合計) '!L16</f>
        <v>#N/A</v>
      </c>
      <c r="D77" s="751"/>
      <c r="E77" s="166" t="e">
        <f>'計算シート(合計) '!M16</f>
        <v>#N/A</v>
      </c>
      <c r="F77" s="167" t="e">
        <f>'計算シート(合計) '!N16</f>
        <v>#N/A</v>
      </c>
      <c r="G77" s="168" t="e">
        <f>'計算シート(合計) '!O16</f>
        <v>#N/A</v>
      </c>
      <c r="H77" s="169" t="e">
        <f>'計算シート(合計) '!P16</f>
        <v>#N/A</v>
      </c>
      <c r="I77" s="166" t="e">
        <f>'計算シート(合計) '!Q16</f>
        <v>#N/A</v>
      </c>
      <c r="J77" s="168" t="e">
        <f>'計算シート(合計) '!R16</f>
        <v>#N/A</v>
      </c>
    </row>
    <row r="78" spans="3:10" ht="13.5">
      <c r="C78" s="752" t="e">
        <f>'計算シート(合計) '!L17</f>
        <v>#N/A</v>
      </c>
      <c r="D78" s="753"/>
      <c r="E78" s="170" t="e">
        <f>'計算シート(合計) '!M17</f>
        <v>#N/A</v>
      </c>
      <c r="F78" s="171" t="e">
        <f>'計算シート(合計) '!N17</f>
        <v>#N/A</v>
      </c>
      <c r="G78" s="172" t="e">
        <f>'計算シート(合計) '!O17</f>
        <v>#N/A</v>
      </c>
      <c r="H78" s="173" t="e">
        <f>'計算シート(合計) '!P17</f>
        <v>#N/A</v>
      </c>
      <c r="I78" s="170" t="e">
        <f>'計算シート(合計) '!Q17</f>
        <v>#N/A</v>
      </c>
      <c r="J78" s="172" t="e">
        <f>'計算シート(合計) '!R17</f>
        <v>#N/A</v>
      </c>
    </row>
    <row r="79" spans="3:10" ht="13.5">
      <c r="C79" s="754" t="e">
        <f>'計算シート(合計) '!L18</f>
        <v>#N/A</v>
      </c>
      <c r="D79" s="755"/>
      <c r="E79" s="174" t="e">
        <f>'計算シート(合計) '!M18</f>
        <v>#N/A</v>
      </c>
      <c r="F79" s="175" t="e">
        <f>'計算シート(合計) '!N18</f>
        <v>#N/A</v>
      </c>
      <c r="G79" s="176" t="e">
        <f>'計算シート(合計) '!O18</f>
        <v>#N/A</v>
      </c>
      <c r="H79" s="177" t="e">
        <f>'計算シート(合計) '!P18</f>
        <v>#N/A</v>
      </c>
      <c r="I79" s="174" t="e">
        <f>'計算シート(合計) '!Q18</f>
        <v>#N/A</v>
      </c>
      <c r="J79" s="176" t="e">
        <f>'計算シート(合計) '!R18</f>
        <v>#N/A</v>
      </c>
    </row>
    <row r="80" spans="3:10" ht="13.5">
      <c r="C80" s="750" t="e">
        <f>'計算シート(合計) '!L19</f>
        <v>#N/A</v>
      </c>
      <c r="D80" s="751"/>
      <c r="E80" s="166" t="e">
        <f>'計算シート(合計) '!M19</f>
        <v>#N/A</v>
      </c>
      <c r="F80" s="167" t="e">
        <f>'計算シート(合計) '!N19</f>
        <v>#N/A</v>
      </c>
      <c r="G80" s="168" t="e">
        <f>'計算シート(合計) '!O19</f>
        <v>#N/A</v>
      </c>
      <c r="H80" s="169" t="e">
        <f>'計算シート(合計) '!P19</f>
        <v>#N/A</v>
      </c>
      <c r="I80" s="166" t="e">
        <f>'計算シート(合計) '!Q19</f>
        <v>#N/A</v>
      </c>
      <c r="J80" s="168" t="e">
        <f>'計算シート(合計) '!R19</f>
        <v>#N/A</v>
      </c>
    </row>
    <row r="81" spans="3:10" ht="13.5">
      <c r="C81" s="750" t="e">
        <f>'計算シート(合計) '!L20</f>
        <v>#N/A</v>
      </c>
      <c r="D81" s="751"/>
      <c r="E81" s="166" t="e">
        <f>'計算シート(合計) '!M20</f>
        <v>#N/A</v>
      </c>
      <c r="F81" s="167" t="e">
        <f>'計算シート(合計) '!N20</f>
        <v>#N/A</v>
      </c>
      <c r="G81" s="168" t="e">
        <f>'計算シート(合計) '!O20</f>
        <v>#N/A</v>
      </c>
      <c r="H81" s="169" t="e">
        <f>'計算シート(合計) '!P20</f>
        <v>#N/A</v>
      </c>
      <c r="I81" s="166" t="e">
        <f>'計算シート(合計) '!Q20</f>
        <v>#N/A</v>
      </c>
      <c r="J81" s="168" t="e">
        <f>'計算シート(合計) '!R20</f>
        <v>#N/A</v>
      </c>
    </row>
    <row r="82" spans="3:10" ht="13.5">
      <c r="C82" s="750" t="e">
        <f>'計算シート(合計) '!L21</f>
        <v>#N/A</v>
      </c>
      <c r="D82" s="751"/>
      <c r="E82" s="166" t="e">
        <f>'計算シート(合計) '!M21</f>
        <v>#N/A</v>
      </c>
      <c r="F82" s="167" t="e">
        <f>'計算シート(合計) '!N21</f>
        <v>#N/A</v>
      </c>
      <c r="G82" s="168" t="e">
        <f>'計算シート(合計) '!O21</f>
        <v>#N/A</v>
      </c>
      <c r="H82" s="169" t="e">
        <f>'計算シート(合計) '!P21</f>
        <v>#N/A</v>
      </c>
      <c r="I82" s="166" t="e">
        <f>'計算シート(合計) '!Q21</f>
        <v>#N/A</v>
      </c>
      <c r="J82" s="168" t="e">
        <f>'計算シート(合計) '!R21</f>
        <v>#N/A</v>
      </c>
    </row>
    <row r="83" spans="3:10" ht="13.5">
      <c r="C83" s="752" t="e">
        <f>'計算シート(合計) '!L22</f>
        <v>#N/A</v>
      </c>
      <c r="D83" s="753"/>
      <c r="E83" s="170" t="e">
        <f>'計算シート(合計) '!M22</f>
        <v>#N/A</v>
      </c>
      <c r="F83" s="171" t="e">
        <f>'計算シート(合計) '!N22</f>
        <v>#N/A</v>
      </c>
      <c r="G83" s="172" t="e">
        <f>'計算シート(合計) '!O22</f>
        <v>#N/A</v>
      </c>
      <c r="H83" s="173" t="e">
        <f>'計算シート(合計) '!P22</f>
        <v>#N/A</v>
      </c>
      <c r="I83" s="170" t="e">
        <f>'計算シート(合計) '!Q22</f>
        <v>#N/A</v>
      </c>
      <c r="J83" s="172" t="e">
        <f>'計算シート(合計) '!R22</f>
        <v>#N/A</v>
      </c>
    </row>
    <row r="84" spans="3:10" ht="13.5">
      <c r="C84" s="754" t="e">
        <f>'計算シート(合計) '!L23</f>
        <v>#N/A</v>
      </c>
      <c r="D84" s="755"/>
      <c r="E84" s="174" t="e">
        <f>'計算シート(合計) '!M23</f>
        <v>#N/A</v>
      </c>
      <c r="F84" s="175" t="e">
        <f>'計算シート(合計) '!N23</f>
        <v>#N/A</v>
      </c>
      <c r="G84" s="176" t="e">
        <f>'計算シート(合計) '!O23</f>
        <v>#N/A</v>
      </c>
      <c r="H84" s="177" t="e">
        <f>'計算シート(合計) '!P23</f>
        <v>#N/A</v>
      </c>
      <c r="I84" s="174" t="e">
        <f>'計算シート(合計) '!Q23</f>
        <v>#N/A</v>
      </c>
      <c r="J84" s="176" t="e">
        <f>'計算シート(合計) '!R23</f>
        <v>#N/A</v>
      </c>
    </row>
    <row r="85" spans="3:10" ht="13.5">
      <c r="C85" s="750" t="e">
        <f>'計算シート(合計) '!L24</f>
        <v>#N/A</v>
      </c>
      <c r="D85" s="751"/>
      <c r="E85" s="166" t="e">
        <f>'計算シート(合計) '!M24</f>
        <v>#N/A</v>
      </c>
      <c r="F85" s="167" t="e">
        <f>'計算シート(合計) '!N24</f>
        <v>#N/A</v>
      </c>
      <c r="G85" s="168" t="e">
        <f>'計算シート(合計) '!O24</f>
        <v>#N/A</v>
      </c>
      <c r="H85" s="169" t="e">
        <f>'計算シート(合計) '!P24</f>
        <v>#N/A</v>
      </c>
      <c r="I85" s="166" t="e">
        <f>'計算シート(合計) '!Q24</f>
        <v>#N/A</v>
      </c>
      <c r="J85" s="168" t="e">
        <f>'計算シート(合計) '!R24</f>
        <v>#N/A</v>
      </c>
    </row>
    <row r="86" spans="3:10" ht="13.5">
      <c r="C86" s="750" t="e">
        <f>'計算シート(合計) '!L25</f>
        <v>#N/A</v>
      </c>
      <c r="D86" s="751"/>
      <c r="E86" s="166" t="e">
        <f>'計算シート(合計) '!M25</f>
        <v>#N/A</v>
      </c>
      <c r="F86" s="167" t="e">
        <f>'計算シート(合計) '!N25</f>
        <v>#N/A</v>
      </c>
      <c r="G86" s="168" t="e">
        <f>'計算シート(合計) '!O25</f>
        <v>#N/A</v>
      </c>
      <c r="H86" s="169" t="e">
        <f>'計算シート(合計) '!P25</f>
        <v>#N/A</v>
      </c>
      <c r="I86" s="166" t="e">
        <f>'計算シート(合計) '!Q25</f>
        <v>#N/A</v>
      </c>
      <c r="J86" s="168" t="e">
        <f>'計算シート(合計) '!R25</f>
        <v>#N/A</v>
      </c>
    </row>
    <row r="87" spans="3:10" ht="13.5">
      <c r="C87" s="750" t="e">
        <f>'計算シート(合計) '!L26</f>
        <v>#N/A</v>
      </c>
      <c r="D87" s="751"/>
      <c r="E87" s="166" t="e">
        <f>'計算シート(合計) '!M26</f>
        <v>#N/A</v>
      </c>
      <c r="F87" s="167" t="e">
        <f>'計算シート(合計) '!N26</f>
        <v>#N/A</v>
      </c>
      <c r="G87" s="168" t="e">
        <f>'計算シート(合計) '!O26</f>
        <v>#N/A</v>
      </c>
      <c r="H87" s="169" t="e">
        <f>'計算シート(合計) '!P26</f>
        <v>#N/A</v>
      </c>
      <c r="I87" s="166" t="e">
        <f>'計算シート(合計) '!Q26</f>
        <v>#N/A</v>
      </c>
      <c r="J87" s="168" t="e">
        <f>'計算シート(合計) '!R26</f>
        <v>#N/A</v>
      </c>
    </row>
    <row r="88" spans="3:10" ht="13.5">
      <c r="C88" s="752" t="e">
        <f>'計算シート(合計) '!L27</f>
        <v>#N/A</v>
      </c>
      <c r="D88" s="753"/>
      <c r="E88" s="170" t="e">
        <f>'計算シート(合計) '!M27</f>
        <v>#N/A</v>
      </c>
      <c r="F88" s="171" t="e">
        <f>'計算シート(合計) '!N27</f>
        <v>#N/A</v>
      </c>
      <c r="G88" s="172" t="e">
        <f>'計算シート(合計) '!O27</f>
        <v>#N/A</v>
      </c>
      <c r="H88" s="173" t="e">
        <f>'計算シート(合計) '!P27</f>
        <v>#N/A</v>
      </c>
      <c r="I88" s="170" t="e">
        <f>'計算シート(合計) '!Q27</f>
        <v>#N/A</v>
      </c>
      <c r="J88" s="172" t="e">
        <f>'計算シート(合計) '!R27</f>
        <v>#N/A</v>
      </c>
    </row>
    <row r="89" spans="3:10" ht="13.5">
      <c r="C89" s="754" t="e">
        <f>'計算シート(合計) '!L28</f>
        <v>#N/A</v>
      </c>
      <c r="D89" s="755"/>
      <c r="E89" s="174" t="e">
        <f>'計算シート(合計) '!M28</f>
        <v>#N/A</v>
      </c>
      <c r="F89" s="175" t="e">
        <f>'計算シート(合計) '!N28</f>
        <v>#N/A</v>
      </c>
      <c r="G89" s="176" t="e">
        <f>'計算シート(合計) '!O28</f>
        <v>#N/A</v>
      </c>
      <c r="H89" s="177" t="e">
        <f>'計算シート(合計) '!P28</f>
        <v>#N/A</v>
      </c>
      <c r="I89" s="174" t="e">
        <f>'計算シート(合計) '!Q28</f>
        <v>#N/A</v>
      </c>
      <c r="J89" s="176" t="e">
        <f>'計算シート(合計) '!R28</f>
        <v>#N/A</v>
      </c>
    </row>
    <row r="90" spans="3:10" ht="13.5">
      <c r="C90" s="750" t="e">
        <f>'計算シート(合計) '!L29</f>
        <v>#N/A</v>
      </c>
      <c r="D90" s="751"/>
      <c r="E90" s="166" t="e">
        <f>'計算シート(合計) '!M29</f>
        <v>#N/A</v>
      </c>
      <c r="F90" s="167" t="e">
        <f>'計算シート(合計) '!N29</f>
        <v>#N/A</v>
      </c>
      <c r="G90" s="168" t="e">
        <f>'計算シート(合計) '!O29</f>
        <v>#N/A</v>
      </c>
      <c r="H90" s="169" t="e">
        <f>'計算シート(合計) '!P29</f>
        <v>#N/A</v>
      </c>
      <c r="I90" s="166" t="e">
        <f>'計算シート(合計) '!Q29</f>
        <v>#N/A</v>
      </c>
      <c r="J90" s="168" t="e">
        <f>'計算シート(合計) '!R29</f>
        <v>#N/A</v>
      </c>
    </row>
    <row r="91" spans="3:10" ht="13.5">
      <c r="C91" s="750" t="e">
        <f>'計算シート(合計) '!L30</f>
        <v>#N/A</v>
      </c>
      <c r="D91" s="751"/>
      <c r="E91" s="166" t="e">
        <f>'計算シート(合計) '!M30</f>
        <v>#N/A</v>
      </c>
      <c r="F91" s="167" t="e">
        <f>'計算シート(合計) '!N30</f>
        <v>#N/A</v>
      </c>
      <c r="G91" s="168" t="e">
        <f>'計算シート(合計) '!O30</f>
        <v>#N/A</v>
      </c>
      <c r="H91" s="169" t="e">
        <f>'計算シート(合計) '!P30</f>
        <v>#N/A</v>
      </c>
      <c r="I91" s="166" t="e">
        <f>'計算シート(合計) '!Q30</f>
        <v>#N/A</v>
      </c>
      <c r="J91" s="168" t="e">
        <f>'計算シート(合計) '!R30</f>
        <v>#N/A</v>
      </c>
    </row>
    <row r="92" spans="3:10" ht="13.5">
      <c r="C92" s="750" t="e">
        <f>'計算シート(合計) '!L31</f>
        <v>#N/A</v>
      </c>
      <c r="D92" s="751"/>
      <c r="E92" s="166" t="e">
        <f>'計算シート(合計) '!M31</f>
        <v>#N/A</v>
      </c>
      <c r="F92" s="167" t="e">
        <f>'計算シート(合計) '!N31</f>
        <v>#N/A</v>
      </c>
      <c r="G92" s="168" t="e">
        <f>'計算シート(合計) '!O31</f>
        <v>#N/A</v>
      </c>
      <c r="H92" s="169" t="e">
        <f>'計算シート(合計) '!P31</f>
        <v>#N/A</v>
      </c>
      <c r="I92" s="166" t="e">
        <f>'計算シート(合計) '!Q31</f>
        <v>#N/A</v>
      </c>
      <c r="J92" s="168" t="e">
        <f>'計算シート(合計) '!R31</f>
        <v>#N/A</v>
      </c>
    </row>
    <row r="93" spans="3:10" ht="13.5">
      <c r="C93" s="752" t="e">
        <f>'計算シート(合計) '!L32</f>
        <v>#N/A</v>
      </c>
      <c r="D93" s="753"/>
      <c r="E93" s="170" t="e">
        <f>'計算シート(合計) '!M32</f>
        <v>#N/A</v>
      </c>
      <c r="F93" s="171" t="e">
        <f>'計算シート(合計) '!N32</f>
        <v>#N/A</v>
      </c>
      <c r="G93" s="172" t="e">
        <f>'計算シート(合計) '!O32</f>
        <v>#N/A</v>
      </c>
      <c r="H93" s="173" t="e">
        <f>'計算シート(合計) '!P32</f>
        <v>#N/A</v>
      </c>
      <c r="I93" s="170" t="e">
        <f>'計算シート(合計) '!Q32</f>
        <v>#N/A</v>
      </c>
      <c r="J93" s="172" t="e">
        <f>'計算シート(合計) '!R32</f>
        <v>#N/A</v>
      </c>
    </row>
    <row r="94" spans="3:10" ht="13.5">
      <c r="C94" s="754" t="e">
        <f>'計算シート(合計) '!L33</f>
        <v>#N/A</v>
      </c>
      <c r="D94" s="755"/>
      <c r="E94" s="174" t="e">
        <f>'計算シート(合計) '!M33</f>
        <v>#N/A</v>
      </c>
      <c r="F94" s="175" t="e">
        <f>'計算シート(合計) '!N33</f>
        <v>#N/A</v>
      </c>
      <c r="G94" s="176" t="e">
        <f>'計算シート(合計) '!O33</f>
        <v>#N/A</v>
      </c>
      <c r="H94" s="177" t="e">
        <f>'計算シート(合計) '!P33</f>
        <v>#N/A</v>
      </c>
      <c r="I94" s="174" t="e">
        <f>'計算シート(合計) '!Q33</f>
        <v>#N/A</v>
      </c>
      <c r="J94" s="176" t="e">
        <f>'計算シート(合計) '!R33</f>
        <v>#N/A</v>
      </c>
    </row>
    <row r="95" spans="3:10" ht="13.5">
      <c r="C95" s="750" t="e">
        <f>'計算シート(合計) '!L34</f>
        <v>#N/A</v>
      </c>
      <c r="D95" s="751"/>
      <c r="E95" s="166" t="e">
        <f>'計算シート(合計) '!M34</f>
        <v>#N/A</v>
      </c>
      <c r="F95" s="167" t="e">
        <f>'計算シート(合計) '!N34</f>
        <v>#N/A</v>
      </c>
      <c r="G95" s="168" t="e">
        <f>'計算シート(合計) '!O34</f>
        <v>#N/A</v>
      </c>
      <c r="H95" s="169" t="e">
        <f>'計算シート(合計) '!P34</f>
        <v>#N/A</v>
      </c>
      <c r="I95" s="166" t="e">
        <f>'計算シート(合計) '!Q34</f>
        <v>#N/A</v>
      </c>
      <c r="J95" s="168" t="e">
        <f>'計算シート(合計) '!R34</f>
        <v>#N/A</v>
      </c>
    </row>
    <row r="96" spans="3:10" ht="13.5">
      <c r="C96" s="750" t="e">
        <f>'計算シート(合計) '!L35</f>
        <v>#N/A</v>
      </c>
      <c r="D96" s="751"/>
      <c r="E96" s="166" t="e">
        <f>'計算シート(合計) '!M35</f>
        <v>#N/A</v>
      </c>
      <c r="F96" s="167" t="e">
        <f>'計算シート(合計) '!N35</f>
        <v>#N/A</v>
      </c>
      <c r="G96" s="168" t="e">
        <f>'計算シート(合計) '!O35</f>
        <v>#N/A</v>
      </c>
      <c r="H96" s="169" t="e">
        <f>'計算シート(合計) '!P35</f>
        <v>#N/A</v>
      </c>
      <c r="I96" s="166" t="e">
        <f>'計算シート(合計) '!Q35</f>
        <v>#N/A</v>
      </c>
      <c r="J96" s="168" t="e">
        <f>'計算シート(合計) '!R35</f>
        <v>#N/A</v>
      </c>
    </row>
    <row r="97" spans="3:10" ht="13.5">
      <c r="C97" s="750" t="e">
        <f>'計算シート(合計) '!L36</f>
        <v>#N/A</v>
      </c>
      <c r="D97" s="751"/>
      <c r="E97" s="166" t="e">
        <f>'計算シート(合計) '!M36</f>
        <v>#N/A</v>
      </c>
      <c r="F97" s="167" t="e">
        <f>'計算シート(合計) '!N36</f>
        <v>#N/A</v>
      </c>
      <c r="G97" s="168" t="e">
        <f>'計算シート(合計) '!O36</f>
        <v>#N/A</v>
      </c>
      <c r="H97" s="169" t="e">
        <f>'計算シート(合計) '!P36</f>
        <v>#N/A</v>
      </c>
      <c r="I97" s="166" t="e">
        <f>'計算シート(合計) '!Q36</f>
        <v>#N/A</v>
      </c>
      <c r="J97" s="168" t="e">
        <f>'計算シート(合計) '!R36</f>
        <v>#N/A</v>
      </c>
    </row>
    <row r="98" spans="3:10" ht="13.5">
      <c r="C98" s="752" t="e">
        <f>'計算シート(合計) '!L37</f>
        <v>#N/A</v>
      </c>
      <c r="D98" s="753"/>
      <c r="E98" s="170" t="e">
        <f>'計算シート(合計) '!M37</f>
        <v>#N/A</v>
      </c>
      <c r="F98" s="171" t="e">
        <f>'計算シート(合計) '!N37</f>
        <v>#N/A</v>
      </c>
      <c r="G98" s="172" t="e">
        <f>'計算シート(合計) '!O37</f>
        <v>#N/A</v>
      </c>
      <c r="H98" s="173" t="e">
        <f>'計算シート(合計) '!P37</f>
        <v>#N/A</v>
      </c>
      <c r="I98" s="170" t="e">
        <f>'計算シート(合計) '!Q37</f>
        <v>#N/A</v>
      </c>
      <c r="J98" s="172" t="e">
        <f>'計算シート(合計) '!R37</f>
        <v>#N/A</v>
      </c>
    </row>
    <row r="99" spans="3:10" ht="13.5">
      <c r="C99" s="754" t="e">
        <f>'計算シート(合計) '!L38</f>
        <v>#N/A</v>
      </c>
      <c r="D99" s="755"/>
      <c r="E99" s="174" t="e">
        <f>'計算シート(合計) '!M38</f>
        <v>#N/A</v>
      </c>
      <c r="F99" s="175" t="e">
        <f>'計算シート(合計) '!N38</f>
        <v>#N/A</v>
      </c>
      <c r="G99" s="176" t="e">
        <f>'計算シート(合計) '!O38</f>
        <v>#N/A</v>
      </c>
      <c r="H99" s="177" t="e">
        <f>'計算シート(合計) '!P38</f>
        <v>#N/A</v>
      </c>
      <c r="I99" s="174" t="e">
        <f>'計算シート(合計) '!Q38</f>
        <v>#N/A</v>
      </c>
      <c r="J99" s="176" t="e">
        <f>'計算シート(合計) '!R38</f>
        <v>#N/A</v>
      </c>
    </row>
    <row r="100" spans="3:10" ht="13.5">
      <c r="C100" s="750" t="e">
        <f>'計算シート(合計) '!L39</f>
        <v>#N/A</v>
      </c>
      <c r="D100" s="751"/>
      <c r="E100" s="166" t="e">
        <f>'計算シート(合計) '!M39</f>
        <v>#N/A</v>
      </c>
      <c r="F100" s="167" t="e">
        <f>'計算シート(合計) '!N39</f>
        <v>#N/A</v>
      </c>
      <c r="G100" s="168" t="e">
        <f>'計算シート(合計) '!O39</f>
        <v>#N/A</v>
      </c>
      <c r="H100" s="169" t="e">
        <f>'計算シート(合計) '!P39</f>
        <v>#N/A</v>
      </c>
      <c r="I100" s="166" t="e">
        <f>'計算シート(合計) '!Q39</f>
        <v>#N/A</v>
      </c>
      <c r="J100" s="168" t="e">
        <f>'計算シート(合計) '!R39</f>
        <v>#N/A</v>
      </c>
    </row>
    <row r="101" spans="3:10" ht="13.5">
      <c r="C101" s="750" t="e">
        <f>'計算シート(合計) '!L40</f>
        <v>#N/A</v>
      </c>
      <c r="D101" s="751"/>
      <c r="E101" s="166" t="e">
        <f>'計算シート(合計) '!M40</f>
        <v>#N/A</v>
      </c>
      <c r="F101" s="167" t="e">
        <f>'計算シート(合計) '!N40</f>
        <v>#N/A</v>
      </c>
      <c r="G101" s="168" t="e">
        <f>'計算シート(合計) '!O40</f>
        <v>#N/A</v>
      </c>
      <c r="H101" s="169" t="e">
        <f>'計算シート(合計) '!P40</f>
        <v>#N/A</v>
      </c>
      <c r="I101" s="166" t="e">
        <f>'計算シート(合計) '!Q40</f>
        <v>#N/A</v>
      </c>
      <c r="J101" s="168" t="e">
        <f>'計算シート(合計) '!R40</f>
        <v>#N/A</v>
      </c>
    </row>
    <row r="102" spans="3:10" ht="13.5">
      <c r="C102" s="750" t="e">
        <f>'計算シート(合計) '!L41</f>
        <v>#N/A</v>
      </c>
      <c r="D102" s="751"/>
      <c r="E102" s="166" t="e">
        <f>'計算シート(合計) '!M41</f>
        <v>#N/A</v>
      </c>
      <c r="F102" s="167" t="e">
        <f>'計算シート(合計) '!N41</f>
        <v>#N/A</v>
      </c>
      <c r="G102" s="168" t="e">
        <f>'計算シート(合計) '!O41</f>
        <v>#N/A</v>
      </c>
      <c r="H102" s="169" t="e">
        <f>'計算シート(合計) '!P41</f>
        <v>#N/A</v>
      </c>
      <c r="I102" s="166" t="e">
        <f>'計算シート(合計) '!Q41</f>
        <v>#N/A</v>
      </c>
      <c r="J102" s="168" t="e">
        <f>'計算シート(合計) '!R41</f>
        <v>#N/A</v>
      </c>
    </row>
    <row r="103" spans="3:10" ht="13.5">
      <c r="C103" s="752" t="e">
        <f>'計算シート(合計) '!L42</f>
        <v>#N/A</v>
      </c>
      <c r="D103" s="753"/>
      <c r="E103" s="170" t="e">
        <f>'計算シート(合計) '!M42</f>
        <v>#N/A</v>
      </c>
      <c r="F103" s="171" t="e">
        <f>'計算シート(合計) '!N42</f>
        <v>#N/A</v>
      </c>
      <c r="G103" s="172" t="e">
        <f>'計算シート(合計) '!O42</f>
        <v>#N/A</v>
      </c>
      <c r="H103" s="173" t="e">
        <f>'計算シート(合計) '!P42</f>
        <v>#N/A</v>
      </c>
      <c r="I103" s="170" t="e">
        <f>'計算シート(合計) '!Q42</f>
        <v>#N/A</v>
      </c>
      <c r="J103" s="172" t="e">
        <f>'計算シート(合計) '!R42</f>
        <v>#N/A</v>
      </c>
    </row>
    <row r="104" spans="3:10" ht="13.5">
      <c r="C104" s="754" t="e">
        <f>'計算シート(合計) '!L43</f>
        <v>#N/A</v>
      </c>
      <c r="D104" s="755"/>
      <c r="E104" s="174" t="e">
        <f>'計算シート(合計) '!M43</f>
        <v>#N/A</v>
      </c>
      <c r="F104" s="175" t="e">
        <f>'計算シート(合計) '!N43</f>
        <v>#N/A</v>
      </c>
      <c r="G104" s="176" t="e">
        <f>'計算シート(合計) '!O43</f>
        <v>#N/A</v>
      </c>
      <c r="H104" s="177" t="e">
        <f>'計算シート(合計) '!P43</f>
        <v>#N/A</v>
      </c>
      <c r="I104" s="174" t="e">
        <f>'計算シート(合計) '!Q43</f>
        <v>#N/A</v>
      </c>
      <c r="J104" s="176" t="e">
        <f>'計算シート(合計) '!R43</f>
        <v>#N/A</v>
      </c>
    </row>
    <row r="105" spans="3:10" ht="14.25" thickBot="1">
      <c r="C105" s="756" t="e">
        <f>'計算シート(合計) '!L44</f>
        <v>#N/A</v>
      </c>
      <c r="D105" s="757"/>
      <c r="E105" s="178" t="e">
        <f>'計算シート(合計) '!M44</f>
        <v>#N/A</v>
      </c>
      <c r="F105" s="179" t="e">
        <f>'計算シート(合計) '!N44</f>
        <v>#N/A</v>
      </c>
      <c r="G105" s="180" t="e">
        <f>'計算シート(合計) '!O44</f>
        <v>#N/A</v>
      </c>
      <c r="H105" s="181" t="e">
        <f>'計算シート(合計) '!P44</f>
        <v>#N/A</v>
      </c>
      <c r="I105" s="178" t="e">
        <f>'計算シート(合計) '!Q44</f>
        <v>#N/A</v>
      </c>
      <c r="J105" s="180" t="e">
        <f>'計算シート(合計) '!R44</f>
        <v>#N/A</v>
      </c>
    </row>
    <row r="106" spans="3:10" ht="14.25" thickBot="1">
      <c r="C106" s="769" t="s">
        <v>410</v>
      </c>
      <c r="D106" s="770"/>
      <c r="E106" s="152" t="e">
        <f>'計算シート(合計) '!M45</f>
        <v>#N/A</v>
      </c>
      <c r="F106" s="153" t="e">
        <f>'計算シート(合計) '!N45</f>
        <v>#N/A</v>
      </c>
      <c r="G106" s="154" t="e">
        <f>'計算シート(合計) '!O45</f>
        <v>#N/A</v>
      </c>
      <c r="H106" s="139"/>
      <c r="I106" s="152" t="e">
        <f>'計算シート(合計) '!Q45</f>
        <v>#N/A</v>
      </c>
      <c r="J106" s="154" t="e">
        <f>'計算シート(合計) '!R45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68" t="s">
        <v>232</v>
      </c>
      <c r="D109" s="768"/>
      <c r="E109" s="768"/>
      <c r="F109" s="768"/>
      <c r="G109" s="768"/>
      <c r="H109" s="768"/>
      <c r="I109" s="768"/>
      <c r="J109" s="768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66" t="s">
        <v>227</v>
      </c>
      <c r="D111" s="767" t="s">
        <v>228</v>
      </c>
      <c r="E111" s="767"/>
      <c r="F111" s="767"/>
      <c r="G111" s="767"/>
      <c r="H111" s="767"/>
      <c r="I111" s="767"/>
      <c r="J111" s="767"/>
    </row>
    <row r="112" spans="3:10" ht="12.75" customHeight="1">
      <c r="C112" s="766"/>
      <c r="D112" s="767"/>
      <c r="E112" s="767"/>
      <c r="F112" s="767"/>
      <c r="G112" s="767"/>
      <c r="H112" s="767"/>
      <c r="I112" s="767"/>
      <c r="J112" s="767"/>
    </row>
    <row r="113" spans="3:10" ht="12.75" customHeight="1">
      <c r="C113" s="766"/>
      <c r="D113" s="767"/>
      <c r="E113" s="767"/>
      <c r="F113" s="767"/>
      <c r="G113" s="767"/>
      <c r="H113" s="767"/>
      <c r="I113" s="767"/>
      <c r="J113" s="767"/>
    </row>
    <row r="114" spans="3:10" ht="12.75" customHeight="1">
      <c r="C114" s="21"/>
      <c r="D114" s="807" t="s">
        <v>233</v>
      </c>
      <c r="E114" s="808"/>
      <c r="F114" s="221"/>
      <c r="G114" s="221"/>
      <c r="H114" s="221"/>
      <c r="I114" s="221"/>
      <c r="J114" s="222"/>
    </row>
    <row r="115" spans="3:10" ht="12.75" customHeight="1">
      <c r="C115" s="21"/>
      <c r="D115" s="771" t="s">
        <v>234</v>
      </c>
      <c r="E115" s="772"/>
      <c r="F115" s="772"/>
      <c r="G115" s="772"/>
      <c r="H115" s="772"/>
      <c r="I115" s="772"/>
      <c r="J115" s="773"/>
    </row>
    <row r="116" spans="3:10" ht="12.75" customHeight="1">
      <c r="C116" s="21"/>
      <c r="D116" s="771"/>
      <c r="E116" s="772"/>
      <c r="F116" s="772"/>
      <c r="G116" s="772"/>
      <c r="H116" s="772"/>
      <c r="I116" s="772"/>
      <c r="J116" s="773"/>
    </row>
    <row r="117" spans="3:10" ht="12.75" customHeight="1">
      <c r="C117" s="21"/>
      <c r="D117" s="771"/>
      <c r="E117" s="772"/>
      <c r="F117" s="772"/>
      <c r="G117" s="772"/>
      <c r="H117" s="772"/>
      <c r="I117" s="772"/>
      <c r="J117" s="773"/>
    </row>
    <row r="118" spans="3:10" ht="12.75" customHeight="1">
      <c r="C118" s="21"/>
      <c r="D118" s="771"/>
      <c r="E118" s="772"/>
      <c r="F118" s="772"/>
      <c r="G118" s="772"/>
      <c r="H118" s="772"/>
      <c r="I118" s="772"/>
      <c r="J118" s="773"/>
    </row>
    <row r="119" spans="3:10" ht="12.75" customHeight="1">
      <c r="C119" s="21"/>
      <c r="D119" s="771"/>
      <c r="E119" s="772"/>
      <c r="F119" s="772"/>
      <c r="G119" s="772"/>
      <c r="H119" s="772"/>
      <c r="I119" s="772"/>
      <c r="J119" s="773"/>
    </row>
    <row r="120" spans="3:10" ht="12.75" customHeight="1">
      <c r="C120" s="21"/>
      <c r="D120" s="771"/>
      <c r="E120" s="772"/>
      <c r="F120" s="772"/>
      <c r="G120" s="772"/>
      <c r="H120" s="772"/>
      <c r="I120" s="772"/>
      <c r="J120" s="773"/>
    </row>
    <row r="121" spans="3:10" ht="12.75" customHeight="1">
      <c r="C121" s="21"/>
      <c r="D121" s="771"/>
      <c r="E121" s="772"/>
      <c r="F121" s="772"/>
      <c r="G121" s="772"/>
      <c r="H121" s="772"/>
      <c r="I121" s="772"/>
      <c r="J121" s="773"/>
    </row>
    <row r="122" spans="3:10" ht="12.75" customHeight="1">
      <c r="C122" s="21"/>
      <c r="D122" s="771"/>
      <c r="E122" s="772"/>
      <c r="F122" s="772"/>
      <c r="G122" s="772"/>
      <c r="H122" s="772"/>
      <c r="I122" s="772"/>
      <c r="J122" s="773"/>
    </row>
    <row r="123" spans="3:10" ht="12.75" customHeight="1">
      <c r="C123" s="21"/>
      <c r="D123" s="774"/>
      <c r="E123" s="775"/>
      <c r="F123" s="775"/>
      <c r="G123" s="775"/>
      <c r="H123" s="775"/>
      <c r="I123" s="775"/>
      <c r="J123" s="776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66" t="s">
        <v>235</v>
      </c>
      <c r="D125" s="767" t="s">
        <v>237</v>
      </c>
      <c r="E125" s="767"/>
      <c r="F125" s="767"/>
      <c r="G125" s="767"/>
      <c r="H125" s="767"/>
      <c r="I125" s="767"/>
      <c r="J125" s="767"/>
    </row>
    <row r="126" spans="3:10" ht="12.75" customHeight="1">
      <c r="C126" s="766"/>
      <c r="D126" s="767"/>
      <c r="E126" s="767"/>
      <c r="F126" s="767"/>
      <c r="G126" s="767"/>
      <c r="H126" s="767"/>
      <c r="I126" s="767"/>
      <c r="J126" s="767"/>
    </row>
    <row r="127" spans="3:10" ht="12.75" customHeight="1">
      <c r="C127" s="766"/>
      <c r="D127" s="767"/>
      <c r="E127" s="767"/>
      <c r="F127" s="767"/>
      <c r="G127" s="767"/>
      <c r="H127" s="767"/>
      <c r="I127" s="767"/>
      <c r="J127" s="767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58"/>
      <c r="E136" s="758"/>
      <c r="F136" s="758"/>
      <c r="G136" s="758"/>
      <c r="H136" s="758"/>
      <c r="I136" s="758"/>
      <c r="J136" s="758"/>
    </row>
    <row r="137" spans="4:10" ht="13.15" customHeight="1">
      <c r="D137" s="758"/>
      <c r="E137" s="758"/>
      <c r="F137" s="758"/>
      <c r="G137" s="758"/>
      <c r="H137" s="758"/>
      <c r="I137" s="758"/>
      <c r="J137" s="758"/>
    </row>
    <row r="138" spans="4:10" ht="13.15" customHeight="1">
      <c r="D138" s="758"/>
      <c r="E138" s="758"/>
      <c r="F138" s="758"/>
      <c r="G138" s="758"/>
      <c r="H138" s="758"/>
      <c r="I138" s="758"/>
      <c r="J138" s="758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7" fitToHeight="2" orientation="portrait" r:id="rId1"/>
      <headerFooter alignWithMargins="0"/>
    </customSheetView>
  </customSheetViews>
  <mergeCells count="68">
    <mergeCell ref="C19:J19"/>
    <mergeCell ref="C34:J34"/>
    <mergeCell ref="C63:J63"/>
    <mergeCell ref="C111:C113"/>
    <mergeCell ref="D114:E114"/>
    <mergeCell ref="D29:E29"/>
    <mergeCell ref="D28:E28"/>
    <mergeCell ref="D22:E24"/>
    <mergeCell ref="F22:F24"/>
    <mergeCell ref="C75:D75"/>
    <mergeCell ref="C76:D76"/>
    <mergeCell ref="C77:D77"/>
    <mergeCell ref="C78:D78"/>
    <mergeCell ref="C79:D79"/>
    <mergeCell ref="C80:D80"/>
    <mergeCell ref="I22:I24"/>
    <mergeCell ref="D2:J3"/>
    <mergeCell ref="D4:J4"/>
    <mergeCell ref="D7:J9"/>
    <mergeCell ref="D13:J14"/>
    <mergeCell ref="D16:J17"/>
    <mergeCell ref="G23:G24"/>
    <mergeCell ref="J23:J24"/>
    <mergeCell ref="C66:D68"/>
    <mergeCell ref="C69:D69"/>
    <mergeCell ref="H66:H68"/>
    <mergeCell ref="E66:E68"/>
    <mergeCell ref="D25:D27"/>
    <mergeCell ref="D136:J138"/>
    <mergeCell ref="I66:I68"/>
    <mergeCell ref="F67:F68"/>
    <mergeCell ref="J67:J68"/>
    <mergeCell ref="C70:D70"/>
    <mergeCell ref="C71:D71"/>
    <mergeCell ref="C72:D72"/>
    <mergeCell ref="C73:D73"/>
    <mergeCell ref="C74:D74"/>
    <mergeCell ref="C125:C127"/>
    <mergeCell ref="D125:J127"/>
    <mergeCell ref="C109:J109"/>
    <mergeCell ref="C106:D106"/>
    <mergeCell ref="C101:D101"/>
    <mergeCell ref="D111:J113"/>
    <mergeCell ref="D115:J123"/>
    <mergeCell ref="C93:D93"/>
    <mergeCell ref="C94:D94"/>
    <mergeCell ref="C95:D95"/>
    <mergeCell ref="C102:D102"/>
    <mergeCell ref="C103:D103"/>
    <mergeCell ref="C104:D104"/>
    <mergeCell ref="C105:D105"/>
    <mergeCell ref="C96:D96"/>
    <mergeCell ref="C97:D97"/>
    <mergeCell ref="C98:D98"/>
    <mergeCell ref="C99:D99"/>
    <mergeCell ref="C100:D100"/>
    <mergeCell ref="C88:D88"/>
    <mergeCell ref="C89:D89"/>
    <mergeCell ref="C90:D90"/>
    <mergeCell ref="C91:D91"/>
    <mergeCell ref="C92:D92"/>
    <mergeCell ref="C81:D81"/>
    <mergeCell ref="C82:D82"/>
    <mergeCell ref="C83:D83"/>
    <mergeCell ref="C86:D86"/>
    <mergeCell ref="C87:D87"/>
    <mergeCell ref="C84:D84"/>
    <mergeCell ref="C85:D85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00FF"/>
    <pageSetUpPr fitToPage="1"/>
  </sheetPr>
  <dimension ref="B1:K138"/>
  <sheetViews>
    <sheetView showGridLines="0" topLeftCell="A10" zoomScaleNormal="100" workbookViewId="0">
      <selection activeCell="F28" sqref="F28"/>
    </sheetView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3" t="s">
        <v>204</v>
      </c>
      <c r="E2" s="794"/>
      <c r="F2" s="794"/>
      <c r="G2" s="794"/>
      <c r="H2" s="794"/>
      <c r="I2" s="794"/>
      <c r="J2" s="794"/>
    </row>
    <row r="3" spans="2:11" s="90" customFormat="1" ht="25.15" customHeight="1" thickBot="1">
      <c r="B3" s="21"/>
      <c r="C3" s="158"/>
      <c r="D3" s="795"/>
      <c r="E3" s="796"/>
      <c r="F3" s="796"/>
      <c r="G3" s="796"/>
      <c r="H3" s="796"/>
      <c r="I3" s="796"/>
      <c r="J3" s="796"/>
      <c r="K3" s="92"/>
    </row>
    <row r="4" spans="2:11" s="90" customFormat="1" ht="10.15" customHeight="1" thickTop="1">
      <c r="B4" s="21"/>
      <c r="C4" s="209"/>
      <c r="D4" s="797"/>
      <c r="E4" s="797"/>
      <c r="F4" s="797"/>
      <c r="G4" s="797"/>
      <c r="H4" s="797"/>
      <c r="I4" s="797"/>
      <c r="J4" s="797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798"/>
      <c r="E7" s="799"/>
      <c r="F7" s="799"/>
      <c r="G7" s="799"/>
      <c r="H7" s="799"/>
      <c r="I7" s="799"/>
      <c r="J7" s="800"/>
      <c r="K7" s="92"/>
    </row>
    <row r="8" spans="2:11" s="89" customFormat="1" ht="25.15" customHeight="1">
      <c r="C8" s="21"/>
      <c r="D8" s="801"/>
      <c r="E8" s="802"/>
      <c r="F8" s="802"/>
      <c r="G8" s="802"/>
      <c r="H8" s="802"/>
      <c r="I8" s="802"/>
      <c r="J8" s="803"/>
      <c r="K8" s="92"/>
    </row>
    <row r="9" spans="2:11" s="89" customFormat="1" ht="25.15" customHeight="1" thickBot="1">
      <c r="C9" s="21"/>
      <c r="D9" s="804"/>
      <c r="E9" s="805"/>
      <c r="F9" s="805"/>
      <c r="G9" s="805"/>
      <c r="H9" s="805"/>
      <c r="I9" s="805"/>
      <c r="J9" s="806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1"/>
      <c r="E13" s="802"/>
      <c r="F13" s="802"/>
      <c r="G13" s="802"/>
      <c r="H13" s="802"/>
      <c r="I13" s="802"/>
      <c r="J13" s="803"/>
      <c r="K13" s="92"/>
    </row>
    <row r="14" spans="2:11" s="89" customFormat="1" ht="25.15" customHeight="1">
      <c r="C14" s="21"/>
      <c r="D14" s="801"/>
      <c r="E14" s="802"/>
      <c r="F14" s="802"/>
      <c r="G14" s="802"/>
      <c r="H14" s="802"/>
      <c r="I14" s="802"/>
      <c r="J14" s="803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1"/>
      <c r="E16" s="802"/>
      <c r="F16" s="802"/>
      <c r="G16" s="802"/>
      <c r="H16" s="802"/>
      <c r="I16" s="802"/>
      <c r="J16" s="803"/>
      <c r="K16" s="92"/>
    </row>
    <row r="17" spans="2:11" s="89" customFormat="1" ht="25.15" customHeight="1" thickBot="1">
      <c r="C17" s="21"/>
      <c r="D17" s="804"/>
      <c r="E17" s="805"/>
      <c r="F17" s="805"/>
      <c r="G17" s="805"/>
      <c r="H17" s="805"/>
      <c r="I17" s="805"/>
      <c r="J17" s="806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68" t="s">
        <v>231</v>
      </c>
      <c r="D19" s="768"/>
      <c r="E19" s="768"/>
      <c r="F19" s="768"/>
      <c r="G19" s="768"/>
      <c r="H19" s="768"/>
      <c r="I19" s="768"/>
      <c r="J19" s="768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19"/>
      <c r="E22" s="820"/>
      <c r="F22" s="759" t="s">
        <v>67</v>
      </c>
      <c r="G22" s="95"/>
      <c r="H22" s="95"/>
      <c r="I22" s="759" t="s">
        <v>68</v>
      </c>
      <c r="J22" s="96"/>
      <c r="K22" s="93"/>
    </row>
    <row r="23" spans="2:11" s="89" customFormat="1" ht="6" customHeight="1">
      <c r="B23" s="93"/>
      <c r="C23" s="93"/>
      <c r="D23" s="821"/>
      <c r="E23" s="822"/>
      <c r="F23" s="788"/>
      <c r="G23" s="762" t="s">
        <v>177</v>
      </c>
      <c r="H23" s="106"/>
      <c r="I23" s="788"/>
      <c r="J23" s="764" t="s">
        <v>69</v>
      </c>
      <c r="K23" s="93"/>
    </row>
    <row r="24" spans="2:11" s="98" customFormat="1" ht="30" customHeight="1" thickBot="1">
      <c r="B24" s="97"/>
      <c r="C24" s="97"/>
      <c r="D24" s="823"/>
      <c r="E24" s="824"/>
      <c r="F24" s="789"/>
      <c r="G24" s="763"/>
      <c r="H24" s="107" t="s">
        <v>178</v>
      </c>
      <c r="I24" s="789"/>
      <c r="J24" s="765"/>
      <c r="K24" s="97"/>
    </row>
    <row r="25" spans="2:11" s="89" customFormat="1" ht="20.100000000000001" customHeight="1">
      <c r="B25" s="93"/>
      <c r="C25" s="93"/>
      <c r="D25" s="790" t="s">
        <v>179</v>
      </c>
      <c r="E25" s="161"/>
      <c r="F25" s="123">
        <f>F26+F27</f>
        <v>0</v>
      </c>
      <c r="G25" s="110">
        <f>G26+G27</f>
        <v>0</v>
      </c>
      <c r="H25" s="111">
        <f>H26+H27</f>
        <v>0</v>
      </c>
      <c r="I25" s="112">
        <f>I26+I27</f>
        <v>0</v>
      </c>
      <c r="J25" s="113">
        <f>J26+J27</f>
        <v>0</v>
      </c>
      <c r="K25" s="93"/>
    </row>
    <row r="26" spans="2:11" s="89" customFormat="1" ht="20.100000000000001" customHeight="1">
      <c r="B26" s="93"/>
      <c r="C26" s="93"/>
      <c r="D26" s="791"/>
      <c r="E26" s="146" t="s">
        <v>207</v>
      </c>
      <c r="F26" s="124">
        <f>'計算シート(土地造成)'!E45</f>
        <v>0</v>
      </c>
      <c r="G26" s="114">
        <f>'計算シート(土地造成)'!F45</f>
        <v>0</v>
      </c>
      <c r="H26" s="115">
        <f>'計算シート(土地造成)'!G45</f>
        <v>0</v>
      </c>
      <c r="I26" s="116">
        <f>'計算シート(土地造成)'!Y45</f>
        <v>0</v>
      </c>
      <c r="J26" s="117">
        <f>'計算シート(土地造成)'!AC45</f>
        <v>0</v>
      </c>
      <c r="K26" s="93"/>
    </row>
    <row r="27" spans="2:11" s="89" customFormat="1" ht="20.100000000000001" customHeight="1">
      <c r="B27" s="93"/>
      <c r="C27" s="93"/>
      <c r="D27" s="792"/>
      <c r="E27" s="147" t="s">
        <v>208</v>
      </c>
      <c r="F27" s="126">
        <f>'計算シート(土地造成)'!J45</f>
        <v>0</v>
      </c>
      <c r="G27" s="127">
        <f>'計算シート(土地造成)'!K45</f>
        <v>0</v>
      </c>
      <c r="H27" s="128">
        <f>'計算シート(土地造成)'!L45</f>
        <v>0</v>
      </c>
      <c r="I27" s="129">
        <f>'計算シート(土地造成)'!Z45</f>
        <v>0</v>
      </c>
      <c r="J27" s="130">
        <f>'計算シート(土地造成)'!AD45</f>
        <v>0</v>
      </c>
      <c r="K27" s="93"/>
    </row>
    <row r="28" spans="2:11" s="89" customFormat="1" ht="20.100000000000001" customHeight="1" thickBot="1">
      <c r="B28" s="93"/>
      <c r="C28" s="93"/>
      <c r="D28" s="811" t="s">
        <v>180</v>
      </c>
      <c r="E28" s="812"/>
      <c r="F28" s="125">
        <f>'計算シート(土地造成)'!U45</f>
        <v>0</v>
      </c>
      <c r="G28" s="119">
        <f>'計算シート(土地造成)'!V45</f>
        <v>0</v>
      </c>
      <c r="H28" s="120">
        <f>'計算シート(土地造成)'!W45</f>
        <v>0</v>
      </c>
      <c r="I28" s="121">
        <f>'計算シート(土地造成)'!AB45</f>
        <v>0</v>
      </c>
      <c r="J28" s="122">
        <f>'計算シート(土地造成)'!AF45</f>
        <v>0</v>
      </c>
      <c r="K28" s="93"/>
    </row>
    <row r="29" spans="2:11" s="89" customFormat="1" ht="20.100000000000001" customHeight="1" thickBot="1">
      <c r="B29" s="93"/>
      <c r="C29" s="93"/>
      <c r="D29" s="809" t="s">
        <v>62</v>
      </c>
      <c r="E29" s="810"/>
      <c r="F29" s="109">
        <f>F25+F28</f>
        <v>0</v>
      </c>
      <c r="G29" s="104">
        <f>G25+G28</f>
        <v>0</v>
      </c>
      <c r="H29" s="108">
        <f>H25+H28</f>
        <v>0</v>
      </c>
      <c r="I29" s="109">
        <f>I25+I28</f>
        <v>0</v>
      </c>
      <c r="J29" s="105">
        <f>J25+J28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IFERROR(F29/'計算シート(土地造成)'!D28,0)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68" t="s">
        <v>278</v>
      </c>
      <c r="D34" s="768"/>
      <c r="E34" s="768"/>
      <c r="F34" s="768"/>
      <c r="G34" s="768"/>
      <c r="H34" s="768"/>
      <c r="I34" s="768"/>
      <c r="J34" s="768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68" t="s">
        <v>279</v>
      </c>
      <c r="D63" s="768"/>
      <c r="E63" s="768"/>
      <c r="F63" s="768"/>
      <c r="G63" s="768"/>
      <c r="H63" s="768"/>
      <c r="I63" s="768"/>
      <c r="J63" s="768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77" t="s">
        <v>280</v>
      </c>
      <c r="D66" s="778"/>
      <c r="E66" s="759" t="s">
        <v>67</v>
      </c>
      <c r="F66" s="95"/>
      <c r="G66" s="95"/>
      <c r="H66" s="785" t="s">
        <v>196</v>
      </c>
      <c r="I66" s="759" t="s">
        <v>68</v>
      </c>
      <c r="J66" s="96"/>
    </row>
    <row r="67" spans="3:10" ht="6.75" customHeight="1">
      <c r="C67" s="779"/>
      <c r="D67" s="780"/>
      <c r="E67" s="788"/>
      <c r="F67" s="762" t="s">
        <v>177</v>
      </c>
      <c r="G67" s="106"/>
      <c r="H67" s="786"/>
      <c r="I67" s="760"/>
      <c r="J67" s="764" t="s">
        <v>69</v>
      </c>
    </row>
    <row r="68" spans="3:10" ht="24.75" thickBot="1">
      <c r="C68" s="781"/>
      <c r="D68" s="782"/>
      <c r="E68" s="789"/>
      <c r="F68" s="763"/>
      <c r="G68" s="107" t="s">
        <v>178</v>
      </c>
      <c r="H68" s="787"/>
      <c r="I68" s="761"/>
      <c r="J68" s="765"/>
    </row>
    <row r="69" spans="3:10" ht="13.5">
      <c r="C69" s="783" t="str">
        <f>'計算シート(土地造成)'!AP8</f>
        <v>農林漁業</v>
      </c>
      <c r="D69" s="784"/>
      <c r="E69" s="162">
        <f>'計算シート(土地造成)'!AQ8</f>
        <v>0</v>
      </c>
      <c r="F69" s="163">
        <f>'計算シート(土地造成)'!AR8</f>
        <v>0</v>
      </c>
      <c r="G69" s="164">
        <f>'計算シート(土地造成)'!AS8</f>
        <v>0</v>
      </c>
      <c r="H69" s="165" t="e">
        <f>'計算シート(土地造成)'!AT8</f>
        <v>#N/A</v>
      </c>
      <c r="I69" s="162">
        <f>'計算シート(土地造成)'!AU8</f>
        <v>0</v>
      </c>
      <c r="J69" s="164">
        <f>'計算シート(土地造成)'!AV8</f>
        <v>0</v>
      </c>
    </row>
    <row r="70" spans="3:10" ht="13.5">
      <c r="C70" s="750" t="e">
        <f>'計算シート(土地造成)'!AP9</f>
        <v>#N/A</v>
      </c>
      <c r="D70" s="751"/>
      <c r="E70" s="166" t="e">
        <f>'計算シート(土地造成)'!AQ9</f>
        <v>#N/A</v>
      </c>
      <c r="F70" s="167" t="e">
        <f>'計算シート(土地造成)'!AR9</f>
        <v>#N/A</v>
      </c>
      <c r="G70" s="168" t="e">
        <f>'計算シート(土地造成)'!AS9</f>
        <v>#N/A</v>
      </c>
      <c r="H70" s="169" t="e">
        <f>'計算シート(土地造成)'!AT9</f>
        <v>#N/A</v>
      </c>
      <c r="I70" s="166" t="e">
        <f>'計算シート(土地造成)'!AU9</f>
        <v>#N/A</v>
      </c>
      <c r="J70" s="168" t="e">
        <f>'計算シート(土地造成)'!AV9</f>
        <v>#N/A</v>
      </c>
    </row>
    <row r="71" spans="3:10" ht="13.5">
      <c r="C71" s="750" t="e">
        <f>'計算シート(土地造成)'!AP10</f>
        <v>#N/A</v>
      </c>
      <c r="D71" s="751"/>
      <c r="E71" s="166" t="e">
        <f>'計算シート(土地造成)'!AQ10</f>
        <v>#N/A</v>
      </c>
      <c r="F71" s="167" t="e">
        <f>'計算シート(土地造成)'!AR10</f>
        <v>#N/A</v>
      </c>
      <c r="G71" s="168" t="e">
        <f>'計算シート(土地造成)'!AS10</f>
        <v>#N/A</v>
      </c>
      <c r="H71" s="169" t="e">
        <f>'計算シート(土地造成)'!AT10</f>
        <v>#N/A</v>
      </c>
      <c r="I71" s="166" t="e">
        <f>'計算シート(土地造成)'!AU10</f>
        <v>#N/A</v>
      </c>
      <c r="J71" s="168" t="e">
        <f>'計算シート(土地造成)'!AV10</f>
        <v>#N/A</v>
      </c>
    </row>
    <row r="72" spans="3:10" ht="13.5">
      <c r="C72" s="750" t="e">
        <f>'計算シート(土地造成)'!AP11</f>
        <v>#N/A</v>
      </c>
      <c r="D72" s="751"/>
      <c r="E72" s="166" t="e">
        <f>'計算シート(土地造成)'!AQ11</f>
        <v>#N/A</v>
      </c>
      <c r="F72" s="167" t="e">
        <f>'計算シート(土地造成)'!AR11</f>
        <v>#N/A</v>
      </c>
      <c r="G72" s="168" t="e">
        <f>'計算シート(土地造成)'!AS11</f>
        <v>#N/A</v>
      </c>
      <c r="H72" s="169" t="e">
        <f>'計算シート(土地造成)'!AT11</f>
        <v>#N/A</v>
      </c>
      <c r="I72" s="166" t="e">
        <f>'計算シート(土地造成)'!AU11</f>
        <v>#N/A</v>
      </c>
      <c r="J72" s="168" t="e">
        <f>'計算シート(土地造成)'!AV11</f>
        <v>#N/A</v>
      </c>
    </row>
    <row r="73" spans="3:10" ht="13.5">
      <c r="C73" s="752" t="e">
        <f>'計算シート(土地造成)'!AP12</f>
        <v>#N/A</v>
      </c>
      <c r="D73" s="753"/>
      <c r="E73" s="170" t="e">
        <f>'計算シート(土地造成)'!AQ12</f>
        <v>#N/A</v>
      </c>
      <c r="F73" s="171" t="e">
        <f>'計算シート(土地造成)'!AR12</f>
        <v>#N/A</v>
      </c>
      <c r="G73" s="172" t="e">
        <f>'計算シート(土地造成)'!AS12</f>
        <v>#N/A</v>
      </c>
      <c r="H73" s="173" t="e">
        <f>'計算シート(土地造成)'!AT12</f>
        <v>#N/A</v>
      </c>
      <c r="I73" s="170" t="e">
        <f>'計算シート(土地造成)'!AU12</f>
        <v>#N/A</v>
      </c>
      <c r="J73" s="172" t="e">
        <f>'計算シート(土地造成)'!AV12</f>
        <v>#N/A</v>
      </c>
    </row>
    <row r="74" spans="3:10" ht="13.5">
      <c r="C74" s="754" t="e">
        <f>'計算シート(土地造成)'!AP13</f>
        <v>#N/A</v>
      </c>
      <c r="D74" s="755"/>
      <c r="E74" s="174" t="e">
        <f>'計算シート(土地造成)'!AQ13</f>
        <v>#N/A</v>
      </c>
      <c r="F74" s="175" t="e">
        <f>'計算シート(土地造成)'!AR13</f>
        <v>#N/A</v>
      </c>
      <c r="G74" s="176" t="e">
        <f>'計算シート(土地造成)'!AS13</f>
        <v>#N/A</v>
      </c>
      <c r="H74" s="177" t="e">
        <f>'計算シート(土地造成)'!AT13</f>
        <v>#N/A</v>
      </c>
      <c r="I74" s="174" t="e">
        <f>'計算シート(土地造成)'!AU13</f>
        <v>#N/A</v>
      </c>
      <c r="J74" s="176" t="e">
        <f>'計算シート(土地造成)'!AV13</f>
        <v>#N/A</v>
      </c>
    </row>
    <row r="75" spans="3:10" ht="13.5">
      <c r="C75" s="750" t="e">
        <f>'計算シート(土地造成)'!AP14</f>
        <v>#N/A</v>
      </c>
      <c r="D75" s="751"/>
      <c r="E75" s="166" t="e">
        <f>'計算シート(土地造成)'!AQ14</f>
        <v>#N/A</v>
      </c>
      <c r="F75" s="167" t="e">
        <f>'計算シート(土地造成)'!AR14</f>
        <v>#N/A</v>
      </c>
      <c r="G75" s="168" t="e">
        <f>'計算シート(土地造成)'!AS14</f>
        <v>#N/A</v>
      </c>
      <c r="H75" s="169" t="e">
        <f>'計算シート(土地造成)'!AT14</f>
        <v>#N/A</v>
      </c>
      <c r="I75" s="166" t="e">
        <f>'計算シート(土地造成)'!AU14</f>
        <v>#N/A</v>
      </c>
      <c r="J75" s="168" t="e">
        <f>'計算シート(土地造成)'!AV14</f>
        <v>#N/A</v>
      </c>
    </row>
    <row r="76" spans="3:10" ht="13.5">
      <c r="C76" s="750" t="e">
        <f>'計算シート(土地造成)'!AP15</f>
        <v>#N/A</v>
      </c>
      <c r="D76" s="751"/>
      <c r="E76" s="166" t="e">
        <f>'計算シート(土地造成)'!AQ15</f>
        <v>#N/A</v>
      </c>
      <c r="F76" s="167" t="e">
        <f>'計算シート(土地造成)'!AR15</f>
        <v>#N/A</v>
      </c>
      <c r="G76" s="168" t="e">
        <f>'計算シート(土地造成)'!AS15</f>
        <v>#N/A</v>
      </c>
      <c r="H76" s="169" t="e">
        <f>'計算シート(土地造成)'!AT15</f>
        <v>#N/A</v>
      </c>
      <c r="I76" s="166" t="e">
        <f>'計算シート(土地造成)'!AU15</f>
        <v>#N/A</v>
      </c>
      <c r="J76" s="168" t="e">
        <f>'計算シート(土地造成)'!AV15</f>
        <v>#N/A</v>
      </c>
    </row>
    <row r="77" spans="3:10" ht="13.5">
      <c r="C77" s="750" t="e">
        <f>'計算シート(土地造成)'!AP16</f>
        <v>#N/A</v>
      </c>
      <c r="D77" s="751"/>
      <c r="E77" s="166" t="e">
        <f>'計算シート(土地造成)'!AQ16</f>
        <v>#N/A</v>
      </c>
      <c r="F77" s="167" t="e">
        <f>'計算シート(土地造成)'!AR16</f>
        <v>#N/A</v>
      </c>
      <c r="G77" s="168" t="e">
        <f>'計算シート(土地造成)'!AS16</f>
        <v>#N/A</v>
      </c>
      <c r="H77" s="169" t="e">
        <f>'計算シート(土地造成)'!AT16</f>
        <v>#N/A</v>
      </c>
      <c r="I77" s="166" t="e">
        <f>'計算シート(土地造成)'!AU16</f>
        <v>#N/A</v>
      </c>
      <c r="J77" s="168" t="e">
        <f>'計算シート(土地造成)'!AV16</f>
        <v>#N/A</v>
      </c>
    </row>
    <row r="78" spans="3:10" ht="13.5">
      <c r="C78" s="752" t="e">
        <f>'計算シート(土地造成)'!AP17</f>
        <v>#N/A</v>
      </c>
      <c r="D78" s="753"/>
      <c r="E78" s="170" t="e">
        <f>'計算シート(土地造成)'!AQ17</f>
        <v>#N/A</v>
      </c>
      <c r="F78" s="171" t="e">
        <f>'計算シート(土地造成)'!AR17</f>
        <v>#N/A</v>
      </c>
      <c r="G78" s="172" t="e">
        <f>'計算シート(土地造成)'!AS17</f>
        <v>#N/A</v>
      </c>
      <c r="H78" s="173" t="e">
        <f>'計算シート(土地造成)'!AT17</f>
        <v>#N/A</v>
      </c>
      <c r="I78" s="170" t="e">
        <f>'計算シート(土地造成)'!AU17</f>
        <v>#N/A</v>
      </c>
      <c r="J78" s="172" t="e">
        <f>'計算シート(土地造成)'!AV17</f>
        <v>#N/A</v>
      </c>
    </row>
    <row r="79" spans="3:10" ht="13.5">
      <c r="C79" s="754" t="e">
        <f>'計算シート(土地造成)'!AP18</f>
        <v>#N/A</v>
      </c>
      <c r="D79" s="755"/>
      <c r="E79" s="174" t="e">
        <f>'計算シート(土地造成)'!AQ18</f>
        <v>#N/A</v>
      </c>
      <c r="F79" s="175" t="e">
        <f>'計算シート(土地造成)'!AR18</f>
        <v>#N/A</v>
      </c>
      <c r="G79" s="176" t="e">
        <f>'計算シート(土地造成)'!AS18</f>
        <v>#N/A</v>
      </c>
      <c r="H79" s="177" t="e">
        <f>'計算シート(土地造成)'!AT18</f>
        <v>#N/A</v>
      </c>
      <c r="I79" s="174" t="e">
        <f>'計算シート(土地造成)'!AU18</f>
        <v>#N/A</v>
      </c>
      <c r="J79" s="176" t="e">
        <f>'計算シート(土地造成)'!AV18</f>
        <v>#N/A</v>
      </c>
    </row>
    <row r="80" spans="3:10" ht="13.5">
      <c r="C80" s="750" t="e">
        <f>'計算シート(土地造成)'!AP19</f>
        <v>#N/A</v>
      </c>
      <c r="D80" s="751"/>
      <c r="E80" s="166" t="e">
        <f>'計算シート(土地造成)'!AQ19</f>
        <v>#N/A</v>
      </c>
      <c r="F80" s="167" t="e">
        <f>'計算シート(土地造成)'!AR19</f>
        <v>#N/A</v>
      </c>
      <c r="G80" s="168" t="e">
        <f>'計算シート(土地造成)'!AS19</f>
        <v>#N/A</v>
      </c>
      <c r="H80" s="169" t="e">
        <f>'計算シート(土地造成)'!AT19</f>
        <v>#N/A</v>
      </c>
      <c r="I80" s="166" t="e">
        <f>'計算シート(土地造成)'!AU19</f>
        <v>#N/A</v>
      </c>
      <c r="J80" s="168" t="e">
        <f>'計算シート(土地造成)'!AV19</f>
        <v>#N/A</v>
      </c>
    </row>
    <row r="81" spans="3:10" ht="13.5">
      <c r="C81" s="750" t="e">
        <f>'計算シート(土地造成)'!AP20</f>
        <v>#N/A</v>
      </c>
      <c r="D81" s="751"/>
      <c r="E81" s="166" t="e">
        <f>'計算シート(土地造成)'!AQ20</f>
        <v>#N/A</v>
      </c>
      <c r="F81" s="167" t="e">
        <f>'計算シート(土地造成)'!AR20</f>
        <v>#N/A</v>
      </c>
      <c r="G81" s="168" t="e">
        <f>'計算シート(土地造成)'!AS20</f>
        <v>#N/A</v>
      </c>
      <c r="H81" s="169" t="e">
        <f>'計算シート(土地造成)'!AT20</f>
        <v>#N/A</v>
      </c>
      <c r="I81" s="166" t="e">
        <f>'計算シート(土地造成)'!AU20</f>
        <v>#N/A</v>
      </c>
      <c r="J81" s="168" t="e">
        <f>'計算シート(土地造成)'!AV20</f>
        <v>#N/A</v>
      </c>
    </row>
    <row r="82" spans="3:10" ht="13.5">
      <c r="C82" s="750" t="e">
        <f>'計算シート(土地造成)'!AP21</f>
        <v>#N/A</v>
      </c>
      <c r="D82" s="751"/>
      <c r="E82" s="166" t="e">
        <f>'計算シート(土地造成)'!AQ21</f>
        <v>#N/A</v>
      </c>
      <c r="F82" s="167" t="e">
        <f>'計算シート(土地造成)'!AR21</f>
        <v>#N/A</v>
      </c>
      <c r="G82" s="168" t="e">
        <f>'計算シート(土地造成)'!AS21</f>
        <v>#N/A</v>
      </c>
      <c r="H82" s="169" t="e">
        <f>'計算シート(土地造成)'!AT21</f>
        <v>#N/A</v>
      </c>
      <c r="I82" s="166" t="e">
        <f>'計算シート(土地造成)'!AU21</f>
        <v>#N/A</v>
      </c>
      <c r="J82" s="168" t="e">
        <f>'計算シート(土地造成)'!AV21</f>
        <v>#N/A</v>
      </c>
    </row>
    <row r="83" spans="3:10" ht="13.5">
      <c r="C83" s="752" t="e">
        <f>'計算シート(土地造成)'!AP22</f>
        <v>#N/A</v>
      </c>
      <c r="D83" s="753"/>
      <c r="E83" s="170" t="e">
        <f>'計算シート(土地造成)'!AQ22</f>
        <v>#N/A</v>
      </c>
      <c r="F83" s="171" t="e">
        <f>'計算シート(土地造成)'!AR22</f>
        <v>#N/A</v>
      </c>
      <c r="G83" s="172" t="e">
        <f>'計算シート(土地造成)'!AS22</f>
        <v>#N/A</v>
      </c>
      <c r="H83" s="173" t="e">
        <f>'計算シート(土地造成)'!AT22</f>
        <v>#N/A</v>
      </c>
      <c r="I83" s="170" t="e">
        <f>'計算シート(土地造成)'!AU22</f>
        <v>#N/A</v>
      </c>
      <c r="J83" s="172" t="e">
        <f>'計算シート(土地造成)'!AV22</f>
        <v>#N/A</v>
      </c>
    </row>
    <row r="84" spans="3:10" ht="13.5">
      <c r="C84" s="754" t="e">
        <f>'計算シート(土地造成)'!AP23</f>
        <v>#N/A</v>
      </c>
      <c r="D84" s="755"/>
      <c r="E84" s="174" t="e">
        <f>'計算シート(土地造成)'!AQ23</f>
        <v>#N/A</v>
      </c>
      <c r="F84" s="175" t="e">
        <f>'計算シート(土地造成)'!AR23</f>
        <v>#N/A</v>
      </c>
      <c r="G84" s="176" t="e">
        <f>'計算シート(土地造成)'!AS23</f>
        <v>#N/A</v>
      </c>
      <c r="H84" s="177" t="e">
        <f>'計算シート(土地造成)'!AT23</f>
        <v>#N/A</v>
      </c>
      <c r="I84" s="174" t="e">
        <f>'計算シート(土地造成)'!AU23</f>
        <v>#N/A</v>
      </c>
      <c r="J84" s="176" t="e">
        <f>'計算シート(土地造成)'!AV23</f>
        <v>#N/A</v>
      </c>
    </row>
    <row r="85" spans="3:10" ht="13.5">
      <c r="C85" s="750" t="e">
        <f>'計算シート(土地造成)'!AP24</f>
        <v>#N/A</v>
      </c>
      <c r="D85" s="751"/>
      <c r="E85" s="166" t="e">
        <f>'計算シート(土地造成)'!AQ24</f>
        <v>#N/A</v>
      </c>
      <c r="F85" s="167" t="e">
        <f>'計算シート(土地造成)'!AR24</f>
        <v>#N/A</v>
      </c>
      <c r="G85" s="168" t="e">
        <f>'計算シート(土地造成)'!AS24</f>
        <v>#N/A</v>
      </c>
      <c r="H85" s="169" t="e">
        <f>'計算シート(土地造成)'!AT24</f>
        <v>#N/A</v>
      </c>
      <c r="I85" s="166" t="e">
        <f>'計算シート(土地造成)'!AU24</f>
        <v>#N/A</v>
      </c>
      <c r="J85" s="168" t="e">
        <f>'計算シート(土地造成)'!AV24</f>
        <v>#N/A</v>
      </c>
    </row>
    <row r="86" spans="3:10" ht="13.5">
      <c r="C86" s="750" t="e">
        <f>'計算シート(土地造成)'!AP25</f>
        <v>#N/A</v>
      </c>
      <c r="D86" s="751"/>
      <c r="E86" s="166" t="e">
        <f>'計算シート(土地造成)'!AQ25</f>
        <v>#N/A</v>
      </c>
      <c r="F86" s="167" t="e">
        <f>'計算シート(土地造成)'!AR25</f>
        <v>#N/A</v>
      </c>
      <c r="G86" s="168" t="e">
        <f>'計算シート(土地造成)'!AS25</f>
        <v>#N/A</v>
      </c>
      <c r="H86" s="169" t="e">
        <f>'計算シート(土地造成)'!AT25</f>
        <v>#N/A</v>
      </c>
      <c r="I86" s="166" t="e">
        <f>'計算シート(土地造成)'!AU25</f>
        <v>#N/A</v>
      </c>
      <c r="J86" s="168" t="e">
        <f>'計算シート(土地造成)'!AV25</f>
        <v>#N/A</v>
      </c>
    </row>
    <row r="87" spans="3:10" ht="13.5">
      <c r="C87" s="750" t="e">
        <f>'計算シート(土地造成)'!AP26</f>
        <v>#N/A</v>
      </c>
      <c r="D87" s="751"/>
      <c r="E87" s="166" t="e">
        <f>'計算シート(土地造成)'!AQ26</f>
        <v>#N/A</v>
      </c>
      <c r="F87" s="167" t="e">
        <f>'計算シート(土地造成)'!AR26</f>
        <v>#N/A</v>
      </c>
      <c r="G87" s="168" t="e">
        <f>'計算シート(土地造成)'!AS26</f>
        <v>#N/A</v>
      </c>
      <c r="H87" s="169" t="e">
        <f>'計算シート(土地造成)'!AT26</f>
        <v>#N/A</v>
      </c>
      <c r="I87" s="166" t="e">
        <f>'計算シート(土地造成)'!AU26</f>
        <v>#N/A</v>
      </c>
      <c r="J87" s="168" t="e">
        <f>'計算シート(土地造成)'!AV26</f>
        <v>#N/A</v>
      </c>
    </row>
    <row r="88" spans="3:10" ht="13.5">
      <c r="C88" s="752" t="e">
        <f>'計算シート(土地造成)'!AP27</f>
        <v>#N/A</v>
      </c>
      <c r="D88" s="753"/>
      <c r="E88" s="170" t="e">
        <f>'計算シート(土地造成)'!AQ27</f>
        <v>#N/A</v>
      </c>
      <c r="F88" s="171" t="e">
        <f>'計算シート(土地造成)'!AR27</f>
        <v>#N/A</v>
      </c>
      <c r="G88" s="172" t="e">
        <f>'計算シート(土地造成)'!AS27</f>
        <v>#N/A</v>
      </c>
      <c r="H88" s="173" t="e">
        <f>'計算シート(土地造成)'!AT27</f>
        <v>#N/A</v>
      </c>
      <c r="I88" s="170" t="e">
        <f>'計算シート(土地造成)'!AU27</f>
        <v>#N/A</v>
      </c>
      <c r="J88" s="172" t="e">
        <f>'計算シート(土地造成)'!AV27</f>
        <v>#N/A</v>
      </c>
    </row>
    <row r="89" spans="3:10" ht="13.5">
      <c r="C89" s="754" t="e">
        <f>'計算シート(土地造成)'!AP28</f>
        <v>#N/A</v>
      </c>
      <c r="D89" s="755"/>
      <c r="E89" s="174" t="e">
        <f>'計算シート(土地造成)'!AQ28</f>
        <v>#N/A</v>
      </c>
      <c r="F89" s="175" t="e">
        <f>'計算シート(土地造成)'!AR28</f>
        <v>#N/A</v>
      </c>
      <c r="G89" s="176" t="e">
        <f>'計算シート(土地造成)'!AS28</f>
        <v>#N/A</v>
      </c>
      <c r="H89" s="177" t="e">
        <f>'計算シート(土地造成)'!AT28</f>
        <v>#N/A</v>
      </c>
      <c r="I89" s="174" t="e">
        <f>'計算シート(土地造成)'!AU28</f>
        <v>#N/A</v>
      </c>
      <c r="J89" s="176" t="e">
        <f>'計算シート(土地造成)'!AV28</f>
        <v>#N/A</v>
      </c>
    </row>
    <row r="90" spans="3:10" ht="13.5">
      <c r="C90" s="750" t="e">
        <f>'計算シート(土地造成)'!AP29</f>
        <v>#N/A</v>
      </c>
      <c r="D90" s="751"/>
      <c r="E90" s="166" t="e">
        <f>'計算シート(土地造成)'!AQ29</f>
        <v>#N/A</v>
      </c>
      <c r="F90" s="167" t="e">
        <f>'計算シート(土地造成)'!AR29</f>
        <v>#N/A</v>
      </c>
      <c r="G90" s="168" t="e">
        <f>'計算シート(土地造成)'!AS29</f>
        <v>#N/A</v>
      </c>
      <c r="H90" s="169" t="e">
        <f>'計算シート(土地造成)'!AT29</f>
        <v>#N/A</v>
      </c>
      <c r="I90" s="166" t="e">
        <f>'計算シート(土地造成)'!AU29</f>
        <v>#N/A</v>
      </c>
      <c r="J90" s="168" t="e">
        <f>'計算シート(土地造成)'!AV29</f>
        <v>#N/A</v>
      </c>
    </row>
    <row r="91" spans="3:10" ht="13.5">
      <c r="C91" s="750" t="e">
        <f>'計算シート(土地造成)'!AP30</f>
        <v>#N/A</v>
      </c>
      <c r="D91" s="751"/>
      <c r="E91" s="166" t="e">
        <f>'計算シート(土地造成)'!AQ30</f>
        <v>#N/A</v>
      </c>
      <c r="F91" s="167" t="e">
        <f>'計算シート(土地造成)'!AR30</f>
        <v>#N/A</v>
      </c>
      <c r="G91" s="168" t="e">
        <f>'計算シート(土地造成)'!AS30</f>
        <v>#N/A</v>
      </c>
      <c r="H91" s="169" t="e">
        <f>'計算シート(土地造成)'!AT30</f>
        <v>#N/A</v>
      </c>
      <c r="I91" s="166" t="e">
        <f>'計算シート(土地造成)'!AU30</f>
        <v>#N/A</v>
      </c>
      <c r="J91" s="168" t="e">
        <f>'計算シート(土地造成)'!AV30</f>
        <v>#N/A</v>
      </c>
    </row>
    <row r="92" spans="3:10" ht="13.5">
      <c r="C92" s="750" t="e">
        <f>'計算シート(土地造成)'!AP31</f>
        <v>#N/A</v>
      </c>
      <c r="D92" s="751"/>
      <c r="E92" s="166" t="e">
        <f>'計算シート(土地造成)'!AQ31</f>
        <v>#N/A</v>
      </c>
      <c r="F92" s="167" t="e">
        <f>'計算シート(土地造成)'!AR31</f>
        <v>#N/A</v>
      </c>
      <c r="G92" s="168" t="e">
        <f>'計算シート(土地造成)'!AS31</f>
        <v>#N/A</v>
      </c>
      <c r="H92" s="169" t="e">
        <f>'計算シート(土地造成)'!AT31</f>
        <v>#N/A</v>
      </c>
      <c r="I92" s="166" t="e">
        <f>'計算シート(土地造成)'!AU31</f>
        <v>#N/A</v>
      </c>
      <c r="J92" s="168" t="e">
        <f>'計算シート(土地造成)'!AV31</f>
        <v>#N/A</v>
      </c>
    </row>
    <row r="93" spans="3:10" ht="13.5">
      <c r="C93" s="752" t="e">
        <f>'計算シート(土地造成)'!AP32</f>
        <v>#N/A</v>
      </c>
      <c r="D93" s="753"/>
      <c r="E93" s="170" t="e">
        <f>'計算シート(土地造成)'!AQ32</f>
        <v>#N/A</v>
      </c>
      <c r="F93" s="171" t="e">
        <f>'計算シート(土地造成)'!AR32</f>
        <v>#N/A</v>
      </c>
      <c r="G93" s="172" t="e">
        <f>'計算シート(土地造成)'!AS32</f>
        <v>#N/A</v>
      </c>
      <c r="H93" s="173" t="e">
        <f>'計算シート(土地造成)'!AT32</f>
        <v>#N/A</v>
      </c>
      <c r="I93" s="170" t="e">
        <f>'計算シート(土地造成)'!AU32</f>
        <v>#N/A</v>
      </c>
      <c r="J93" s="172" t="e">
        <f>'計算シート(土地造成)'!AV32</f>
        <v>#N/A</v>
      </c>
    </row>
    <row r="94" spans="3:10" ht="13.5">
      <c r="C94" s="754" t="e">
        <f>'計算シート(土地造成)'!AP33</f>
        <v>#N/A</v>
      </c>
      <c r="D94" s="755"/>
      <c r="E94" s="174" t="e">
        <f>'計算シート(土地造成)'!AQ33</f>
        <v>#N/A</v>
      </c>
      <c r="F94" s="175" t="e">
        <f>'計算シート(土地造成)'!AR33</f>
        <v>#N/A</v>
      </c>
      <c r="G94" s="176" t="e">
        <f>'計算シート(土地造成)'!AS33</f>
        <v>#N/A</v>
      </c>
      <c r="H94" s="177" t="e">
        <f>'計算シート(土地造成)'!AT33</f>
        <v>#N/A</v>
      </c>
      <c r="I94" s="174" t="e">
        <f>'計算シート(土地造成)'!AU33</f>
        <v>#N/A</v>
      </c>
      <c r="J94" s="176" t="e">
        <f>'計算シート(土地造成)'!AV33</f>
        <v>#N/A</v>
      </c>
    </row>
    <row r="95" spans="3:10" ht="13.5">
      <c r="C95" s="750" t="e">
        <f>'計算シート(土地造成)'!AP34</f>
        <v>#N/A</v>
      </c>
      <c r="D95" s="751"/>
      <c r="E95" s="166" t="e">
        <f>'計算シート(土地造成)'!AQ34</f>
        <v>#N/A</v>
      </c>
      <c r="F95" s="167" t="e">
        <f>'計算シート(土地造成)'!AR34</f>
        <v>#N/A</v>
      </c>
      <c r="G95" s="168" t="e">
        <f>'計算シート(土地造成)'!AS34</f>
        <v>#N/A</v>
      </c>
      <c r="H95" s="169" t="e">
        <f>'計算シート(土地造成)'!AT34</f>
        <v>#N/A</v>
      </c>
      <c r="I95" s="166" t="e">
        <f>'計算シート(土地造成)'!AU34</f>
        <v>#N/A</v>
      </c>
      <c r="J95" s="168" t="e">
        <f>'計算シート(土地造成)'!AV34</f>
        <v>#N/A</v>
      </c>
    </row>
    <row r="96" spans="3:10" ht="13.5">
      <c r="C96" s="750" t="e">
        <f>'計算シート(土地造成)'!AP35</f>
        <v>#N/A</v>
      </c>
      <c r="D96" s="751"/>
      <c r="E96" s="166" t="e">
        <f>'計算シート(土地造成)'!AQ35</f>
        <v>#N/A</v>
      </c>
      <c r="F96" s="167" t="e">
        <f>'計算シート(土地造成)'!AR35</f>
        <v>#N/A</v>
      </c>
      <c r="G96" s="168" t="e">
        <f>'計算シート(土地造成)'!AS35</f>
        <v>#N/A</v>
      </c>
      <c r="H96" s="169" t="e">
        <f>'計算シート(土地造成)'!AT35</f>
        <v>#N/A</v>
      </c>
      <c r="I96" s="166" t="e">
        <f>'計算シート(土地造成)'!AU35</f>
        <v>#N/A</v>
      </c>
      <c r="J96" s="168" t="e">
        <f>'計算シート(土地造成)'!AV35</f>
        <v>#N/A</v>
      </c>
    </row>
    <row r="97" spans="3:10" ht="13.5">
      <c r="C97" s="750" t="e">
        <f>'計算シート(土地造成)'!AP36</f>
        <v>#N/A</v>
      </c>
      <c r="D97" s="751"/>
      <c r="E97" s="166" t="e">
        <f>'計算シート(土地造成)'!AQ36</f>
        <v>#N/A</v>
      </c>
      <c r="F97" s="167" t="e">
        <f>'計算シート(土地造成)'!AR36</f>
        <v>#N/A</v>
      </c>
      <c r="G97" s="168" t="e">
        <f>'計算シート(土地造成)'!AS36</f>
        <v>#N/A</v>
      </c>
      <c r="H97" s="169" t="e">
        <f>'計算シート(土地造成)'!AT36</f>
        <v>#N/A</v>
      </c>
      <c r="I97" s="166" t="e">
        <f>'計算シート(土地造成)'!AU36</f>
        <v>#N/A</v>
      </c>
      <c r="J97" s="168" t="e">
        <f>'計算シート(土地造成)'!AV36</f>
        <v>#N/A</v>
      </c>
    </row>
    <row r="98" spans="3:10" ht="13.5">
      <c r="C98" s="752" t="e">
        <f>'計算シート(土地造成)'!AP37</f>
        <v>#N/A</v>
      </c>
      <c r="D98" s="753"/>
      <c r="E98" s="170" t="e">
        <f>'計算シート(土地造成)'!AQ37</f>
        <v>#N/A</v>
      </c>
      <c r="F98" s="171" t="e">
        <f>'計算シート(土地造成)'!AR37</f>
        <v>#N/A</v>
      </c>
      <c r="G98" s="172" t="e">
        <f>'計算シート(土地造成)'!AS37</f>
        <v>#N/A</v>
      </c>
      <c r="H98" s="173" t="e">
        <f>'計算シート(土地造成)'!AT37</f>
        <v>#N/A</v>
      </c>
      <c r="I98" s="170" t="e">
        <f>'計算シート(土地造成)'!AU37</f>
        <v>#N/A</v>
      </c>
      <c r="J98" s="172" t="e">
        <f>'計算シート(土地造成)'!AV37</f>
        <v>#N/A</v>
      </c>
    </row>
    <row r="99" spans="3:10" ht="13.5">
      <c r="C99" s="754" t="e">
        <f>'計算シート(土地造成)'!AP38</f>
        <v>#N/A</v>
      </c>
      <c r="D99" s="755"/>
      <c r="E99" s="174" t="e">
        <f>'計算シート(土地造成)'!AQ38</f>
        <v>#N/A</v>
      </c>
      <c r="F99" s="175" t="e">
        <f>'計算シート(土地造成)'!AR38</f>
        <v>#N/A</v>
      </c>
      <c r="G99" s="176" t="e">
        <f>'計算シート(土地造成)'!AS38</f>
        <v>#N/A</v>
      </c>
      <c r="H99" s="177" t="e">
        <f>'計算シート(土地造成)'!AT38</f>
        <v>#N/A</v>
      </c>
      <c r="I99" s="174" t="e">
        <f>'計算シート(土地造成)'!AU38</f>
        <v>#N/A</v>
      </c>
      <c r="J99" s="176" t="e">
        <f>'計算シート(土地造成)'!AV38</f>
        <v>#N/A</v>
      </c>
    </row>
    <row r="100" spans="3:10" ht="13.5">
      <c r="C100" s="750" t="e">
        <f>'計算シート(土地造成)'!AP39</f>
        <v>#N/A</v>
      </c>
      <c r="D100" s="751"/>
      <c r="E100" s="166" t="e">
        <f>'計算シート(土地造成)'!AQ39</f>
        <v>#N/A</v>
      </c>
      <c r="F100" s="167" t="e">
        <f>'計算シート(土地造成)'!AR39</f>
        <v>#N/A</v>
      </c>
      <c r="G100" s="168" t="e">
        <f>'計算シート(土地造成)'!AS39</f>
        <v>#N/A</v>
      </c>
      <c r="H100" s="169" t="e">
        <f>'計算シート(土地造成)'!AT39</f>
        <v>#N/A</v>
      </c>
      <c r="I100" s="166" t="e">
        <f>'計算シート(土地造成)'!AU39</f>
        <v>#N/A</v>
      </c>
      <c r="J100" s="168" t="e">
        <f>'計算シート(土地造成)'!AV39</f>
        <v>#N/A</v>
      </c>
    </row>
    <row r="101" spans="3:10" ht="13.5">
      <c r="C101" s="750" t="e">
        <f>'計算シート(土地造成)'!AP40</f>
        <v>#N/A</v>
      </c>
      <c r="D101" s="751"/>
      <c r="E101" s="166" t="e">
        <f>'計算シート(土地造成)'!AQ40</f>
        <v>#N/A</v>
      </c>
      <c r="F101" s="167" t="e">
        <f>'計算シート(土地造成)'!AR40</f>
        <v>#N/A</v>
      </c>
      <c r="G101" s="168" t="e">
        <f>'計算シート(土地造成)'!AS40</f>
        <v>#N/A</v>
      </c>
      <c r="H101" s="169" t="e">
        <f>'計算シート(土地造成)'!AT40</f>
        <v>#N/A</v>
      </c>
      <c r="I101" s="166" t="e">
        <f>'計算シート(土地造成)'!AU40</f>
        <v>#N/A</v>
      </c>
      <c r="J101" s="168" t="e">
        <f>'計算シート(土地造成)'!AV40</f>
        <v>#N/A</v>
      </c>
    </row>
    <row r="102" spans="3:10" ht="13.5">
      <c r="C102" s="750" t="e">
        <f>'計算シート(土地造成)'!AP41</f>
        <v>#N/A</v>
      </c>
      <c r="D102" s="751"/>
      <c r="E102" s="166" t="e">
        <f>'計算シート(土地造成)'!AQ41</f>
        <v>#N/A</v>
      </c>
      <c r="F102" s="167" t="e">
        <f>'計算シート(土地造成)'!AR41</f>
        <v>#N/A</v>
      </c>
      <c r="G102" s="168" t="e">
        <f>'計算シート(土地造成)'!AS41</f>
        <v>#N/A</v>
      </c>
      <c r="H102" s="169" t="e">
        <f>'計算シート(土地造成)'!AT41</f>
        <v>#N/A</v>
      </c>
      <c r="I102" s="166" t="e">
        <f>'計算シート(土地造成)'!AU41</f>
        <v>#N/A</v>
      </c>
      <c r="J102" s="168" t="e">
        <f>'計算シート(土地造成)'!AV41</f>
        <v>#N/A</v>
      </c>
    </row>
    <row r="103" spans="3:10" ht="13.5">
      <c r="C103" s="752" t="e">
        <f>'計算シート(土地造成)'!AP42</f>
        <v>#N/A</v>
      </c>
      <c r="D103" s="753"/>
      <c r="E103" s="170" t="e">
        <f>'計算シート(土地造成)'!AQ42</f>
        <v>#N/A</v>
      </c>
      <c r="F103" s="171" t="e">
        <f>'計算シート(土地造成)'!AR42</f>
        <v>#N/A</v>
      </c>
      <c r="G103" s="172" t="e">
        <f>'計算シート(土地造成)'!AS42</f>
        <v>#N/A</v>
      </c>
      <c r="H103" s="173" t="e">
        <f>'計算シート(土地造成)'!AT42</f>
        <v>#N/A</v>
      </c>
      <c r="I103" s="170" t="e">
        <f>'計算シート(土地造成)'!AU42</f>
        <v>#N/A</v>
      </c>
      <c r="J103" s="172" t="e">
        <f>'計算シート(土地造成)'!AV42</f>
        <v>#N/A</v>
      </c>
    </row>
    <row r="104" spans="3:10" ht="13.5">
      <c r="C104" s="754" t="e">
        <f>'計算シート(土地造成)'!AP43</f>
        <v>#N/A</v>
      </c>
      <c r="D104" s="755"/>
      <c r="E104" s="174" t="e">
        <f>'計算シート(土地造成)'!AQ43</f>
        <v>#N/A</v>
      </c>
      <c r="F104" s="175" t="e">
        <f>'計算シート(土地造成)'!AR43</f>
        <v>#N/A</v>
      </c>
      <c r="G104" s="176" t="e">
        <f>'計算シート(土地造成)'!AS43</f>
        <v>#N/A</v>
      </c>
      <c r="H104" s="177" t="e">
        <f>'計算シート(土地造成)'!AT43</f>
        <v>#N/A</v>
      </c>
      <c r="I104" s="174" t="e">
        <f>'計算シート(土地造成)'!AU43</f>
        <v>#N/A</v>
      </c>
      <c r="J104" s="176" t="e">
        <f>'計算シート(土地造成)'!AV43</f>
        <v>#N/A</v>
      </c>
    </row>
    <row r="105" spans="3:10" ht="14.25" thickBot="1">
      <c r="C105" s="756" t="e">
        <f>'計算シート(土地造成)'!AP44</f>
        <v>#N/A</v>
      </c>
      <c r="D105" s="757"/>
      <c r="E105" s="178" t="e">
        <f>'計算シート(土地造成)'!AQ44</f>
        <v>#N/A</v>
      </c>
      <c r="F105" s="179" t="e">
        <f>'計算シート(土地造成)'!AR44</f>
        <v>#N/A</v>
      </c>
      <c r="G105" s="180" t="e">
        <f>'計算シート(土地造成)'!AS44</f>
        <v>#N/A</v>
      </c>
      <c r="H105" s="181" t="e">
        <f>'計算シート(土地造成)'!AT44</f>
        <v>#N/A</v>
      </c>
      <c r="I105" s="178" t="e">
        <f>'計算シート(土地造成)'!AU44</f>
        <v>#N/A</v>
      </c>
      <c r="J105" s="180" t="e">
        <f>'計算シート(土地造成)'!AV44</f>
        <v>#N/A</v>
      </c>
    </row>
    <row r="106" spans="3:10" ht="14.25" thickBot="1">
      <c r="C106" s="769" t="s">
        <v>62</v>
      </c>
      <c r="D106" s="770"/>
      <c r="E106" s="152" t="e">
        <f>'計算シート(土地造成)'!AQ45</f>
        <v>#N/A</v>
      </c>
      <c r="F106" s="153" t="e">
        <f>'計算シート(土地造成)'!AR45</f>
        <v>#N/A</v>
      </c>
      <c r="G106" s="154" t="e">
        <f>'計算シート(土地造成)'!AS45</f>
        <v>#N/A</v>
      </c>
      <c r="H106" s="139"/>
      <c r="I106" s="152" t="e">
        <f>'計算シート(土地造成)'!AU45</f>
        <v>#N/A</v>
      </c>
      <c r="J106" s="154" t="e">
        <f>'計算シート(土地造成)'!AV45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68" t="s">
        <v>232</v>
      </c>
      <c r="D109" s="768"/>
      <c r="E109" s="768"/>
      <c r="F109" s="768"/>
      <c r="G109" s="768"/>
      <c r="H109" s="768"/>
      <c r="I109" s="768"/>
      <c r="J109" s="768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66" t="s">
        <v>227</v>
      </c>
      <c r="D111" s="767" t="s">
        <v>228</v>
      </c>
      <c r="E111" s="767"/>
      <c r="F111" s="767"/>
      <c r="G111" s="767"/>
      <c r="H111" s="767"/>
      <c r="I111" s="767"/>
      <c r="J111" s="767"/>
    </row>
    <row r="112" spans="3:10" ht="12.75" customHeight="1">
      <c r="C112" s="766"/>
      <c r="D112" s="767"/>
      <c r="E112" s="767"/>
      <c r="F112" s="767"/>
      <c r="G112" s="767"/>
      <c r="H112" s="767"/>
      <c r="I112" s="767"/>
      <c r="J112" s="767"/>
    </row>
    <row r="113" spans="3:10" ht="12.75" customHeight="1">
      <c r="C113" s="766"/>
      <c r="D113" s="767"/>
      <c r="E113" s="767"/>
      <c r="F113" s="767"/>
      <c r="G113" s="767"/>
      <c r="H113" s="767"/>
      <c r="I113" s="767"/>
      <c r="J113" s="767"/>
    </row>
    <row r="114" spans="3:10" ht="12.75" customHeight="1">
      <c r="C114" s="21"/>
      <c r="D114" s="807" t="s">
        <v>233</v>
      </c>
      <c r="E114" s="808"/>
      <c r="F114" s="221"/>
      <c r="G114" s="221"/>
      <c r="H114" s="221"/>
      <c r="I114" s="221"/>
      <c r="J114" s="222"/>
    </row>
    <row r="115" spans="3:10" ht="12.75" customHeight="1">
      <c r="C115" s="21"/>
      <c r="D115" s="771" t="s">
        <v>234</v>
      </c>
      <c r="E115" s="772"/>
      <c r="F115" s="772"/>
      <c r="G115" s="772"/>
      <c r="H115" s="772"/>
      <c r="I115" s="772"/>
      <c r="J115" s="773"/>
    </row>
    <row r="116" spans="3:10" ht="12.75" customHeight="1">
      <c r="C116" s="21"/>
      <c r="D116" s="771"/>
      <c r="E116" s="772"/>
      <c r="F116" s="772"/>
      <c r="G116" s="772"/>
      <c r="H116" s="772"/>
      <c r="I116" s="772"/>
      <c r="J116" s="773"/>
    </row>
    <row r="117" spans="3:10" ht="12.75" customHeight="1">
      <c r="C117" s="21"/>
      <c r="D117" s="771"/>
      <c r="E117" s="772"/>
      <c r="F117" s="772"/>
      <c r="G117" s="772"/>
      <c r="H117" s="772"/>
      <c r="I117" s="772"/>
      <c r="J117" s="773"/>
    </row>
    <row r="118" spans="3:10" ht="12.75" customHeight="1">
      <c r="C118" s="21"/>
      <c r="D118" s="771"/>
      <c r="E118" s="772"/>
      <c r="F118" s="772"/>
      <c r="G118" s="772"/>
      <c r="H118" s="772"/>
      <c r="I118" s="772"/>
      <c r="J118" s="773"/>
    </row>
    <row r="119" spans="3:10" ht="12.75" customHeight="1">
      <c r="C119" s="21"/>
      <c r="D119" s="771"/>
      <c r="E119" s="772"/>
      <c r="F119" s="772"/>
      <c r="G119" s="772"/>
      <c r="H119" s="772"/>
      <c r="I119" s="772"/>
      <c r="J119" s="773"/>
    </row>
    <row r="120" spans="3:10" ht="12.75" customHeight="1">
      <c r="C120" s="21"/>
      <c r="D120" s="771"/>
      <c r="E120" s="772"/>
      <c r="F120" s="772"/>
      <c r="G120" s="772"/>
      <c r="H120" s="772"/>
      <c r="I120" s="772"/>
      <c r="J120" s="773"/>
    </row>
    <row r="121" spans="3:10" ht="12.75" customHeight="1">
      <c r="C121" s="21"/>
      <c r="D121" s="771"/>
      <c r="E121" s="772"/>
      <c r="F121" s="772"/>
      <c r="G121" s="772"/>
      <c r="H121" s="772"/>
      <c r="I121" s="772"/>
      <c r="J121" s="773"/>
    </row>
    <row r="122" spans="3:10" ht="12.75" customHeight="1">
      <c r="C122" s="21"/>
      <c r="D122" s="771"/>
      <c r="E122" s="772"/>
      <c r="F122" s="772"/>
      <c r="G122" s="772"/>
      <c r="H122" s="772"/>
      <c r="I122" s="772"/>
      <c r="J122" s="773"/>
    </row>
    <row r="123" spans="3:10" ht="12.75" customHeight="1">
      <c r="C123" s="21"/>
      <c r="D123" s="774"/>
      <c r="E123" s="775"/>
      <c r="F123" s="775"/>
      <c r="G123" s="775"/>
      <c r="H123" s="775"/>
      <c r="I123" s="775"/>
      <c r="J123" s="776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66" t="s">
        <v>235</v>
      </c>
      <c r="D125" s="767" t="s">
        <v>237</v>
      </c>
      <c r="E125" s="767"/>
      <c r="F125" s="767"/>
      <c r="G125" s="767"/>
      <c r="H125" s="767"/>
      <c r="I125" s="767"/>
      <c r="J125" s="767"/>
    </row>
    <row r="126" spans="3:10" ht="12.75" customHeight="1">
      <c r="C126" s="766"/>
      <c r="D126" s="767"/>
      <c r="E126" s="767"/>
      <c r="F126" s="767"/>
      <c r="G126" s="767"/>
      <c r="H126" s="767"/>
      <c r="I126" s="767"/>
      <c r="J126" s="767"/>
    </row>
    <row r="127" spans="3:10" ht="12.75" customHeight="1">
      <c r="C127" s="766"/>
      <c r="D127" s="767"/>
      <c r="E127" s="767"/>
      <c r="F127" s="767"/>
      <c r="G127" s="767"/>
      <c r="H127" s="767"/>
      <c r="I127" s="767"/>
      <c r="J127" s="767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58"/>
      <c r="E136" s="758"/>
      <c r="F136" s="758"/>
      <c r="G136" s="758"/>
      <c r="H136" s="758"/>
      <c r="I136" s="758"/>
      <c r="J136" s="758"/>
    </row>
    <row r="137" spans="4:10" ht="13.15" customHeight="1">
      <c r="D137" s="758"/>
      <c r="E137" s="758"/>
      <c r="F137" s="758"/>
      <c r="G137" s="758"/>
      <c r="H137" s="758"/>
      <c r="I137" s="758"/>
      <c r="J137" s="758"/>
    </row>
    <row r="138" spans="4:10" ht="13.15" customHeight="1">
      <c r="D138" s="758"/>
      <c r="E138" s="758"/>
      <c r="F138" s="758"/>
      <c r="G138" s="758"/>
      <c r="H138" s="758"/>
      <c r="I138" s="758"/>
      <c r="J138" s="758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6" fitToHeight="2" orientation="portrait" r:id="rId1"/>
      <headerFooter alignWithMargins="0"/>
    </customSheetView>
  </customSheetViews>
  <mergeCells count="68">
    <mergeCell ref="D115:J123"/>
    <mergeCell ref="C125:C127"/>
    <mergeCell ref="D125:J127"/>
    <mergeCell ref="D136:J138"/>
    <mergeCell ref="C105:D105"/>
    <mergeCell ref="C106:D106"/>
    <mergeCell ref="C109:J109"/>
    <mergeCell ref="C111:C113"/>
    <mergeCell ref="D111:J113"/>
    <mergeCell ref="D114:E114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00FF"/>
    <pageSetUpPr fitToPage="1"/>
  </sheetPr>
  <dimension ref="B1:K138"/>
  <sheetViews>
    <sheetView showGridLines="0" zoomScaleNormal="100" workbookViewId="0"/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3" t="s">
        <v>204</v>
      </c>
      <c r="E2" s="794"/>
      <c r="F2" s="794"/>
      <c r="G2" s="794"/>
      <c r="H2" s="794"/>
      <c r="I2" s="794"/>
      <c r="J2" s="794"/>
    </row>
    <row r="3" spans="2:11" s="90" customFormat="1" ht="25.15" customHeight="1" thickBot="1">
      <c r="B3" s="21"/>
      <c r="C3" s="158"/>
      <c r="D3" s="795"/>
      <c r="E3" s="796"/>
      <c r="F3" s="796"/>
      <c r="G3" s="796"/>
      <c r="H3" s="796"/>
      <c r="I3" s="796"/>
      <c r="J3" s="796"/>
      <c r="K3" s="92"/>
    </row>
    <row r="4" spans="2:11" s="90" customFormat="1" ht="10.15" customHeight="1" thickTop="1">
      <c r="B4" s="21"/>
      <c r="C4" s="209"/>
      <c r="D4" s="797"/>
      <c r="E4" s="797"/>
      <c r="F4" s="797"/>
      <c r="G4" s="797"/>
      <c r="H4" s="797"/>
      <c r="I4" s="797"/>
      <c r="J4" s="797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798"/>
      <c r="E7" s="799"/>
      <c r="F7" s="799"/>
      <c r="G7" s="799"/>
      <c r="H7" s="799"/>
      <c r="I7" s="799"/>
      <c r="J7" s="800"/>
      <c r="K7" s="92"/>
    </row>
    <row r="8" spans="2:11" s="89" customFormat="1" ht="25.15" customHeight="1">
      <c r="C8" s="21"/>
      <c r="D8" s="801"/>
      <c r="E8" s="802"/>
      <c r="F8" s="802"/>
      <c r="G8" s="802"/>
      <c r="H8" s="802"/>
      <c r="I8" s="802"/>
      <c r="J8" s="803"/>
      <c r="K8" s="92"/>
    </row>
    <row r="9" spans="2:11" s="89" customFormat="1" ht="25.15" customHeight="1" thickBot="1">
      <c r="C9" s="21"/>
      <c r="D9" s="804"/>
      <c r="E9" s="805"/>
      <c r="F9" s="805"/>
      <c r="G9" s="805"/>
      <c r="H9" s="805"/>
      <c r="I9" s="805"/>
      <c r="J9" s="806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1"/>
      <c r="E13" s="802"/>
      <c r="F13" s="802"/>
      <c r="G13" s="802"/>
      <c r="H13" s="802"/>
      <c r="I13" s="802"/>
      <c r="J13" s="803"/>
      <c r="K13" s="92"/>
    </row>
    <row r="14" spans="2:11" s="89" customFormat="1" ht="25.15" customHeight="1">
      <c r="C14" s="21"/>
      <c r="D14" s="801"/>
      <c r="E14" s="802"/>
      <c r="F14" s="802"/>
      <c r="G14" s="802"/>
      <c r="H14" s="802"/>
      <c r="I14" s="802"/>
      <c r="J14" s="803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1"/>
      <c r="E16" s="802"/>
      <c r="F16" s="802"/>
      <c r="G16" s="802"/>
      <c r="H16" s="802"/>
      <c r="I16" s="802"/>
      <c r="J16" s="803"/>
      <c r="K16" s="92"/>
    </row>
    <row r="17" spans="2:11" s="89" customFormat="1" ht="25.15" customHeight="1" thickBot="1">
      <c r="C17" s="21"/>
      <c r="D17" s="804"/>
      <c r="E17" s="805"/>
      <c r="F17" s="805"/>
      <c r="G17" s="805"/>
      <c r="H17" s="805"/>
      <c r="I17" s="805"/>
      <c r="J17" s="806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68" t="s">
        <v>231</v>
      </c>
      <c r="D19" s="768"/>
      <c r="E19" s="768"/>
      <c r="F19" s="768"/>
      <c r="G19" s="768"/>
      <c r="H19" s="768"/>
      <c r="I19" s="768"/>
      <c r="J19" s="768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19"/>
      <c r="E22" s="820"/>
      <c r="F22" s="759" t="s">
        <v>67</v>
      </c>
      <c r="G22" s="95"/>
      <c r="H22" s="95"/>
      <c r="I22" s="759" t="s">
        <v>68</v>
      </c>
      <c r="J22" s="96"/>
      <c r="K22" s="93"/>
    </row>
    <row r="23" spans="2:11" s="89" customFormat="1" ht="6" customHeight="1">
      <c r="B23" s="93"/>
      <c r="C23" s="93"/>
      <c r="D23" s="821"/>
      <c r="E23" s="822"/>
      <c r="F23" s="788"/>
      <c r="G23" s="762" t="s">
        <v>177</v>
      </c>
      <c r="H23" s="106"/>
      <c r="I23" s="788"/>
      <c r="J23" s="764" t="s">
        <v>69</v>
      </c>
      <c r="K23" s="93"/>
    </row>
    <row r="24" spans="2:11" s="98" customFormat="1" ht="30" customHeight="1" thickBot="1">
      <c r="B24" s="97"/>
      <c r="C24" s="97"/>
      <c r="D24" s="823"/>
      <c r="E24" s="824"/>
      <c r="F24" s="789"/>
      <c r="G24" s="763"/>
      <c r="H24" s="107" t="s">
        <v>178</v>
      </c>
      <c r="I24" s="789"/>
      <c r="J24" s="765"/>
      <c r="K24" s="97"/>
    </row>
    <row r="25" spans="2:11" s="89" customFormat="1" ht="20.100000000000001" customHeight="1">
      <c r="B25" s="93"/>
      <c r="C25" s="93"/>
      <c r="D25" s="790" t="s">
        <v>179</v>
      </c>
      <c r="E25" s="161"/>
      <c r="F25" s="123">
        <f>F26+F27</f>
        <v>0</v>
      </c>
      <c r="G25" s="110">
        <f>G26+G27</f>
        <v>0</v>
      </c>
      <c r="H25" s="111">
        <f>H26+H27</f>
        <v>0</v>
      </c>
      <c r="I25" s="112">
        <f>I26+I27</f>
        <v>0</v>
      </c>
      <c r="J25" s="113">
        <f>J26+J27</f>
        <v>0</v>
      </c>
      <c r="K25" s="93"/>
    </row>
    <row r="26" spans="2:11" s="89" customFormat="1" ht="20.100000000000001" customHeight="1">
      <c r="B26" s="93"/>
      <c r="C26" s="93"/>
      <c r="D26" s="791"/>
      <c r="E26" s="146" t="s">
        <v>207</v>
      </c>
      <c r="F26" s="124">
        <f>'計算シート(建設投資)'!E45</f>
        <v>0</v>
      </c>
      <c r="G26" s="114">
        <f>'計算シート(建設投資)'!F45</f>
        <v>0</v>
      </c>
      <c r="H26" s="115">
        <f>'計算シート(建設投資)'!G45</f>
        <v>0</v>
      </c>
      <c r="I26" s="116">
        <f>'計算シート(建設投資)'!Y45</f>
        <v>0</v>
      </c>
      <c r="J26" s="117">
        <f>'計算シート(建設投資)'!AC45</f>
        <v>0</v>
      </c>
      <c r="K26" s="93"/>
    </row>
    <row r="27" spans="2:11" s="89" customFormat="1" ht="20.100000000000001" customHeight="1">
      <c r="B27" s="93"/>
      <c r="C27" s="93"/>
      <c r="D27" s="792"/>
      <c r="E27" s="147" t="s">
        <v>208</v>
      </c>
      <c r="F27" s="126">
        <f>'計算シート(建設投資)'!J45</f>
        <v>0</v>
      </c>
      <c r="G27" s="127">
        <f>'計算シート(建設投資)'!K45</f>
        <v>0</v>
      </c>
      <c r="H27" s="128">
        <f>'計算シート(建設投資)'!L45</f>
        <v>0</v>
      </c>
      <c r="I27" s="129">
        <f>'計算シート(建設投資)'!Z45</f>
        <v>0</v>
      </c>
      <c r="J27" s="130">
        <f>'計算シート(建設投資)'!AD45</f>
        <v>0</v>
      </c>
      <c r="K27" s="93"/>
    </row>
    <row r="28" spans="2:11" s="89" customFormat="1" ht="20.100000000000001" customHeight="1" thickBot="1">
      <c r="B28" s="93"/>
      <c r="C28" s="93"/>
      <c r="D28" s="811" t="s">
        <v>180</v>
      </c>
      <c r="E28" s="812"/>
      <c r="F28" s="125">
        <f>'計算シート(建設投資)'!U45</f>
        <v>0</v>
      </c>
      <c r="G28" s="119">
        <f>'計算シート(建設投資)'!V45</f>
        <v>0</v>
      </c>
      <c r="H28" s="120">
        <f>'計算シート(建設投資)'!W45</f>
        <v>0</v>
      </c>
      <c r="I28" s="121">
        <f>'計算シート(建設投資)'!AB45</f>
        <v>0</v>
      </c>
      <c r="J28" s="122">
        <f>'計算シート(建設投資)'!AF45</f>
        <v>0</v>
      </c>
      <c r="K28" s="93"/>
    </row>
    <row r="29" spans="2:11" s="89" customFormat="1" ht="20.100000000000001" customHeight="1" thickBot="1">
      <c r="B29" s="93"/>
      <c r="C29" s="93"/>
      <c r="D29" s="809" t="s">
        <v>62</v>
      </c>
      <c r="E29" s="810"/>
      <c r="F29" s="109">
        <f>F25+F28</f>
        <v>0</v>
      </c>
      <c r="G29" s="104">
        <f>G25+G28</f>
        <v>0</v>
      </c>
      <c r="H29" s="108">
        <f>H25+H28</f>
        <v>0</v>
      </c>
      <c r="I29" s="109">
        <f>I25+I28</f>
        <v>0</v>
      </c>
      <c r="J29" s="105">
        <f>J25+J28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IFERROR(F29/'計算シート(建設投資)'!D28,0)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68" t="s">
        <v>278</v>
      </c>
      <c r="D34" s="768"/>
      <c r="E34" s="768"/>
      <c r="F34" s="768"/>
      <c r="G34" s="768"/>
      <c r="H34" s="768"/>
      <c r="I34" s="768"/>
      <c r="J34" s="768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68" t="s">
        <v>279</v>
      </c>
      <c r="D63" s="768"/>
      <c r="E63" s="768"/>
      <c r="F63" s="768"/>
      <c r="G63" s="768"/>
      <c r="H63" s="768"/>
      <c r="I63" s="768"/>
      <c r="J63" s="768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77" t="s">
        <v>280</v>
      </c>
      <c r="D66" s="778"/>
      <c r="E66" s="759" t="s">
        <v>67</v>
      </c>
      <c r="F66" s="95"/>
      <c r="G66" s="95"/>
      <c r="H66" s="785" t="s">
        <v>196</v>
      </c>
      <c r="I66" s="759" t="s">
        <v>68</v>
      </c>
      <c r="J66" s="96"/>
    </row>
    <row r="67" spans="3:10" ht="6.75" customHeight="1">
      <c r="C67" s="779"/>
      <c r="D67" s="780"/>
      <c r="E67" s="788"/>
      <c r="F67" s="762" t="s">
        <v>177</v>
      </c>
      <c r="G67" s="106"/>
      <c r="H67" s="786"/>
      <c r="I67" s="760"/>
      <c r="J67" s="764" t="s">
        <v>69</v>
      </c>
    </row>
    <row r="68" spans="3:10" ht="24.75" thickBot="1">
      <c r="C68" s="781"/>
      <c r="D68" s="782"/>
      <c r="E68" s="789"/>
      <c r="F68" s="763"/>
      <c r="G68" s="107" t="s">
        <v>178</v>
      </c>
      <c r="H68" s="787"/>
      <c r="I68" s="761"/>
      <c r="J68" s="765"/>
    </row>
    <row r="69" spans="3:10" ht="13.5">
      <c r="C69" s="783" t="str">
        <f>'計算シート(建設投資)'!AP8</f>
        <v>農林漁業</v>
      </c>
      <c r="D69" s="784"/>
      <c r="E69" s="162">
        <f>'計算シート(建設投資)'!AQ8</f>
        <v>0</v>
      </c>
      <c r="F69" s="163">
        <f>'計算シート(建設投資)'!AR8</f>
        <v>0</v>
      </c>
      <c r="G69" s="164">
        <f>'計算シート(建設投資)'!AS8</f>
        <v>0</v>
      </c>
      <c r="H69" s="165" t="e">
        <f>'計算シート(建設投資)'!AT8</f>
        <v>#N/A</v>
      </c>
      <c r="I69" s="162">
        <f>'計算シート(建設投資)'!AU8</f>
        <v>0</v>
      </c>
      <c r="J69" s="164">
        <f>'計算シート(建設投資)'!AV8</f>
        <v>0</v>
      </c>
    </row>
    <row r="70" spans="3:10" ht="13.5">
      <c r="C70" s="750" t="e">
        <f>'計算シート(建設投資)'!AP9</f>
        <v>#N/A</v>
      </c>
      <c r="D70" s="751"/>
      <c r="E70" s="166" t="e">
        <f>'計算シート(建設投資)'!AQ9</f>
        <v>#N/A</v>
      </c>
      <c r="F70" s="167" t="e">
        <f>'計算シート(建設投資)'!AR9</f>
        <v>#N/A</v>
      </c>
      <c r="G70" s="168" t="e">
        <f>'計算シート(建設投資)'!AS9</f>
        <v>#N/A</v>
      </c>
      <c r="H70" s="169" t="e">
        <f>'計算シート(建設投資)'!AT9</f>
        <v>#N/A</v>
      </c>
      <c r="I70" s="166" t="e">
        <f>'計算シート(建設投資)'!AU9</f>
        <v>#N/A</v>
      </c>
      <c r="J70" s="168" t="e">
        <f>'計算シート(建設投資)'!AV9</f>
        <v>#N/A</v>
      </c>
    </row>
    <row r="71" spans="3:10" ht="13.5">
      <c r="C71" s="750" t="e">
        <f>'計算シート(建設投資)'!AP10</f>
        <v>#N/A</v>
      </c>
      <c r="D71" s="751"/>
      <c r="E71" s="166" t="e">
        <f>'計算シート(建設投資)'!AQ10</f>
        <v>#N/A</v>
      </c>
      <c r="F71" s="167" t="e">
        <f>'計算シート(建設投資)'!AR10</f>
        <v>#N/A</v>
      </c>
      <c r="G71" s="168" t="e">
        <f>'計算シート(建設投資)'!AS10</f>
        <v>#N/A</v>
      </c>
      <c r="H71" s="169" t="e">
        <f>'計算シート(建設投資)'!AT10</f>
        <v>#N/A</v>
      </c>
      <c r="I71" s="166" t="e">
        <f>'計算シート(建設投資)'!AU10</f>
        <v>#N/A</v>
      </c>
      <c r="J71" s="168" t="e">
        <f>'計算シート(建設投資)'!AV10</f>
        <v>#N/A</v>
      </c>
    </row>
    <row r="72" spans="3:10" ht="13.5">
      <c r="C72" s="750" t="e">
        <f>'計算シート(建設投資)'!AP11</f>
        <v>#N/A</v>
      </c>
      <c r="D72" s="751"/>
      <c r="E72" s="166" t="e">
        <f>'計算シート(建設投資)'!AQ11</f>
        <v>#N/A</v>
      </c>
      <c r="F72" s="167" t="e">
        <f>'計算シート(建設投資)'!AR11</f>
        <v>#N/A</v>
      </c>
      <c r="G72" s="168" t="e">
        <f>'計算シート(建設投資)'!AS11</f>
        <v>#N/A</v>
      </c>
      <c r="H72" s="169" t="e">
        <f>'計算シート(建設投資)'!AT11</f>
        <v>#N/A</v>
      </c>
      <c r="I72" s="166" t="e">
        <f>'計算シート(建設投資)'!AU11</f>
        <v>#N/A</v>
      </c>
      <c r="J72" s="168" t="e">
        <f>'計算シート(建設投資)'!AV11</f>
        <v>#N/A</v>
      </c>
    </row>
    <row r="73" spans="3:10" ht="13.5">
      <c r="C73" s="752" t="e">
        <f>'計算シート(建設投資)'!AP12</f>
        <v>#N/A</v>
      </c>
      <c r="D73" s="753"/>
      <c r="E73" s="170" t="e">
        <f>'計算シート(建設投資)'!AQ12</f>
        <v>#N/A</v>
      </c>
      <c r="F73" s="171" t="e">
        <f>'計算シート(建設投資)'!AR12</f>
        <v>#N/A</v>
      </c>
      <c r="G73" s="172" t="e">
        <f>'計算シート(建設投資)'!AS12</f>
        <v>#N/A</v>
      </c>
      <c r="H73" s="173" t="e">
        <f>'計算シート(建設投資)'!AT12</f>
        <v>#N/A</v>
      </c>
      <c r="I73" s="170" t="e">
        <f>'計算シート(建設投資)'!AU12</f>
        <v>#N/A</v>
      </c>
      <c r="J73" s="172" t="e">
        <f>'計算シート(建設投資)'!AV12</f>
        <v>#N/A</v>
      </c>
    </row>
    <row r="74" spans="3:10" ht="13.5">
      <c r="C74" s="754" t="e">
        <f>'計算シート(建設投資)'!AP13</f>
        <v>#N/A</v>
      </c>
      <c r="D74" s="755"/>
      <c r="E74" s="174" t="e">
        <f>'計算シート(建設投資)'!AQ13</f>
        <v>#N/A</v>
      </c>
      <c r="F74" s="175" t="e">
        <f>'計算シート(建設投資)'!AR13</f>
        <v>#N/A</v>
      </c>
      <c r="G74" s="176" t="e">
        <f>'計算シート(建設投資)'!AS13</f>
        <v>#N/A</v>
      </c>
      <c r="H74" s="177" t="e">
        <f>'計算シート(建設投資)'!AT13</f>
        <v>#N/A</v>
      </c>
      <c r="I74" s="174" t="e">
        <f>'計算シート(建設投資)'!AU13</f>
        <v>#N/A</v>
      </c>
      <c r="J74" s="176" t="e">
        <f>'計算シート(建設投資)'!AV13</f>
        <v>#N/A</v>
      </c>
    </row>
    <row r="75" spans="3:10" ht="13.5">
      <c r="C75" s="750" t="e">
        <f>'計算シート(建設投資)'!AP14</f>
        <v>#N/A</v>
      </c>
      <c r="D75" s="751"/>
      <c r="E75" s="166" t="e">
        <f>'計算シート(建設投資)'!AQ14</f>
        <v>#N/A</v>
      </c>
      <c r="F75" s="167" t="e">
        <f>'計算シート(建設投資)'!AR14</f>
        <v>#N/A</v>
      </c>
      <c r="G75" s="168" t="e">
        <f>'計算シート(建設投資)'!AS14</f>
        <v>#N/A</v>
      </c>
      <c r="H75" s="169" t="e">
        <f>'計算シート(建設投資)'!AT14</f>
        <v>#N/A</v>
      </c>
      <c r="I75" s="166" t="e">
        <f>'計算シート(建設投資)'!AU14</f>
        <v>#N/A</v>
      </c>
      <c r="J75" s="168" t="e">
        <f>'計算シート(建設投資)'!AV14</f>
        <v>#N/A</v>
      </c>
    </row>
    <row r="76" spans="3:10" ht="13.5">
      <c r="C76" s="750" t="e">
        <f>'計算シート(建設投資)'!AP15</f>
        <v>#N/A</v>
      </c>
      <c r="D76" s="751"/>
      <c r="E76" s="166" t="e">
        <f>'計算シート(建設投資)'!AQ15</f>
        <v>#N/A</v>
      </c>
      <c r="F76" s="167" t="e">
        <f>'計算シート(建設投資)'!AR15</f>
        <v>#N/A</v>
      </c>
      <c r="G76" s="168" t="e">
        <f>'計算シート(建設投資)'!AS15</f>
        <v>#N/A</v>
      </c>
      <c r="H76" s="169" t="e">
        <f>'計算シート(建設投資)'!AT15</f>
        <v>#N/A</v>
      </c>
      <c r="I76" s="166" t="e">
        <f>'計算シート(建設投資)'!AU15</f>
        <v>#N/A</v>
      </c>
      <c r="J76" s="168" t="e">
        <f>'計算シート(建設投資)'!AV15</f>
        <v>#N/A</v>
      </c>
    </row>
    <row r="77" spans="3:10" ht="13.5">
      <c r="C77" s="750" t="e">
        <f>'計算シート(建設投資)'!AP16</f>
        <v>#N/A</v>
      </c>
      <c r="D77" s="751"/>
      <c r="E77" s="166" t="e">
        <f>'計算シート(建設投資)'!AQ16</f>
        <v>#N/A</v>
      </c>
      <c r="F77" s="167" t="e">
        <f>'計算シート(建設投資)'!AR16</f>
        <v>#N/A</v>
      </c>
      <c r="G77" s="168" t="e">
        <f>'計算シート(建設投資)'!AS16</f>
        <v>#N/A</v>
      </c>
      <c r="H77" s="169" t="e">
        <f>'計算シート(建設投資)'!AT16</f>
        <v>#N/A</v>
      </c>
      <c r="I77" s="166" t="e">
        <f>'計算シート(建設投資)'!AU16</f>
        <v>#N/A</v>
      </c>
      <c r="J77" s="168" t="e">
        <f>'計算シート(建設投資)'!AV16</f>
        <v>#N/A</v>
      </c>
    </row>
    <row r="78" spans="3:10" ht="13.5">
      <c r="C78" s="752" t="e">
        <f>'計算シート(建設投資)'!AP17</f>
        <v>#N/A</v>
      </c>
      <c r="D78" s="753"/>
      <c r="E78" s="170" t="e">
        <f>'計算シート(建設投資)'!AQ17</f>
        <v>#N/A</v>
      </c>
      <c r="F78" s="171" t="e">
        <f>'計算シート(建設投資)'!AR17</f>
        <v>#N/A</v>
      </c>
      <c r="G78" s="172" t="e">
        <f>'計算シート(建設投資)'!AS17</f>
        <v>#N/A</v>
      </c>
      <c r="H78" s="173" t="e">
        <f>'計算シート(建設投資)'!AT17</f>
        <v>#N/A</v>
      </c>
      <c r="I78" s="170" t="e">
        <f>'計算シート(建設投資)'!AU17</f>
        <v>#N/A</v>
      </c>
      <c r="J78" s="172" t="e">
        <f>'計算シート(建設投資)'!AV17</f>
        <v>#N/A</v>
      </c>
    </row>
    <row r="79" spans="3:10" ht="13.5">
      <c r="C79" s="754" t="e">
        <f>'計算シート(建設投資)'!AP18</f>
        <v>#N/A</v>
      </c>
      <c r="D79" s="755"/>
      <c r="E79" s="174" t="e">
        <f>'計算シート(建設投資)'!AQ18</f>
        <v>#N/A</v>
      </c>
      <c r="F79" s="175" t="e">
        <f>'計算シート(建設投資)'!AR18</f>
        <v>#N/A</v>
      </c>
      <c r="G79" s="176" t="e">
        <f>'計算シート(建設投資)'!AS18</f>
        <v>#N/A</v>
      </c>
      <c r="H79" s="177" t="e">
        <f>'計算シート(建設投資)'!AT18</f>
        <v>#N/A</v>
      </c>
      <c r="I79" s="174" t="e">
        <f>'計算シート(建設投資)'!AU18</f>
        <v>#N/A</v>
      </c>
      <c r="J79" s="176" t="e">
        <f>'計算シート(建設投資)'!AV18</f>
        <v>#N/A</v>
      </c>
    </row>
    <row r="80" spans="3:10" ht="13.5">
      <c r="C80" s="750" t="e">
        <f>'計算シート(建設投資)'!AP19</f>
        <v>#N/A</v>
      </c>
      <c r="D80" s="751"/>
      <c r="E80" s="166" t="e">
        <f>'計算シート(建設投資)'!AQ19</f>
        <v>#N/A</v>
      </c>
      <c r="F80" s="167" t="e">
        <f>'計算シート(建設投資)'!AR19</f>
        <v>#N/A</v>
      </c>
      <c r="G80" s="168" t="e">
        <f>'計算シート(建設投資)'!AS19</f>
        <v>#N/A</v>
      </c>
      <c r="H80" s="169" t="e">
        <f>'計算シート(建設投資)'!AT19</f>
        <v>#N/A</v>
      </c>
      <c r="I80" s="166" t="e">
        <f>'計算シート(建設投資)'!AU19</f>
        <v>#N/A</v>
      </c>
      <c r="J80" s="168" t="e">
        <f>'計算シート(建設投資)'!AV19</f>
        <v>#N/A</v>
      </c>
    </row>
    <row r="81" spans="3:10" ht="13.5">
      <c r="C81" s="750" t="e">
        <f>'計算シート(建設投資)'!AP20</f>
        <v>#N/A</v>
      </c>
      <c r="D81" s="751"/>
      <c r="E81" s="166" t="e">
        <f>'計算シート(建設投資)'!AQ20</f>
        <v>#N/A</v>
      </c>
      <c r="F81" s="167" t="e">
        <f>'計算シート(建設投資)'!AR20</f>
        <v>#N/A</v>
      </c>
      <c r="G81" s="168" t="e">
        <f>'計算シート(建設投資)'!AS20</f>
        <v>#N/A</v>
      </c>
      <c r="H81" s="169" t="e">
        <f>'計算シート(建設投資)'!AT20</f>
        <v>#N/A</v>
      </c>
      <c r="I81" s="166" t="e">
        <f>'計算シート(建設投資)'!AU20</f>
        <v>#N/A</v>
      </c>
      <c r="J81" s="168" t="e">
        <f>'計算シート(建設投資)'!AV20</f>
        <v>#N/A</v>
      </c>
    </row>
    <row r="82" spans="3:10" ht="13.5">
      <c r="C82" s="750" t="e">
        <f>'計算シート(建設投資)'!AP21</f>
        <v>#N/A</v>
      </c>
      <c r="D82" s="751"/>
      <c r="E82" s="166" t="e">
        <f>'計算シート(建設投資)'!AQ21</f>
        <v>#N/A</v>
      </c>
      <c r="F82" s="167" t="e">
        <f>'計算シート(建設投資)'!AR21</f>
        <v>#N/A</v>
      </c>
      <c r="G82" s="168" t="e">
        <f>'計算シート(建設投資)'!AS21</f>
        <v>#N/A</v>
      </c>
      <c r="H82" s="169" t="e">
        <f>'計算シート(建設投資)'!AT21</f>
        <v>#N/A</v>
      </c>
      <c r="I82" s="166" t="e">
        <f>'計算シート(建設投資)'!AU21</f>
        <v>#N/A</v>
      </c>
      <c r="J82" s="168" t="e">
        <f>'計算シート(建設投資)'!AV21</f>
        <v>#N/A</v>
      </c>
    </row>
    <row r="83" spans="3:10" ht="13.5">
      <c r="C83" s="752" t="e">
        <f>'計算シート(建設投資)'!AP22</f>
        <v>#N/A</v>
      </c>
      <c r="D83" s="753"/>
      <c r="E83" s="170" t="e">
        <f>'計算シート(建設投資)'!AQ22</f>
        <v>#N/A</v>
      </c>
      <c r="F83" s="171" t="e">
        <f>'計算シート(建設投資)'!AR22</f>
        <v>#N/A</v>
      </c>
      <c r="G83" s="172" t="e">
        <f>'計算シート(建設投資)'!AS22</f>
        <v>#N/A</v>
      </c>
      <c r="H83" s="173" t="e">
        <f>'計算シート(建設投資)'!AT22</f>
        <v>#N/A</v>
      </c>
      <c r="I83" s="170" t="e">
        <f>'計算シート(建設投資)'!AU22</f>
        <v>#N/A</v>
      </c>
      <c r="J83" s="172" t="e">
        <f>'計算シート(建設投資)'!AV22</f>
        <v>#N/A</v>
      </c>
    </row>
    <row r="84" spans="3:10" ht="13.5">
      <c r="C84" s="754" t="e">
        <f>'計算シート(建設投資)'!AP23</f>
        <v>#N/A</v>
      </c>
      <c r="D84" s="755"/>
      <c r="E84" s="174" t="e">
        <f>'計算シート(建設投資)'!AQ23</f>
        <v>#N/A</v>
      </c>
      <c r="F84" s="175" t="e">
        <f>'計算シート(建設投資)'!AR23</f>
        <v>#N/A</v>
      </c>
      <c r="G84" s="176" t="e">
        <f>'計算シート(建設投資)'!AS23</f>
        <v>#N/A</v>
      </c>
      <c r="H84" s="177" t="e">
        <f>'計算シート(建設投資)'!AT23</f>
        <v>#N/A</v>
      </c>
      <c r="I84" s="174" t="e">
        <f>'計算シート(建設投資)'!AU23</f>
        <v>#N/A</v>
      </c>
      <c r="J84" s="176" t="e">
        <f>'計算シート(建設投資)'!AV23</f>
        <v>#N/A</v>
      </c>
    </row>
    <row r="85" spans="3:10" ht="13.5">
      <c r="C85" s="750" t="e">
        <f>'計算シート(建設投資)'!AP24</f>
        <v>#N/A</v>
      </c>
      <c r="D85" s="751"/>
      <c r="E85" s="166" t="e">
        <f>'計算シート(建設投資)'!AQ24</f>
        <v>#N/A</v>
      </c>
      <c r="F85" s="167" t="e">
        <f>'計算シート(建設投資)'!AR24</f>
        <v>#N/A</v>
      </c>
      <c r="G85" s="168" t="e">
        <f>'計算シート(建設投資)'!AS24</f>
        <v>#N/A</v>
      </c>
      <c r="H85" s="169" t="e">
        <f>'計算シート(建設投資)'!AT24</f>
        <v>#N/A</v>
      </c>
      <c r="I85" s="166" t="e">
        <f>'計算シート(建設投資)'!AU24</f>
        <v>#N/A</v>
      </c>
      <c r="J85" s="168" t="e">
        <f>'計算シート(建設投資)'!AV24</f>
        <v>#N/A</v>
      </c>
    </row>
    <row r="86" spans="3:10" ht="13.5">
      <c r="C86" s="750" t="e">
        <f>'計算シート(建設投資)'!AP25</f>
        <v>#N/A</v>
      </c>
      <c r="D86" s="751"/>
      <c r="E86" s="166" t="e">
        <f>'計算シート(建設投資)'!AQ25</f>
        <v>#N/A</v>
      </c>
      <c r="F86" s="167" t="e">
        <f>'計算シート(建設投資)'!AR25</f>
        <v>#N/A</v>
      </c>
      <c r="G86" s="168" t="e">
        <f>'計算シート(建設投資)'!AS25</f>
        <v>#N/A</v>
      </c>
      <c r="H86" s="169" t="e">
        <f>'計算シート(建設投資)'!AT25</f>
        <v>#N/A</v>
      </c>
      <c r="I86" s="166" t="e">
        <f>'計算シート(建設投資)'!AU25</f>
        <v>#N/A</v>
      </c>
      <c r="J86" s="168" t="e">
        <f>'計算シート(建設投資)'!AV25</f>
        <v>#N/A</v>
      </c>
    </row>
    <row r="87" spans="3:10" ht="13.5">
      <c r="C87" s="750" t="e">
        <f>'計算シート(建設投資)'!AP26</f>
        <v>#N/A</v>
      </c>
      <c r="D87" s="751"/>
      <c r="E87" s="166" t="e">
        <f>'計算シート(建設投資)'!AQ26</f>
        <v>#N/A</v>
      </c>
      <c r="F87" s="167" t="e">
        <f>'計算シート(建設投資)'!AR26</f>
        <v>#N/A</v>
      </c>
      <c r="G87" s="168" t="e">
        <f>'計算シート(建設投資)'!AS26</f>
        <v>#N/A</v>
      </c>
      <c r="H87" s="169" t="e">
        <f>'計算シート(建設投資)'!AT26</f>
        <v>#N/A</v>
      </c>
      <c r="I87" s="166" t="e">
        <f>'計算シート(建設投資)'!AU26</f>
        <v>#N/A</v>
      </c>
      <c r="J87" s="168" t="e">
        <f>'計算シート(建設投資)'!AV26</f>
        <v>#N/A</v>
      </c>
    </row>
    <row r="88" spans="3:10" ht="13.5">
      <c r="C88" s="752" t="e">
        <f>'計算シート(建設投資)'!AP27</f>
        <v>#N/A</v>
      </c>
      <c r="D88" s="753"/>
      <c r="E88" s="170" t="e">
        <f>'計算シート(建設投資)'!AQ27</f>
        <v>#N/A</v>
      </c>
      <c r="F88" s="171" t="e">
        <f>'計算シート(建設投資)'!AR27</f>
        <v>#N/A</v>
      </c>
      <c r="G88" s="172" t="e">
        <f>'計算シート(建設投資)'!AS27</f>
        <v>#N/A</v>
      </c>
      <c r="H88" s="173" t="e">
        <f>'計算シート(建設投資)'!AT27</f>
        <v>#N/A</v>
      </c>
      <c r="I88" s="170" t="e">
        <f>'計算シート(建設投資)'!AU27</f>
        <v>#N/A</v>
      </c>
      <c r="J88" s="172" t="e">
        <f>'計算シート(建設投資)'!AV27</f>
        <v>#N/A</v>
      </c>
    </row>
    <row r="89" spans="3:10" ht="13.5">
      <c r="C89" s="754" t="e">
        <f>'計算シート(建設投資)'!AP28</f>
        <v>#N/A</v>
      </c>
      <c r="D89" s="755"/>
      <c r="E89" s="174" t="e">
        <f>'計算シート(建設投資)'!AQ28</f>
        <v>#N/A</v>
      </c>
      <c r="F89" s="175" t="e">
        <f>'計算シート(建設投資)'!AR28</f>
        <v>#N/A</v>
      </c>
      <c r="G89" s="176" t="e">
        <f>'計算シート(建設投資)'!AS28</f>
        <v>#N/A</v>
      </c>
      <c r="H89" s="177" t="e">
        <f>'計算シート(建設投資)'!AT28</f>
        <v>#N/A</v>
      </c>
      <c r="I89" s="174" t="e">
        <f>'計算シート(建設投資)'!AU28</f>
        <v>#N/A</v>
      </c>
      <c r="J89" s="176" t="e">
        <f>'計算シート(建設投資)'!AV28</f>
        <v>#N/A</v>
      </c>
    </row>
    <row r="90" spans="3:10" ht="13.5">
      <c r="C90" s="750" t="e">
        <f>'計算シート(建設投資)'!AP29</f>
        <v>#N/A</v>
      </c>
      <c r="D90" s="751"/>
      <c r="E90" s="166" t="e">
        <f>'計算シート(建設投資)'!AQ29</f>
        <v>#N/A</v>
      </c>
      <c r="F90" s="167" t="e">
        <f>'計算シート(建設投資)'!AR29</f>
        <v>#N/A</v>
      </c>
      <c r="G90" s="168" t="e">
        <f>'計算シート(建設投資)'!AS29</f>
        <v>#N/A</v>
      </c>
      <c r="H90" s="169" t="e">
        <f>'計算シート(建設投資)'!AT29</f>
        <v>#N/A</v>
      </c>
      <c r="I90" s="166" t="e">
        <f>'計算シート(建設投資)'!AU29</f>
        <v>#N/A</v>
      </c>
      <c r="J90" s="168" t="e">
        <f>'計算シート(建設投資)'!AV29</f>
        <v>#N/A</v>
      </c>
    </row>
    <row r="91" spans="3:10" ht="13.5">
      <c r="C91" s="750" t="e">
        <f>'計算シート(建設投資)'!AP30</f>
        <v>#N/A</v>
      </c>
      <c r="D91" s="751"/>
      <c r="E91" s="166" t="e">
        <f>'計算シート(建設投資)'!AQ30</f>
        <v>#N/A</v>
      </c>
      <c r="F91" s="167" t="e">
        <f>'計算シート(建設投資)'!AR30</f>
        <v>#N/A</v>
      </c>
      <c r="G91" s="168" t="e">
        <f>'計算シート(建設投資)'!AS30</f>
        <v>#N/A</v>
      </c>
      <c r="H91" s="169" t="e">
        <f>'計算シート(建設投資)'!AT30</f>
        <v>#N/A</v>
      </c>
      <c r="I91" s="166" t="e">
        <f>'計算シート(建設投資)'!AU30</f>
        <v>#N/A</v>
      </c>
      <c r="J91" s="168" t="e">
        <f>'計算シート(建設投資)'!AV30</f>
        <v>#N/A</v>
      </c>
    </row>
    <row r="92" spans="3:10" ht="13.5">
      <c r="C92" s="750" t="e">
        <f>'計算シート(建設投資)'!AP31</f>
        <v>#N/A</v>
      </c>
      <c r="D92" s="751"/>
      <c r="E92" s="166" t="e">
        <f>'計算シート(建設投資)'!AQ31</f>
        <v>#N/A</v>
      </c>
      <c r="F92" s="167" t="e">
        <f>'計算シート(建設投資)'!AR31</f>
        <v>#N/A</v>
      </c>
      <c r="G92" s="168" t="e">
        <f>'計算シート(建設投資)'!AS31</f>
        <v>#N/A</v>
      </c>
      <c r="H92" s="169" t="e">
        <f>'計算シート(建設投資)'!AT31</f>
        <v>#N/A</v>
      </c>
      <c r="I92" s="166" t="e">
        <f>'計算シート(建設投資)'!AU31</f>
        <v>#N/A</v>
      </c>
      <c r="J92" s="168" t="e">
        <f>'計算シート(建設投資)'!AV31</f>
        <v>#N/A</v>
      </c>
    </row>
    <row r="93" spans="3:10" ht="13.5">
      <c r="C93" s="752" t="e">
        <f>'計算シート(建設投資)'!AP32</f>
        <v>#N/A</v>
      </c>
      <c r="D93" s="753"/>
      <c r="E93" s="170" t="e">
        <f>'計算シート(建設投資)'!AQ32</f>
        <v>#N/A</v>
      </c>
      <c r="F93" s="171" t="e">
        <f>'計算シート(建設投資)'!AR32</f>
        <v>#N/A</v>
      </c>
      <c r="G93" s="172" t="e">
        <f>'計算シート(建設投資)'!AS32</f>
        <v>#N/A</v>
      </c>
      <c r="H93" s="173" t="e">
        <f>'計算シート(建設投資)'!AT32</f>
        <v>#N/A</v>
      </c>
      <c r="I93" s="170" t="e">
        <f>'計算シート(建設投資)'!AU32</f>
        <v>#N/A</v>
      </c>
      <c r="J93" s="172" t="e">
        <f>'計算シート(建設投資)'!AV32</f>
        <v>#N/A</v>
      </c>
    </row>
    <row r="94" spans="3:10" ht="13.5">
      <c r="C94" s="754" t="e">
        <f>'計算シート(建設投資)'!AP33</f>
        <v>#N/A</v>
      </c>
      <c r="D94" s="755"/>
      <c r="E94" s="174" t="e">
        <f>'計算シート(建設投資)'!AQ33</f>
        <v>#N/A</v>
      </c>
      <c r="F94" s="175" t="e">
        <f>'計算シート(建設投資)'!AR33</f>
        <v>#N/A</v>
      </c>
      <c r="G94" s="176" t="e">
        <f>'計算シート(建設投資)'!AS33</f>
        <v>#N/A</v>
      </c>
      <c r="H94" s="177" t="e">
        <f>'計算シート(建設投資)'!AT33</f>
        <v>#N/A</v>
      </c>
      <c r="I94" s="174" t="e">
        <f>'計算シート(建設投資)'!AU33</f>
        <v>#N/A</v>
      </c>
      <c r="J94" s="176" t="e">
        <f>'計算シート(建設投資)'!AV33</f>
        <v>#N/A</v>
      </c>
    </row>
    <row r="95" spans="3:10" ht="13.5">
      <c r="C95" s="750" t="e">
        <f>'計算シート(建設投資)'!AP34</f>
        <v>#N/A</v>
      </c>
      <c r="D95" s="751"/>
      <c r="E95" s="166" t="e">
        <f>'計算シート(建設投資)'!AQ34</f>
        <v>#N/A</v>
      </c>
      <c r="F95" s="167" t="e">
        <f>'計算シート(建設投資)'!AR34</f>
        <v>#N/A</v>
      </c>
      <c r="G95" s="168" t="e">
        <f>'計算シート(建設投資)'!AS34</f>
        <v>#N/A</v>
      </c>
      <c r="H95" s="169" t="e">
        <f>'計算シート(建設投資)'!AT34</f>
        <v>#N/A</v>
      </c>
      <c r="I95" s="166" t="e">
        <f>'計算シート(建設投資)'!AU34</f>
        <v>#N/A</v>
      </c>
      <c r="J95" s="168" t="e">
        <f>'計算シート(建設投資)'!AV34</f>
        <v>#N/A</v>
      </c>
    </row>
    <row r="96" spans="3:10" ht="13.5">
      <c r="C96" s="750" t="e">
        <f>'計算シート(建設投資)'!AP35</f>
        <v>#N/A</v>
      </c>
      <c r="D96" s="751"/>
      <c r="E96" s="166" t="e">
        <f>'計算シート(建設投資)'!AQ35</f>
        <v>#N/A</v>
      </c>
      <c r="F96" s="167" t="e">
        <f>'計算シート(建設投資)'!AR35</f>
        <v>#N/A</v>
      </c>
      <c r="G96" s="168" t="e">
        <f>'計算シート(建設投資)'!AS35</f>
        <v>#N/A</v>
      </c>
      <c r="H96" s="169" t="e">
        <f>'計算シート(建設投資)'!AT35</f>
        <v>#N/A</v>
      </c>
      <c r="I96" s="166" t="e">
        <f>'計算シート(建設投資)'!AU35</f>
        <v>#N/A</v>
      </c>
      <c r="J96" s="168" t="e">
        <f>'計算シート(建設投資)'!AV35</f>
        <v>#N/A</v>
      </c>
    </row>
    <row r="97" spans="3:10" ht="13.5">
      <c r="C97" s="750" t="e">
        <f>'計算シート(建設投資)'!AP36</f>
        <v>#N/A</v>
      </c>
      <c r="D97" s="751"/>
      <c r="E97" s="166" t="e">
        <f>'計算シート(建設投資)'!AQ36</f>
        <v>#N/A</v>
      </c>
      <c r="F97" s="167" t="e">
        <f>'計算シート(建設投資)'!AR36</f>
        <v>#N/A</v>
      </c>
      <c r="G97" s="168" t="e">
        <f>'計算シート(建設投資)'!AS36</f>
        <v>#N/A</v>
      </c>
      <c r="H97" s="169" t="e">
        <f>'計算シート(建設投資)'!AT36</f>
        <v>#N/A</v>
      </c>
      <c r="I97" s="166" t="e">
        <f>'計算シート(建設投資)'!AU36</f>
        <v>#N/A</v>
      </c>
      <c r="J97" s="168" t="e">
        <f>'計算シート(建設投資)'!AV36</f>
        <v>#N/A</v>
      </c>
    </row>
    <row r="98" spans="3:10" ht="13.5">
      <c r="C98" s="752" t="e">
        <f>'計算シート(建設投資)'!AP37</f>
        <v>#N/A</v>
      </c>
      <c r="D98" s="753"/>
      <c r="E98" s="170" t="e">
        <f>'計算シート(建設投資)'!AQ37</f>
        <v>#N/A</v>
      </c>
      <c r="F98" s="171" t="e">
        <f>'計算シート(建設投資)'!AR37</f>
        <v>#N/A</v>
      </c>
      <c r="G98" s="172" t="e">
        <f>'計算シート(建設投資)'!AS37</f>
        <v>#N/A</v>
      </c>
      <c r="H98" s="173" t="e">
        <f>'計算シート(建設投資)'!AT37</f>
        <v>#N/A</v>
      </c>
      <c r="I98" s="170" t="e">
        <f>'計算シート(建設投資)'!AU37</f>
        <v>#N/A</v>
      </c>
      <c r="J98" s="172" t="e">
        <f>'計算シート(建設投資)'!AV37</f>
        <v>#N/A</v>
      </c>
    </row>
    <row r="99" spans="3:10" ht="13.5">
      <c r="C99" s="754" t="e">
        <f>'計算シート(建設投資)'!AP38</f>
        <v>#N/A</v>
      </c>
      <c r="D99" s="755"/>
      <c r="E99" s="174" t="e">
        <f>'計算シート(建設投資)'!AQ38</f>
        <v>#N/A</v>
      </c>
      <c r="F99" s="175" t="e">
        <f>'計算シート(建設投資)'!AR38</f>
        <v>#N/A</v>
      </c>
      <c r="G99" s="176" t="e">
        <f>'計算シート(建設投資)'!AS38</f>
        <v>#N/A</v>
      </c>
      <c r="H99" s="177" t="e">
        <f>'計算シート(建設投資)'!AT38</f>
        <v>#N/A</v>
      </c>
      <c r="I99" s="174" t="e">
        <f>'計算シート(建設投資)'!AU38</f>
        <v>#N/A</v>
      </c>
      <c r="J99" s="176" t="e">
        <f>'計算シート(建設投資)'!AV38</f>
        <v>#N/A</v>
      </c>
    </row>
    <row r="100" spans="3:10" ht="13.5">
      <c r="C100" s="750" t="e">
        <f>'計算シート(建設投資)'!AP39</f>
        <v>#N/A</v>
      </c>
      <c r="D100" s="751"/>
      <c r="E100" s="166" t="e">
        <f>'計算シート(建設投資)'!AQ39</f>
        <v>#N/A</v>
      </c>
      <c r="F100" s="167" t="e">
        <f>'計算シート(建設投資)'!AR39</f>
        <v>#N/A</v>
      </c>
      <c r="G100" s="168" t="e">
        <f>'計算シート(建設投資)'!AS39</f>
        <v>#N/A</v>
      </c>
      <c r="H100" s="169" t="e">
        <f>'計算シート(建設投資)'!AT39</f>
        <v>#N/A</v>
      </c>
      <c r="I100" s="166" t="e">
        <f>'計算シート(建設投資)'!AU39</f>
        <v>#N/A</v>
      </c>
      <c r="J100" s="168" t="e">
        <f>'計算シート(建設投資)'!AV39</f>
        <v>#N/A</v>
      </c>
    </row>
    <row r="101" spans="3:10" ht="13.5">
      <c r="C101" s="750" t="e">
        <f>'計算シート(建設投資)'!AP40</f>
        <v>#N/A</v>
      </c>
      <c r="D101" s="751"/>
      <c r="E101" s="166" t="e">
        <f>'計算シート(建設投資)'!AQ40</f>
        <v>#N/A</v>
      </c>
      <c r="F101" s="167" t="e">
        <f>'計算シート(建設投資)'!AR40</f>
        <v>#N/A</v>
      </c>
      <c r="G101" s="168" t="e">
        <f>'計算シート(建設投資)'!AS40</f>
        <v>#N/A</v>
      </c>
      <c r="H101" s="169" t="e">
        <f>'計算シート(建設投資)'!AT40</f>
        <v>#N/A</v>
      </c>
      <c r="I101" s="166" t="e">
        <f>'計算シート(建設投資)'!AU40</f>
        <v>#N/A</v>
      </c>
      <c r="J101" s="168" t="e">
        <f>'計算シート(建設投資)'!AV40</f>
        <v>#N/A</v>
      </c>
    </row>
    <row r="102" spans="3:10" ht="13.5">
      <c r="C102" s="750" t="e">
        <f>'計算シート(建設投資)'!AP41</f>
        <v>#N/A</v>
      </c>
      <c r="D102" s="751"/>
      <c r="E102" s="166" t="e">
        <f>'計算シート(建設投資)'!AQ41</f>
        <v>#N/A</v>
      </c>
      <c r="F102" s="167" t="e">
        <f>'計算シート(建設投資)'!AR41</f>
        <v>#N/A</v>
      </c>
      <c r="G102" s="168" t="e">
        <f>'計算シート(建設投資)'!AS41</f>
        <v>#N/A</v>
      </c>
      <c r="H102" s="169" t="e">
        <f>'計算シート(建設投資)'!AT41</f>
        <v>#N/A</v>
      </c>
      <c r="I102" s="166" t="e">
        <f>'計算シート(建設投資)'!AU41</f>
        <v>#N/A</v>
      </c>
      <c r="J102" s="168" t="e">
        <f>'計算シート(建設投資)'!AV41</f>
        <v>#N/A</v>
      </c>
    </row>
    <row r="103" spans="3:10" ht="13.5">
      <c r="C103" s="752" t="e">
        <f>'計算シート(建設投資)'!AP42</f>
        <v>#N/A</v>
      </c>
      <c r="D103" s="753"/>
      <c r="E103" s="170" t="e">
        <f>'計算シート(建設投資)'!AQ42</f>
        <v>#N/A</v>
      </c>
      <c r="F103" s="171" t="e">
        <f>'計算シート(建設投資)'!AR42</f>
        <v>#N/A</v>
      </c>
      <c r="G103" s="172" t="e">
        <f>'計算シート(建設投資)'!AS42</f>
        <v>#N/A</v>
      </c>
      <c r="H103" s="173" t="e">
        <f>'計算シート(建設投資)'!AT42</f>
        <v>#N/A</v>
      </c>
      <c r="I103" s="170" t="e">
        <f>'計算シート(建設投資)'!AU42</f>
        <v>#N/A</v>
      </c>
      <c r="J103" s="172" t="e">
        <f>'計算シート(建設投資)'!AV42</f>
        <v>#N/A</v>
      </c>
    </row>
    <row r="104" spans="3:10" ht="13.5">
      <c r="C104" s="754" t="e">
        <f>'計算シート(建設投資)'!AP43</f>
        <v>#N/A</v>
      </c>
      <c r="D104" s="755"/>
      <c r="E104" s="174" t="e">
        <f>'計算シート(建設投資)'!AQ43</f>
        <v>#N/A</v>
      </c>
      <c r="F104" s="175" t="e">
        <f>'計算シート(建設投資)'!AR43</f>
        <v>#N/A</v>
      </c>
      <c r="G104" s="176" t="e">
        <f>'計算シート(建設投資)'!AS43</f>
        <v>#N/A</v>
      </c>
      <c r="H104" s="177" t="e">
        <f>'計算シート(建設投資)'!AT43</f>
        <v>#N/A</v>
      </c>
      <c r="I104" s="174" t="e">
        <f>'計算シート(建設投資)'!AU43</f>
        <v>#N/A</v>
      </c>
      <c r="J104" s="176" t="e">
        <f>'計算シート(建設投資)'!AV43</f>
        <v>#N/A</v>
      </c>
    </row>
    <row r="105" spans="3:10" ht="14.25" thickBot="1">
      <c r="C105" s="756" t="e">
        <f>'計算シート(建設投資)'!AP44</f>
        <v>#N/A</v>
      </c>
      <c r="D105" s="757"/>
      <c r="E105" s="178" t="e">
        <f>'計算シート(建設投資)'!AQ44</f>
        <v>#N/A</v>
      </c>
      <c r="F105" s="179" t="e">
        <f>'計算シート(建設投資)'!AR44</f>
        <v>#N/A</v>
      </c>
      <c r="G105" s="180" t="e">
        <f>'計算シート(建設投資)'!AS44</f>
        <v>#N/A</v>
      </c>
      <c r="H105" s="181" t="e">
        <f>'計算シート(建設投資)'!AT44</f>
        <v>#N/A</v>
      </c>
      <c r="I105" s="178" t="e">
        <f>'計算シート(建設投資)'!AU44</f>
        <v>#N/A</v>
      </c>
      <c r="J105" s="180" t="e">
        <f>'計算シート(建設投資)'!AV44</f>
        <v>#N/A</v>
      </c>
    </row>
    <row r="106" spans="3:10" ht="14.25" thickBot="1">
      <c r="C106" s="769" t="s">
        <v>62</v>
      </c>
      <c r="D106" s="770"/>
      <c r="E106" s="152" t="e">
        <f>'計算シート(建設投資)'!AQ45</f>
        <v>#N/A</v>
      </c>
      <c r="F106" s="153" t="e">
        <f>'計算シート(建設投資)'!AR45</f>
        <v>#N/A</v>
      </c>
      <c r="G106" s="154" t="e">
        <f>'計算シート(建設投資)'!AS45</f>
        <v>#N/A</v>
      </c>
      <c r="H106" s="139"/>
      <c r="I106" s="152" t="e">
        <f>'計算シート(建設投資)'!AU45</f>
        <v>#N/A</v>
      </c>
      <c r="J106" s="154" t="e">
        <f>'計算シート(建設投資)'!AV45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68" t="s">
        <v>232</v>
      </c>
      <c r="D109" s="768"/>
      <c r="E109" s="768"/>
      <c r="F109" s="768"/>
      <c r="G109" s="768"/>
      <c r="H109" s="768"/>
      <c r="I109" s="768"/>
      <c r="J109" s="768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66" t="s">
        <v>227</v>
      </c>
      <c r="D111" s="767" t="s">
        <v>228</v>
      </c>
      <c r="E111" s="767"/>
      <c r="F111" s="767"/>
      <c r="G111" s="767"/>
      <c r="H111" s="767"/>
      <c r="I111" s="767"/>
      <c r="J111" s="767"/>
    </row>
    <row r="112" spans="3:10" ht="12.75" customHeight="1">
      <c r="C112" s="766"/>
      <c r="D112" s="767"/>
      <c r="E112" s="767"/>
      <c r="F112" s="767"/>
      <c r="G112" s="767"/>
      <c r="H112" s="767"/>
      <c r="I112" s="767"/>
      <c r="J112" s="767"/>
    </row>
    <row r="113" spans="3:10" ht="12.75" customHeight="1">
      <c r="C113" s="766"/>
      <c r="D113" s="767"/>
      <c r="E113" s="767"/>
      <c r="F113" s="767"/>
      <c r="G113" s="767"/>
      <c r="H113" s="767"/>
      <c r="I113" s="767"/>
      <c r="J113" s="767"/>
    </row>
    <row r="114" spans="3:10" ht="12.75" customHeight="1">
      <c r="C114" s="21"/>
      <c r="D114" s="807" t="s">
        <v>233</v>
      </c>
      <c r="E114" s="808"/>
      <c r="F114" s="221"/>
      <c r="G114" s="221"/>
      <c r="H114" s="221"/>
      <c r="I114" s="221"/>
      <c r="J114" s="222"/>
    </row>
    <row r="115" spans="3:10" ht="12.75" customHeight="1">
      <c r="C115" s="21"/>
      <c r="D115" s="771" t="s">
        <v>234</v>
      </c>
      <c r="E115" s="772"/>
      <c r="F115" s="772"/>
      <c r="G115" s="772"/>
      <c r="H115" s="772"/>
      <c r="I115" s="772"/>
      <c r="J115" s="773"/>
    </row>
    <row r="116" spans="3:10" ht="12.75" customHeight="1">
      <c r="C116" s="21"/>
      <c r="D116" s="771"/>
      <c r="E116" s="772"/>
      <c r="F116" s="772"/>
      <c r="G116" s="772"/>
      <c r="H116" s="772"/>
      <c r="I116" s="772"/>
      <c r="J116" s="773"/>
    </row>
    <row r="117" spans="3:10" ht="12.75" customHeight="1">
      <c r="C117" s="21"/>
      <c r="D117" s="771"/>
      <c r="E117" s="772"/>
      <c r="F117" s="772"/>
      <c r="G117" s="772"/>
      <c r="H117" s="772"/>
      <c r="I117" s="772"/>
      <c r="J117" s="773"/>
    </row>
    <row r="118" spans="3:10" ht="12.75" customHeight="1">
      <c r="C118" s="21"/>
      <c r="D118" s="771"/>
      <c r="E118" s="772"/>
      <c r="F118" s="772"/>
      <c r="G118" s="772"/>
      <c r="H118" s="772"/>
      <c r="I118" s="772"/>
      <c r="J118" s="773"/>
    </row>
    <row r="119" spans="3:10" ht="12.75" customHeight="1">
      <c r="C119" s="21"/>
      <c r="D119" s="771"/>
      <c r="E119" s="772"/>
      <c r="F119" s="772"/>
      <c r="G119" s="772"/>
      <c r="H119" s="772"/>
      <c r="I119" s="772"/>
      <c r="J119" s="773"/>
    </row>
    <row r="120" spans="3:10" ht="12.75" customHeight="1">
      <c r="C120" s="21"/>
      <c r="D120" s="771"/>
      <c r="E120" s="772"/>
      <c r="F120" s="772"/>
      <c r="G120" s="772"/>
      <c r="H120" s="772"/>
      <c r="I120" s="772"/>
      <c r="J120" s="773"/>
    </row>
    <row r="121" spans="3:10" ht="12.75" customHeight="1">
      <c r="C121" s="21"/>
      <c r="D121" s="771"/>
      <c r="E121" s="772"/>
      <c r="F121" s="772"/>
      <c r="G121" s="772"/>
      <c r="H121" s="772"/>
      <c r="I121" s="772"/>
      <c r="J121" s="773"/>
    </row>
    <row r="122" spans="3:10" ht="12.75" customHeight="1">
      <c r="C122" s="21"/>
      <c r="D122" s="771"/>
      <c r="E122" s="772"/>
      <c r="F122" s="772"/>
      <c r="G122" s="772"/>
      <c r="H122" s="772"/>
      <c r="I122" s="772"/>
      <c r="J122" s="773"/>
    </row>
    <row r="123" spans="3:10" ht="12.75" customHeight="1">
      <c r="C123" s="21"/>
      <c r="D123" s="774"/>
      <c r="E123" s="775"/>
      <c r="F123" s="775"/>
      <c r="G123" s="775"/>
      <c r="H123" s="775"/>
      <c r="I123" s="775"/>
      <c r="J123" s="776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66" t="s">
        <v>235</v>
      </c>
      <c r="D125" s="767" t="s">
        <v>237</v>
      </c>
      <c r="E125" s="767"/>
      <c r="F125" s="767"/>
      <c r="G125" s="767"/>
      <c r="H125" s="767"/>
      <c r="I125" s="767"/>
      <c r="J125" s="767"/>
    </row>
    <row r="126" spans="3:10" ht="12.75" customHeight="1">
      <c r="C126" s="766"/>
      <c r="D126" s="767"/>
      <c r="E126" s="767"/>
      <c r="F126" s="767"/>
      <c r="G126" s="767"/>
      <c r="H126" s="767"/>
      <c r="I126" s="767"/>
      <c r="J126" s="767"/>
    </row>
    <row r="127" spans="3:10" ht="12.75" customHeight="1">
      <c r="C127" s="766"/>
      <c r="D127" s="767"/>
      <c r="E127" s="767"/>
      <c r="F127" s="767"/>
      <c r="G127" s="767"/>
      <c r="H127" s="767"/>
      <c r="I127" s="767"/>
      <c r="J127" s="767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58"/>
      <c r="E136" s="758"/>
      <c r="F136" s="758"/>
      <c r="G136" s="758"/>
      <c r="H136" s="758"/>
      <c r="I136" s="758"/>
      <c r="J136" s="758"/>
    </row>
    <row r="137" spans="4:10" ht="13.15" customHeight="1">
      <c r="D137" s="758"/>
      <c r="E137" s="758"/>
      <c r="F137" s="758"/>
      <c r="G137" s="758"/>
      <c r="H137" s="758"/>
      <c r="I137" s="758"/>
      <c r="J137" s="758"/>
    </row>
    <row r="138" spans="4:10" ht="13.15" customHeight="1">
      <c r="D138" s="758"/>
      <c r="E138" s="758"/>
      <c r="F138" s="758"/>
      <c r="G138" s="758"/>
      <c r="H138" s="758"/>
      <c r="I138" s="758"/>
      <c r="J138" s="758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6" fitToHeight="2" orientation="portrait" r:id="rId1"/>
      <headerFooter alignWithMargins="0"/>
    </customSheetView>
  </customSheetViews>
  <mergeCells count="68"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D115:J123"/>
    <mergeCell ref="C125:C127"/>
    <mergeCell ref="D125:J127"/>
    <mergeCell ref="D136:J138"/>
    <mergeCell ref="C105:D105"/>
    <mergeCell ref="C106:D106"/>
    <mergeCell ref="C109:J109"/>
    <mergeCell ref="C111:C113"/>
    <mergeCell ref="D111:J113"/>
    <mergeCell ref="D114:E11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00FF"/>
    <pageSetUpPr fitToPage="1"/>
  </sheetPr>
  <dimension ref="B1:K134"/>
  <sheetViews>
    <sheetView showGridLines="0" zoomScaleNormal="100" zoomScaleSheetLayoutView="115" workbookViewId="0"/>
  </sheetViews>
  <sheetFormatPr defaultColWidth="18.625" defaultRowHeight="12.7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3" t="s">
        <v>204</v>
      </c>
      <c r="E2" s="794"/>
      <c r="F2" s="794"/>
      <c r="G2" s="794"/>
      <c r="H2" s="794"/>
      <c r="I2" s="794"/>
      <c r="J2" s="794"/>
    </row>
    <row r="3" spans="2:11" s="90" customFormat="1" ht="25.15" customHeight="1" thickBot="1">
      <c r="B3" s="21"/>
      <c r="C3" s="158"/>
      <c r="D3" s="795"/>
      <c r="E3" s="796"/>
      <c r="F3" s="796"/>
      <c r="G3" s="796"/>
      <c r="H3" s="796"/>
      <c r="I3" s="796"/>
      <c r="J3" s="796"/>
      <c r="K3" s="92"/>
    </row>
    <row r="4" spans="2:11" s="90" customFormat="1" ht="10.15" customHeight="1" thickTop="1">
      <c r="B4" s="21"/>
      <c r="C4" s="209"/>
      <c r="D4" s="797"/>
      <c r="E4" s="797"/>
      <c r="F4" s="797"/>
      <c r="G4" s="797"/>
      <c r="H4" s="797"/>
      <c r="I4" s="797"/>
      <c r="J4" s="797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798"/>
      <c r="E7" s="799"/>
      <c r="F7" s="799"/>
      <c r="G7" s="799"/>
      <c r="H7" s="799"/>
      <c r="I7" s="799"/>
      <c r="J7" s="800"/>
      <c r="K7" s="92"/>
    </row>
    <row r="8" spans="2:11" s="89" customFormat="1" ht="25.15" customHeight="1">
      <c r="C8" s="21"/>
      <c r="D8" s="801"/>
      <c r="E8" s="802"/>
      <c r="F8" s="802"/>
      <c r="G8" s="802"/>
      <c r="H8" s="802"/>
      <c r="I8" s="802"/>
      <c r="J8" s="803"/>
      <c r="K8" s="92"/>
    </row>
    <row r="9" spans="2:11" s="89" customFormat="1" ht="25.15" customHeight="1" thickBot="1">
      <c r="C9" s="21"/>
      <c r="D9" s="804"/>
      <c r="E9" s="805"/>
      <c r="F9" s="805"/>
      <c r="G9" s="805"/>
      <c r="H9" s="805"/>
      <c r="I9" s="805"/>
      <c r="J9" s="806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1"/>
      <c r="E13" s="802"/>
      <c r="F13" s="802"/>
      <c r="G13" s="802"/>
      <c r="H13" s="802"/>
      <c r="I13" s="802"/>
      <c r="J13" s="803"/>
      <c r="K13" s="92"/>
    </row>
    <row r="14" spans="2:11" s="89" customFormat="1" ht="25.15" customHeight="1">
      <c r="C14" s="21"/>
      <c r="D14" s="801"/>
      <c r="E14" s="802"/>
      <c r="F14" s="802"/>
      <c r="G14" s="802"/>
      <c r="H14" s="802"/>
      <c r="I14" s="802"/>
      <c r="J14" s="803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1"/>
      <c r="E16" s="802"/>
      <c r="F16" s="802"/>
      <c r="G16" s="802"/>
      <c r="H16" s="802"/>
      <c r="I16" s="802"/>
      <c r="J16" s="803"/>
      <c r="K16" s="92"/>
    </row>
    <row r="17" spans="2:11" s="89" customFormat="1" ht="25.15" customHeight="1" thickBot="1">
      <c r="C17" s="21"/>
      <c r="D17" s="804"/>
      <c r="E17" s="805"/>
      <c r="F17" s="805"/>
      <c r="G17" s="805"/>
      <c r="H17" s="805"/>
      <c r="I17" s="805"/>
      <c r="J17" s="806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68" t="s">
        <v>231</v>
      </c>
      <c r="D19" s="768"/>
      <c r="E19" s="768"/>
      <c r="F19" s="768"/>
      <c r="G19" s="768"/>
      <c r="H19" s="768"/>
      <c r="I19" s="768"/>
      <c r="J19" s="768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19"/>
      <c r="E22" s="820"/>
      <c r="F22" s="759" t="s">
        <v>67</v>
      </c>
      <c r="G22" s="95"/>
      <c r="H22" s="95"/>
      <c r="I22" s="759" t="s">
        <v>68</v>
      </c>
      <c r="J22" s="96"/>
      <c r="K22" s="93"/>
    </row>
    <row r="23" spans="2:11" s="89" customFormat="1" ht="6" customHeight="1">
      <c r="B23" s="93"/>
      <c r="C23" s="93"/>
      <c r="D23" s="821"/>
      <c r="E23" s="822"/>
      <c r="F23" s="788"/>
      <c r="G23" s="762" t="s">
        <v>177</v>
      </c>
      <c r="H23" s="106"/>
      <c r="I23" s="788"/>
      <c r="J23" s="764" t="s">
        <v>69</v>
      </c>
      <c r="K23" s="93"/>
    </row>
    <row r="24" spans="2:11" s="98" customFormat="1" ht="30" customHeight="1" thickBot="1">
      <c r="B24" s="97"/>
      <c r="C24" s="97"/>
      <c r="D24" s="823"/>
      <c r="E24" s="824"/>
      <c r="F24" s="789"/>
      <c r="G24" s="763"/>
      <c r="H24" s="107" t="s">
        <v>178</v>
      </c>
      <c r="I24" s="789"/>
      <c r="J24" s="765"/>
      <c r="K24" s="97"/>
    </row>
    <row r="25" spans="2:11" s="89" customFormat="1" ht="20.100000000000001" customHeight="1">
      <c r="B25" s="93"/>
      <c r="C25" s="93"/>
      <c r="D25" s="790" t="s">
        <v>179</v>
      </c>
      <c r="E25" s="161"/>
      <c r="F25" s="123">
        <f>'計算シート（設備投資）'!N45</f>
        <v>0</v>
      </c>
      <c r="G25" s="110">
        <f>'計算シート（設備投資）'!O45</f>
        <v>0</v>
      </c>
      <c r="H25" s="111">
        <f>'計算シート（設備投資）'!P45</f>
        <v>0</v>
      </c>
      <c r="I25" s="112">
        <f>'計算シート（設備投資）'!AB45</f>
        <v>0</v>
      </c>
      <c r="J25" s="113">
        <f>'計算シート（設備投資）'!AF45</f>
        <v>0</v>
      </c>
      <c r="K25" s="93"/>
    </row>
    <row r="26" spans="2:11" s="89" customFormat="1" ht="20.100000000000001" customHeight="1">
      <c r="B26" s="93"/>
      <c r="C26" s="93"/>
      <c r="D26" s="791"/>
      <c r="E26" s="146" t="s">
        <v>324</v>
      </c>
      <c r="F26" s="124">
        <f>'計算シート（設備投資）'!F45</f>
        <v>0</v>
      </c>
      <c r="G26" s="114">
        <f>'計算シート（設備投資）'!G45</f>
        <v>0</v>
      </c>
      <c r="H26" s="115">
        <f>'計算シート（設備投資）'!H45</f>
        <v>0</v>
      </c>
      <c r="I26" s="116">
        <f>'計算シート（設備投資）'!Z45</f>
        <v>0</v>
      </c>
      <c r="J26" s="117">
        <f>'計算シート（設備投資）'!AD45</f>
        <v>0</v>
      </c>
      <c r="K26" s="93"/>
    </row>
    <row r="27" spans="2:11" s="89" customFormat="1" ht="20.100000000000001" customHeight="1">
      <c r="B27" s="93"/>
      <c r="C27" s="93"/>
      <c r="D27" s="792"/>
      <c r="E27" s="147" t="s">
        <v>208</v>
      </c>
      <c r="F27" s="126">
        <f>'計算シート（設備投資）'!K45</f>
        <v>0</v>
      </c>
      <c r="G27" s="127">
        <f>'計算シート（設備投資）'!L45</f>
        <v>0</v>
      </c>
      <c r="H27" s="128">
        <f>'計算シート（設備投資）'!M45</f>
        <v>0</v>
      </c>
      <c r="I27" s="129">
        <f>'計算シート（設備投資）'!AA45</f>
        <v>0</v>
      </c>
      <c r="J27" s="130">
        <f>'計算シート（設備投資）'!AE45</f>
        <v>0</v>
      </c>
      <c r="K27" s="93"/>
    </row>
    <row r="28" spans="2:11" s="89" customFormat="1" ht="20.100000000000001" customHeight="1" thickBot="1">
      <c r="B28" s="93"/>
      <c r="C28" s="93"/>
      <c r="D28" s="811" t="s">
        <v>180</v>
      </c>
      <c r="E28" s="812"/>
      <c r="F28" s="125">
        <f>'計算シート（設備投資）'!V45</f>
        <v>0</v>
      </c>
      <c r="G28" s="119">
        <f>'計算シート（設備投資）'!W45</f>
        <v>0</v>
      </c>
      <c r="H28" s="120">
        <f>'計算シート（設備投資）'!X45</f>
        <v>0</v>
      </c>
      <c r="I28" s="121">
        <f>'計算シート（設備投資）'!AC45</f>
        <v>0</v>
      </c>
      <c r="J28" s="122">
        <f>'計算シート（設備投資）'!AG45</f>
        <v>0</v>
      </c>
      <c r="K28" s="93"/>
    </row>
    <row r="29" spans="2:11" s="89" customFormat="1" ht="20.100000000000001" customHeight="1" thickBot="1">
      <c r="B29" s="93"/>
      <c r="C29" s="93"/>
      <c r="D29" s="809" t="s">
        <v>62</v>
      </c>
      <c r="E29" s="810"/>
      <c r="F29" s="109">
        <f>F25+F28</f>
        <v>0</v>
      </c>
      <c r="G29" s="104">
        <f>G25+G28</f>
        <v>0</v>
      </c>
      <c r="H29" s="108">
        <f t="shared" ref="H29:J29" si="0">H25+H28</f>
        <v>0</v>
      </c>
      <c r="I29" s="109">
        <f t="shared" si="0"/>
        <v>0</v>
      </c>
      <c r="J29" s="105">
        <f t="shared" si="0"/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14.25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'計算シート（設備投資）'!V47</f>
        <v>0</v>
      </c>
      <c r="F32" s="101" t="s">
        <v>181</v>
      </c>
      <c r="G32" s="100"/>
      <c r="H32" s="100"/>
      <c r="I32" s="100"/>
    </row>
    <row r="33" spans="2:11" s="89" customFormat="1" ht="16.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68" t="s">
        <v>278</v>
      </c>
      <c r="D34" s="768"/>
      <c r="E34" s="768"/>
      <c r="F34" s="768"/>
      <c r="G34" s="768"/>
      <c r="H34" s="768"/>
      <c r="I34" s="768"/>
      <c r="J34" s="768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21" customFormat="1" ht="22.5" customHeight="1">
      <c r="C63" s="768" t="s">
        <v>279</v>
      </c>
      <c r="D63" s="768"/>
      <c r="E63" s="768"/>
      <c r="F63" s="768"/>
      <c r="G63" s="768"/>
      <c r="H63" s="768"/>
      <c r="I63" s="768"/>
      <c r="J63" s="768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77" t="s">
        <v>280</v>
      </c>
      <c r="D66" s="778"/>
      <c r="E66" s="759" t="s">
        <v>67</v>
      </c>
      <c r="F66" s="95"/>
      <c r="G66" s="95"/>
      <c r="H66" s="825" t="s">
        <v>196</v>
      </c>
      <c r="I66" s="759" t="s">
        <v>68</v>
      </c>
      <c r="J66" s="96"/>
    </row>
    <row r="67" spans="3:10" ht="6.75" customHeight="1">
      <c r="C67" s="779"/>
      <c r="D67" s="780"/>
      <c r="E67" s="788"/>
      <c r="F67" s="762" t="s">
        <v>177</v>
      </c>
      <c r="G67" s="106"/>
      <c r="H67" s="826"/>
      <c r="I67" s="760"/>
      <c r="J67" s="764" t="s">
        <v>69</v>
      </c>
    </row>
    <row r="68" spans="3:10" ht="24.75" thickBot="1">
      <c r="C68" s="781"/>
      <c r="D68" s="782"/>
      <c r="E68" s="789"/>
      <c r="F68" s="763"/>
      <c r="G68" s="107" t="s">
        <v>178</v>
      </c>
      <c r="H68" s="827"/>
      <c r="I68" s="761"/>
      <c r="J68" s="765"/>
    </row>
    <row r="69" spans="3:10" ht="13.5">
      <c r="C69" s="783" t="str">
        <f>'計算シート（設備投資）'!AQ8</f>
        <v>農林漁業</v>
      </c>
      <c r="D69" s="784"/>
      <c r="E69" s="162">
        <f>'計算シート（設備投資）'!AR8</f>
        <v>0</v>
      </c>
      <c r="F69" s="163">
        <f>'計算シート（設備投資）'!AS8</f>
        <v>0</v>
      </c>
      <c r="G69" s="164">
        <f>'計算シート（設備投資）'!AT8</f>
        <v>0</v>
      </c>
      <c r="H69" s="165" t="e">
        <f>'計算シート（設備投資）'!AU8</f>
        <v>#N/A</v>
      </c>
      <c r="I69" s="162">
        <f>'計算シート（設備投資）'!AV8</f>
        <v>0</v>
      </c>
      <c r="J69" s="164">
        <f>'計算シート（設備投資）'!AW8</f>
        <v>0</v>
      </c>
    </row>
    <row r="70" spans="3:10" ht="13.5">
      <c r="C70" s="750" t="e">
        <f>'計算シート（設備投資）'!AQ9</f>
        <v>#N/A</v>
      </c>
      <c r="D70" s="751"/>
      <c r="E70" s="166" t="e">
        <f>'計算シート（設備投資）'!AR9</f>
        <v>#N/A</v>
      </c>
      <c r="F70" s="167" t="e">
        <f>'計算シート（設備投資）'!AS9</f>
        <v>#N/A</v>
      </c>
      <c r="G70" s="168" t="e">
        <f>'計算シート（設備投資）'!AT9</f>
        <v>#N/A</v>
      </c>
      <c r="H70" s="169" t="e">
        <f>'計算シート（設備投資）'!AU9</f>
        <v>#N/A</v>
      </c>
      <c r="I70" s="166" t="e">
        <f>'計算シート（設備投資）'!AV9</f>
        <v>#N/A</v>
      </c>
      <c r="J70" s="168" t="e">
        <f>'計算シート（設備投資）'!AW9</f>
        <v>#N/A</v>
      </c>
    </row>
    <row r="71" spans="3:10" ht="13.5">
      <c r="C71" s="750" t="e">
        <f>'計算シート（設備投資）'!AQ10</f>
        <v>#N/A</v>
      </c>
      <c r="D71" s="751"/>
      <c r="E71" s="166" t="e">
        <f>'計算シート（設備投資）'!AR10</f>
        <v>#N/A</v>
      </c>
      <c r="F71" s="167" t="e">
        <f>'計算シート（設備投資）'!AS10</f>
        <v>#N/A</v>
      </c>
      <c r="G71" s="168" t="e">
        <f>'計算シート（設備投資）'!AT10</f>
        <v>#N/A</v>
      </c>
      <c r="H71" s="169" t="e">
        <f>'計算シート（設備投資）'!AU10</f>
        <v>#N/A</v>
      </c>
      <c r="I71" s="166" t="e">
        <f>'計算シート（設備投資）'!AV10</f>
        <v>#N/A</v>
      </c>
      <c r="J71" s="168" t="e">
        <f>'計算シート（設備投資）'!AW10</f>
        <v>#N/A</v>
      </c>
    </row>
    <row r="72" spans="3:10" ht="13.5">
      <c r="C72" s="750" t="e">
        <f>'計算シート（設備投資）'!AQ11</f>
        <v>#N/A</v>
      </c>
      <c r="D72" s="751"/>
      <c r="E72" s="166" t="e">
        <f>'計算シート（設備投資）'!AR11</f>
        <v>#N/A</v>
      </c>
      <c r="F72" s="167" t="e">
        <f>'計算シート（設備投資）'!AS11</f>
        <v>#N/A</v>
      </c>
      <c r="G72" s="168" t="e">
        <f>'計算シート（設備投資）'!AT11</f>
        <v>#N/A</v>
      </c>
      <c r="H72" s="169" t="e">
        <f>'計算シート（設備投資）'!AU11</f>
        <v>#N/A</v>
      </c>
      <c r="I72" s="166" t="e">
        <f>'計算シート（設備投資）'!AV11</f>
        <v>#N/A</v>
      </c>
      <c r="J72" s="168" t="e">
        <f>'計算シート（設備投資）'!AW11</f>
        <v>#N/A</v>
      </c>
    </row>
    <row r="73" spans="3:10" ht="13.5">
      <c r="C73" s="752" t="e">
        <f>'計算シート（設備投資）'!AQ12</f>
        <v>#N/A</v>
      </c>
      <c r="D73" s="753"/>
      <c r="E73" s="170" t="e">
        <f>'計算シート（設備投資）'!AR12</f>
        <v>#N/A</v>
      </c>
      <c r="F73" s="171" t="e">
        <f>'計算シート（設備投資）'!AS12</f>
        <v>#N/A</v>
      </c>
      <c r="G73" s="172" t="e">
        <f>'計算シート（設備投資）'!AT12</f>
        <v>#N/A</v>
      </c>
      <c r="H73" s="173" t="e">
        <f>'計算シート（設備投資）'!AU12</f>
        <v>#N/A</v>
      </c>
      <c r="I73" s="170" t="e">
        <f>'計算シート（設備投資）'!AV12</f>
        <v>#N/A</v>
      </c>
      <c r="J73" s="172" t="e">
        <f>'計算シート（設備投資）'!AW12</f>
        <v>#N/A</v>
      </c>
    </row>
    <row r="74" spans="3:10" ht="13.5">
      <c r="C74" s="754" t="e">
        <f>'計算シート（設備投資）'!AQ13</f>
        <v>#N/A</v>
      </c>
      <c r="D74" s="755"/>
      <c r="E74" s="174" t="e">
        <f>'計算シート（設備投資）'!AR13</f>
        <v>#N/A</v>
      </c>
      <c r="F74" s="175" t="e">
        <f>'計算シート（設備投資）'!AS13</f>
        <v>#N/A</v>
      </c>
      <c r="G74" s="176" t="e">
        <f>'計算シート（設備投資）'!AT13</f>
        <v>#N/A</v>
      </c>
      <c r="H74" s="177" t="e">
        <f>'計算シート（設備投資）'!AU13</f>
        <v>#N/A</v>
      </c>
      <c r="I74" s="174" t="e">
        <f>'計算シート（設備投資）'!AV13</f>
        <v>#N/A</v>
      </c>
      <c r="J74" s="176" t="e">
        <f>'計算シート（設備投資）'!AW13</f>
        <v>#N/A</v>
      </c>
    </row>
    <row r="75" spans="3:10" ht="13.5">
      <c r="C75" s="750" t="e">
        <f>'計算シート（設備投資）'!AQ14</f>
        <v>#N/A</v>
      </c>
      <c r="D75" s="751"/>
      <c r="E75" s="166" t="e">
        <f>'計算シート（設備投資）'!AR14</f>
        <v>#N/A</v>
      </c>
      <c r="F75" s="167" t="e">
        <f>'計算シート（設備投資）'!AS14</f>
        <v>#N/A</v>
      </c>
      <c r="G75" s="168" t="e">
        <f>'計算シート（設備投資）'!AT14</f>
        <v>#N/A</v>
      </c>
      <c r="H75" s="169" t="e">
        <f>'計算シート（設備投資）'!AU14</f>
        <v>#N/A</v>
      </c>
      <c r="I75" s="166" t="e">
        <f>'計算シート（設備投資）'!AV14</f>
        <v>#N/A</v>
      </c>
      <c r="J75" s="168" t="e">
        <f>'計算シート（設備投資）'!AW14</f>
        <v>#N/A</v>
      </c>
    </row>
    <row r="76" spans="3:10" ht="13.5">
      <c r="C76" s="750" t="e">
        <f>'計算シート（設備投資）'!AQ15</f>
        <v>#N/A</v>
      </c>
      <c r="D76" s="751"/>
      <c r="E76" s="166" t="e">
        <f>'計算シート（設備投資）'!AR15</f>
        <v>#N/A</v>
      </c>
      <c r="F76" s="167" t="e">
        <f>'計算シート（設備投資）'!AS15</f>
        <v>#N/A</v>
      </c>
      <c r="G76" s="168" t="e">
        <f>'計算シート（設備投資）'!AT15</f>
        <v>#N/A</v>
      </c>
      <c r="H76" s="169" t="e">
        <f>'計算シート（設備投資）'!AU15</f>
        <v>#N/A</v>
      </c>
      <c r="I76" s="166" t="e">
        <f>'計算シート（設備投資）'!AV15</f>
        <v>#N/A</v>
      </c>
      <c r="J76" s="168" t="e">
        <f>'計算シート（設備投資）'!AW15</f>
        <v>#N/A</v>
      </c>
    </row>
    <row r="77" spans="3:10" ht="13.5">
      <c r="C77" s="750" t="e">
        <f>'計算シート（設備投資）'!AQ16</f>
        <v>#N/A</v>
      </c>
      <c r="D77" s="751"/>
      <c r="E77" s="166" t="e">
        <f>'計算シート（設備投資）'!AR16</f>
        <v>#N/A</v>
      </c>
      <c r="F77" s="167" t="e">
        <f>'計算シート（設備投資）'!AS16</f>
        <v>#N/A</v>
      </c>
      <c r="G77" s="168" t="e">
        <f>'計算シート（設備投資）'!AT16</f>
        <v>#N/A</v>
      </c>
      <c r="H77" s="169" t="e">
        <f>'計算シート（設備投資）'!AU16</f>
        <v>#N/A</v>
      </c>
      <c r="I77" s="166" t="e">
        <f>'計算シート（設備投資）'!AV16</f>
        <v>#N/A</v>
      </c>
      <c r="J77" s="168" t="e">
        <f>'計算シート（設備投資）'!AW16</f>
        <v>#N/A</v>
      </c>
    </row>
    <row r="78" spans="3:10" ht="13.5">
      <c r="C78" s="752" t="e">
        <f>'計算シート（設備投資）'!AQ17</f>
        <v>#N/A</v>
      </c>
      <c r="D78" s="753"/>
      <c r="E78" s="170" t="e">
        <f>'計算シート（設備投資）'!AR17</f>
        <v>#N/A</v>
      </c>
      <c r="F78" s="171" t="e">
        <f>'計算シート（設備投資）'!AS17</f>
        <v>#N/A</v>
      </c>
      <c r="G78" s="172" t="e">
        <f>'計算シート（設備投資）'!AT17</f>
        <v>#N/A</v>
      </c>
      <c r="H78" s="173" t="e">
        <f>'計算シート（設備投資）'!AU17</f>
        <v>#N/A</v>
      </c>
      <c r="I78" s="170" t="e">
        <f>'計算シート（設備投資）'!AV17</f>
        <v>#N/A</v>
      </c>
      <c r="J78" s="172" t="e">
        <f>'計算シート（設備投資）'!AW17</f>
        <v>#N/A</v>
      </c>
    </row>
    <row r="79" spans="3:10" ht="13.5">
      <c r="C79" s="754" t="e">
        <f>'計算シート（設備投資）'!AQ18</f>
        <v>#N/A</v>
      </c>
      <c r="D79" s="755"/>
      <c r="E79" s="174" t="e">
        <f>'計算シート（設備投資）'!AR18</f>
        <v>#N/A</v>
      </c>
      <c r="F79" s="175" t="e">
        <f>'計算シート（設備投資）'!AS18</f>
        <v>#N/A</v>
      </c>
      <c r="G79" s="176" t="e">
        <f>'計算シート（設備投資）'!AT18</f>
        <v>#N/A</v>
      </c>
      <c r="H79" s="177" t="e">
        <f>'計算シート（設備投資）'!AU18</f>
        <v>#N/A</v>
      </c>
      <c r="I79" s="174" t="e">
        <f>'計算シート（設備投資）'!AV18</f>
        <v>#N/A</v>
      </c>
      <c r="J79" s="176" t="e">
        <f>'計算シート（設備投資）'!AW18</f>
        <v>#N/A</v>
      </c>
    </row>
    <row r="80" spans="3:10" ht="13.5">
      <c r="C80" s="750" t="e">
        <f>'計算シート（設備投資）'!AQ19</f>
        <v>#N/A</v>
      </c>
      <c r="D80" s="751"/>
      <c r="E80" s="166" t="e">
        <f>'計算シート（設備投資）'!AR19</f>
        <v>#N/A</v>
      </c>
      <c r="F80" s="167" t="e">
        <f>'計算シート（設備投資）'!AS19</f>
        <v>#N/A</v>
      </c>
      <c r="G80" s="168" t="e">
        <f>'計算シート（設備投資）'!AT19</f>
        <v>#N/A</v>
      </c>
      <c r="H80" s="169" t="e">
        <f>'計算シート（設備投資）'!AU19</f>
        <v>#N/A</v>
      </c>
      <c r="I80" s="166" t="e">
        <f>'計算シート（設備投資）'!AV19</f>
        <v>#N/A</v>
      </c>
      <c r="J80" s="168" t="e">
        <f>'計算シート（設備投資）'!AW19</f>
        <v>#N/A</v>
      </c>
    </row>
    <row r="81" spans="3:10" ht="13.5">
      <c r="C81" s="750" t="e">
        <f>'計算シート（設備投資）'!AQ20</f>
        <v>#N/A</v>
      </c>
      <c r="D81" s="751"/>
      <c r="E81" s="166" t="e">
        <f>'計算シート（設備投資）'!AR20</f>
        <v>#N/A</v>
      </c>
      <c r="F81" s="167" t="e">
        <f>'計算シート（設備投資）'!AS20</f>
        <v>#N/A</v>
      </c>
      <c r="G81" s="168" t="e">
        <f>'計算シート（設備投資）'!AT20</f>
        <v>#N/A</v>
      </c>
      <c r="H81" s="169" t="e">
        <f>'計算シート（設備投資）'!AU20</f>
        <v>#N/A</v>
      </c>
      <c r="I81" s="166" t="e">
        <f>'計算シート（設備投資）'!AV20</f>
        <v>#N/A</v>
      </c>
      <c r="J81" s="168" t="e">
        <f>'計算シート（設備投資）'!AW20</f>
        <v>#N/A</v>
      </c>
    </row>
    <row r="82" spans="3:10" ht="13.5">
      <c r="C82" s="750" t="e">
        <f>'計算シート（設備投資）'!AQ21</f>
        <v>#N/A</v>
      </c>
      <c r="D82" s="751"/>
      <c r="E82" s="166" t="e">
        <f>'計算シート（設備投資）'!AR21</f>
        <v>#N/A</v>
      </c>
      <c r="F82" s="167" t="e">
        <f>'計算シート（設備投資）'!AS21</f>
        <v>#N/A</v>
      </c>
      <c r="G82" s="168" t="e">
        <f>'計算シート（設備投資）'!AT21</f>
        <v>#N/A</v>
      </c>
      <c r="H82" s="169" t="e">
        <f>'計算シート（設備投資）'!AU21</f>
        <v>#N/A</v>
      </c>
      <c r="I82" s="166" t="e">
        <f>'計算シート（設備投資）'!AV21</f>
        <v>#N/A</v>
      </c>
      <c r="J82" s="168" t="e">
        <f>'計算シート（設備投資）'!AW21</f>
        <v>#N/A</v>
      </c>
    </row>
    <row r="83" spans="3:10" ht="13.5">
      <c r="C83" s="752" t="e">
        <f>'計算シート（設備投資）'!AQ22</f>
        <v>#N/A</v>
      </c>
      <c r="D83" s="753"/>
      <c r="E83" s="170" t="e">
        <f>'計算シート（設備投資）'!AR22</f>
        <v>#N/A</v>
      </c>
      <c r="F83" s="171" t="e">
        <f>'計算シート（設備投資）'!AS22</f>
        <v>#N/A</v>
      </c>
      <c r="G83" s="172" t="e">
        <f>'計算シート（設備投資）'!AT22</f>
        <v>#N/A</v>
      </c>
      <c r="H83" s="173" t="e">
        <f>'計算シート（設備投資）'!AU22</f>
        <v>#N/A</v>
      </c>
      <c r="I83" s="170" t="e">
        <f>'計算シート（設備投資）'!AV22</f>
        <v>#N/A</v>
      </c>
      <c r="J83" s="172" t="e">
        <f>'計算シート（設備投資）'!AW22</f>
        <v>#N/A</v>
      </c>
    </row>
    <row r="84" spans="3:10" ht="13.5">
      <c r="C84" s="754" t="e">
        <f>'計算シート（設備投資）'!AQ23</f>
        <v>#N/A</v>
      </c>
      <c r="D84" s="755"/>
      <c r="E84" s="174" t="e">
        <f>'計算シート（設備投資）'!AR23</f>
        <v>#N/A</v>
      </c>
      <c r="F84" s="175" t="e">
        <f>'計算シート（設備投資）'!AS23</f>
        <v>#N/A</v>
      </c>
      <c r="G84" s="176" t="e">
        <f>'計算シート（設備投資）'!AT23</f>
        <v>#N/A</v>
      </c>
      <c r="H84" s="177" t="e">
        <f>'計算シート（設備投資）'!AU23</f>
        <v>#N/A</v>
      </c>
      <c r="I84" s="174" t="e">
        <f>'計算シート（設備投資）'!AV23</f>
        <v>#N/A</v>
      </c>
      <c r="J84" s="176" t="e">
        <f>'計算シート（設備投資）'!AW23</f>
        <v>#N/A</v>
      </c>
    </row>
    <row r="85" spans="3:10" ht="13.5">
      <c r="C85" s="750" t="e">
        <f>'計算シート（設備投資）'!AQ24</f>
        <v>#N/A</v>
      </c>
      <c r="D85" s="751"/>
      <c r="E85" s="166" t="e">
        <f>'計算シート（設備投資）'!AR24</f>
        <v>#N/A</v>
      </c>
      <c r="F85" s="167" t="e">
        <f>'計算シート（設備投資）'!AS24</f>
        <v>#N/A</v>
      </c>
      <c r="G85" s="168" t="e">
        <f>'計算シート（設備投資）'!AT24</f>
        <v>#N/A</v>
      </c>
      <c r="H85" s="169" t="e">
        <f>'計算シート（設備投資）'!AU24</f>
        <v>#N/A</v>
      </c>
      <c r="I85" s="166" t="e">
        <f>'計算シート（設備投資）'!AV24</f>
        <v>#N/A</v>
      </c>
      <c r="J85" s="168" t="e">
        <f>'計算シート（設備投資）'!AW24</f>
        <v>#N/A</v>
      </c>
    </row>
    <row r="86" spans="3:10" ht="13.5">
      <c r="C86" s="750" t="e">
        <f>'計算シート（設備投資）'!AQ25</f>
        <v>#N/A</v>
      </c>
      <c r="D86" s="751"/>
      <c r="E86" s="166" t="e">
        <f>'計算シート（設備投資）'!AR25</f>
        <v>#N/A</v>
      </c>
      <c r="F86" s="167" t="e">
        <f>'計算シート（設備投資）'!AS25</f>
        <v>#N/A</v>
      </c>
      <c r="G86" s="168" t="e">
        <f>'計算シート（設備投資）'!AT25</f>
        <v>#N/A</v>
      </c>
      <c r="H86" s="169" t="e">
        <f>'計算シート（設備投資）'!AU25</f>
        <v>#N/A</v>
      </c>
      <c r="I86" s="166" t="e">
        <f>'計算シート（設備投資）'!AV25</f>
        <v>#N/A</v>
      </c>
      <c r="J86" s="168" t="e">
        <f>'計算シート（設備投資）'!AW25</f>
        <v>#N/A</v>
      </c>
    </row>
    <row r="87" spans="3:10" ht="13.5">
      <c r="C87" s="750" t="e">
        <f>'計算シート（設備投資）'!AQ26</f>
        <v>#N/A</v>
      </c>
      <c r="D87" s="751"/>
      <c r="E87" s="166" t="e">
        <f>'計算シート（設備投資）'!AR26</f>
        <v>#N/A</v>
      </c>
      <c r="F87" s="167" t="e">
        <f>'計算シート（設備投資）'!AS26</f>
        <v>#N/A</v>
      </c>
      <c r="G87" s="168" t="e">
        <f>'計算シート（設備投資）'!AT26</f>
        <v>#N/A</v>
      </c>
      <c r="H87" s="169" t="e">
        <f>'計算シート（設備投資）'!AU26</f>
        <v>#N/A</v>
      </c>
      <c r="I87" s="166" t="e">
        <f>'計算シート（設備投資）'!AV26</f>
        <v>#N/A</v>
      </c>
      <c r="J87" s="168" t="e">
        <f>'計算シート（設備投資）'!AW26</f>
        <v>#N/A</v>
      </c>
    </row>
    <row r="88" spans="3:10" ht="13.5">
      <c r="C88" s="752" t="e">
        <f>'計算シート（設備投資）'!AQ27</f>
        <v>#N/A</v>
      </c>
      <c r="D88" s="753"/>
      <c r="E88" s="170" t="e">
        <f>'計算シート（設備投資）'!AR27</f>
        <v>#N/A</v>
      </c>
      <c r="F88" s="171" t="e">
        <f>'計算シート（設備投資）'!AS27</f>
        <v>#N/A</v>
      </c>
      <c r="G88" s="172" t="e">
        <f>'計算シート（設備投資）'!AT27</f>
        <v>#N/A</v>
      </c>
      <c r="H88" s="173" t="e">
        <f>'計算シート（設備投資）'!AU27</f>
        <v>#N/A</v>
      </c>
      <c r="I88" s="170" t="e">
        <f>'計算シート（設備投資）'!AV27</f>
        <v>#N/A</v>
      </c>
      <c r="J88" s="172" t="e">
        <f>'計算シート（設備投資）'!AW27</f>
        <v>#N/A</v>
      </c>
    </row>
    <row r="89" spans="3:10" ht="13.5">
      <c r="C89" s="754" t="e">
        <f>'計算シート（設備投資）'!AQ28</f>
        <v>#N/A</v>
      </c>
      <c r="D89" s="755"/>
      <c r="E89" s="174" t="e">
        <f>'計算シート（設備投資）'!AR28</f>
        <v>#N/A</v>
      </c>
      <c r="F89" s="175" t="e">
        <f>'計算シート（設備投資）'!AS28</f>
        <v>#N/A</v>
      </c>
      <c r="G89" s="176" t="e">
        <f>'計算シート（設備投資）'!AT28</f>
        <v>#N/A</v>
      </c>
      <c r="H89" s="177" t="e">
        <f>'計算シート（設備投資）'!AU28</f>
        <v>#N/A</v>
      </c>
      <c r="I89" s="174" t="e">
        <f>'計算シート（設備投資）'!AV28</f>
        <v>#N/A</v>
      </c>
      <c r="J89" s="176" t="e">
        <f>'計算シート（設備投資）'!AW28</f>
        <v>#N/A</v>
      </c>
    </row>
    <row r="90" spans="3:10" ht="13.5">
      <c r="C90" s="750" t="e">
        <f>'計算シート（設備投資）'!AQ29</f>
        <v>#N/A</v>
      </c>
      <c r="D90" s="751"/>
      <c r="E90" s="166" t="e">
        <f>'計算シート（設備投資）'!AR29</f>
        <v>#N/A</v>
      </c>
      <c r="F90" s="167" t="e">
        <f>'計算シート（設備投資）'!AS29</f>
        <v>#N/A</v>
      </c>
      <c r="G90" s="168" t="e">
        <f>'計算シート（設備投資）'!AT29</f>
        <v>#N/A</v>
      </c>
      <c r="H90" s="169" t="e">
        <f>'計算シート（設備投資）'!AU29</f>
        <v>#N/A</v>
      </c>
      <c r="I90" s="166" t="e">
        <f>'計算シート（設備投資）'!AV29</f>
        <v>#N/A</v>
      </c>
      <c r="J90" s="168" t="e">
        <f>'計算シート（設備投資）'!AW29</f>
        <v>#N/A</v>
      </c>
    </row>
    <row r="91" spans="3:10" ht="13.5">
      <c r="C91" s="750" t="e">
        <f>'計算シート（設備投資）'!AQ30</f>
        <v>#N/A</v>
      </c>
      <c r="D91" s="751"/>
      <c r="E91" s="166" t="e">
        <f>'計算シート（設備投資）'!AR30</f>
        <v>#N/A</v>
      </c>
      <c r="F91" s="167" t="e">
        <f>'計算シート（設備投資）'!AS30</f>
        <v>#N/A</v>
      </c>
      <c r="G91" s="168" t="e">
        <f>'計算シート（設備投資）'!AT30</f>
        <v>#N/A</v>
      </c>
      <c r="H91" s="169" t="e">
        <f>'計算シート（設備投資）'!AU30</f>
        <v>#N/A</v>
      </c>
      <c r="I91" s="166" t="e">
        <f>'計算シート（設備投資）'!AV30</f>
        <v>#N/A</v>
      </c>
      <c r="J91" s="168" t="e">
        <f>'計算シート（設備投資）'!AW30</f>
        <v>#N/A</v>
      </c>
    </row>
    <row r="92" spans="3:10" ht="13.5">
      <c r="C92" s="750" t="e">
        <f>'計算シート（設備投資）'!AQ31</f>
        <v>#N/A</v>
      </c>
      <c r="D92" s="751"/>
      <c r="E92" s="166" t="e">
        <f>'計算シート（設備投資）'!AR31</f>
        <v>#N/A</v>
      </c>
      <c r="F92" s="167" t="e">
        <f>'計算シート（設備投資）'!AS31</f>
        <v>#N/A</v>
      </c>
      <c r="G92" s="168" t="e">
        <f>'計算シート（設備投資）'!AT31</f>
        <v>#N/A</v>
      </c>
      <c r="H92" s="169" t="e">
        <f>'計算シート（設備投資）'!AU31</f>
        <v>#N/A</v>
      </c>
      <c r="I92" s="166" t="e">
        <f>'計算シート（設備投資）'!AV31</f>
        <v>#N/A</v>
      </c>
      <c r="J92" s="168" t="e">
        <f>'計算シート（設備投資）'!AW31</f>
        <v>#N/A</v>
      </c>
    </row>
    <row r="93" spans="3:10" ht="13.5">
      <c r="C93" s="752" t="e">
        <f>'計算シート（設備投資）'!AQ32</f>
        <v>#N/A</v>
      </c>
      <c r="D93" s="753"/>
      <c r="E93" s="170" t="e">
        <f>'計算シート（設備投資）'!AR32</f>
        <v>#N/A</v>
      </c>
      <c r="F93" s="171" t="e">
        <f>'計算シート（設備投資）'!AS32</f>
        <v>#N/A</v>
      </c>
      <c r="G93" s="172" t="e">
        <f>'計算シート（設備投資）'!AT32</f>
        <v>#N/A</v>
      </c>
      <c r="H93" s="173" t="e">
        <f>'計算シート（設備投資）'!AU32</f>
        <v>#N/A</v>
      </c>
      <c r="I93" s="170" t="e">
        <f>'計算シート（設備投資）'!AV32</f>
        <v>#N/A</v>
      </c>
      <c r="J93" s="172" t="e">
        <f>'計算シート（設備投資）'!AW32</f>
        <v>#N/A</v>
      </c>
    </row>
    <row r="94" spans="3:10" ht="13.5">
      <c r="C94" s="754" t="e">
        <f>'計算シート（設備投資）'!AQ33</f>
        <v>#N/A</v>
      </c>
      <c r="D94" s="755"/>
      <c r="E94" s="174" t="e">
        <f>'計算シート（設備投資）'!AR33</f>
        <v>#N/A</v>
      </c>
      <c r="F94" s="175" t="e">
        <f>'計算シート（設備投資）'!AS33</f>
        <v>#N/A</v>
      </c>
      <c r="G94" s="176" t="e">
        <f>'計算シート（設備投資）'!AT33</f>
        <v>#N/A</v>
      </c>
      <c r="H94" s="177" t="e">
        <f>'計算シート（設備投資）'!AU33</f>
        <v>#N/A</v>
      </c>
      <c r="I94" s="174" t="e">
        <f>'計算シート（設備投資）'!AV33</f>
        <v>#N/A</v>
      </c>
      <c r="J94" s="176" t="e">
        <f>'計算シート（設備投資）'!AW33</f>
        <v>#N/A</v>
      </c>
    </row>
    <row r="95" spans="3:10" ht="13.5">
      <c r="C95" s="750" t="e">
        <f>'計算シート（設備投資）'!AQ34</f>
        <v>#N/A</v>
      </c>
      <c r="D95" s="751"/>
      <c r="E95" s="166" t="e">
        <f>'計算シート（設備投資）'!AR34</f>
        <v>#N/A</v>
      </c>
      <c r="F95" s="167" t="e">
        <f>'計算シート（設備投資）'!AS34</f>
        <v>#N/A</v>
      </c>
      <c r="G95" s="168" t="e">
        <f>'計算シート（設備投資）'!AT34</f>
        <v>#N/A</v>
      </c>
      <c r="H95" s="169" t="e">
        <f>'計算シート（設備投資）'!AU34</f>
        <v>#N/A</v>
      </c>
      <c r="I95" s="166" t="e">
        <f>'計算シート（設備投資）'!AV34</f>
        <v>#N/A</v>
      </c>
      <c r="J95" s="168" t="e">
        <f>'計算シート（設備投資）'!AW34</f>
        <v>#N/A</v>
      </c>
    </row>
    <row r="96" spans="3:10" ht="13.5">
      <c r="C96" s="750" t="e">
        <f>'計算シート（設備投資）'!AQ35</f>
        <v>#N/A</v>
      </c>
      <c r="D96" s="751"/>
      <c r="E96" s="166" t="e">
        <f>'計算シート（設備投資）'!AR35</f>
        <v>#N/A</v>
      </c>
      <c r="F96" s="167" t="e">
        <f>'計算シート（設備投資）'!AS35</f>
        <v>#N/A</v>
      </c>
      <c r="G96" s="168" t="e">
        <f>'計算シート（設備投資）'!AT35</f>
        <v>#N/A</v>
      </c>
      <c r="H96" s="169" t="e">
        <f>'計算シート（設備投資）'!AU35</f>
        <v>#N/A</v>
      </c>
      <c r="I96" s="166" t="e">
        <f>'計算シート（設備投資）'!AV35</f>
        <v>#N/A</v>
      </c>
      <c r="J96" s="168" t="e">
        <f>'計算シート（設備投資）'!AW35</f>
        <v>#N/A</v>
      </c>
    </row>
    <row r="97" spans="3:10" ht="13.5">
      <c r="C97" s="750" t="e">
        <f>'計算シート（設備投資）'!AQ36</f>
        <v>#N/A</v>
      </c>
      <c r="D97" s="751"/>
      <c r="E97" s="166" t="e">
        <f>'計算シート（設備投資）'!AR36</f>
        <v>#N/A</v>
      </c>
      <c r="F97" s="167" t="e">
        <f>'計算シート（設備投資）'!AS36</f>
        <v>#N/A</v>
      </c>
      <c r="G97" s="168" t="e">
        <f>'計算シート（設備投資）'!AT36</f>
        <v>#N/A</v>
      </c>
      <c r="H97" s="169" t="e">
        <f>'計算シート（設備投資）'!AU36</f>
        <v>#N/A</v>
      </c>
      <c r="I97" s="166" t="e">
        <f>'計算シート（設備投資）'!AV36</f>
        <v>#N/A</v>
      </c>
      <c r="J97" s="168" t="e">
        <f>'計算シート（設備投資）'!AW36</f>
        <v>#N/A</v>
      </c>
    </row>
    <row r="98" spans="3:10" ht="13.5">
      <c r="C98" s="752" t="e">
        <f>'計算シート（設備投資）'!AQ37</f>
        <v>#N/A</v>
      </c>
      <c r="D98" s="753"/>
      <c r="E98" s="170" t="e">
        <f>'計算シート（設備投資）'!AR37</f>
        <v>#N/A</v>
      </c>
      <c r="F98" s="171" t="e">
        <f>'計算シート（設備投資）'!AS37</f>
        <v>#N/A</v>
      </c>
      <c r="G98" s="172" t="e">
        <f>'計算シート（設備投資）'!AT37</f>
        <v>#N/A</v>
      </c>
      <c r="H98" s="173" t="e">
        <f>'計算シート（設備投資）'!AU37</f>
        <v>#N/A</v>
      </c>
      <c r="I98" s="170" t="e">
        <f>'計算シート（設備投資）'!AV37</f>
        <v>#N/A</v>
      </c>
      <c r="J98" s="172" t="e">
        <f>'計算シート（設備投資）'!AW37</f>
        <v>#N/A</v>
      </c>
    </row>
    <row r="99" spans="3:10" ht="13.5">
      <c r="C99" s="754" t="e">
        <f>'計算シート（設備投資）'!AQ38</f>
        <v>#N/A</v>
      </c>
      <c r="D99" s="755"/>
      <c r="E99" s="174" t="e">
        <f>'計算シート（設備投資）'!AR38</f>
        <v>#N/A</v>
      </c>
      <c r="F99" s="175" t="e">
        <f>'計算シート（設備投資）'!AS38</f>
        <v>#N/A</v>
      </c>
      <c r="G99" s="176" t="e">
        <f>'計算シート（設備投資）'!AT38</f>
        <v>#N/A</v>
      </c>
      <c r="H99" s="177" t="e">
        <f>'計算シート（設備投資）'!AU38</f>
        <v>#N/A</v>
      </c>
      <c r="I99" s="174" t="e">
        <f>'計算シート（設備投資）'!AV38</f>
        <v>#N/A</v>
      </c>
      <c r="J99" s="176" t="e">
        <f>'計算シート（設備投資）'!AW38</f>
        <v>#N/A</v>
      </c>
    </row>
    <row r="100" spans="3:10" ht="13.5">
      <c r="C100" s="750" t="e">
        <f>'計算シート（設備投資）'!AQ39</f>
        <v>#N/A</v>
      </c>
      <c r="D100" s="751"/>
      <c r="E100" s="166" t="e">
        <f>'計算シート（設備投資）'!AR39</f>
        <v>#N/A</v>
      </c>
      <c r="F100" s="167" t="e">
        <f>'計算シート（設備投資）'!AS39</f>
        <v>#N/A</v>
      </c>
      <c r="G100" s="168" t="e">
        <f>'計算シート（設備投資）'!AT39</f>
        <v>#N/A</v>
      </c>
      <c r="H100" s="169" t="e">
        <f>'計算シート（設備投資）'!AU39</f>
        <v>#N/A</v>
      </c>
      <c r="I100" s="166" t="e">
        <f>'計算シート（設備投資）'!AV39</f>
        <v>#N/A</v>
      </c>
      <c r="J100" s="168" t="e">
        <f>'計算シート（設備投資）'!AW39</f>
        <v>#N/A</v>
      </c>
    </row>
    <row r="101" spans="3:10" ht="13.5">
      <c r="C101" s="750" t="e">
        <f>'計算シート（設備投資）'!AQ40</f>
        <v>#N/A</v>
      </c>
      <c r="D101" s="751"/>
      <c r="E101" s="166" t="e">
        <f>'計算シート（設備投資）'!AR40</f>
        <v>#N/A</v>
      </c>
      <c r="F101" s="167" t="e">
        <f>'計算シート（設備投資）'!AS40</f>
        <v>#N/A</v>
      </c>
      <c r="G101" s="168" t="e">
        <f>'計算シート（設備投資）'!AT40</f>
        <v>#N/A</v>
      </c>
      <c r="H101" s="169" t="e">
        <f>'計算シート（設備投資）'!AU40</f>
        <v>#N/A</v>
      </c>
      <c r="I101" s="166" t="e">
        <f>'計算シート（設備投資）'!AV40</f>
        <v>#N/A</v>
      </c>
      <c r="J101" s="168" t="e">
        <f>'計算シート（設備投資）'!AW40</f>
        <v>#N/A</v>
      </c>
    </row>
    <row r="102" spans="3:10" ht="13.5">
      <c r="C102" s="750" t="e">
        <f>'計算シート（設備投資）'!AQ41</f>
        <v>#N/A</v>
      </c>
      <c r="D102" s="751"/>
      <c r="E102" s="166" t="e">
        <f>'計算シート（設備投資）'!AR41</f>
        <v>#N/A</v>
      </c>
      <c r="F102" s="167" t="e">
        <f>'計算シート（設備投資）'!AS41</f>
        <v>#N/A</v>
      </c>
      <c r="G102" s="168" t="e">
        <f>'計算シート（設備投資）'!AT41</f>
        <v>#N/A</v>
      </c>
      <c r="H102" s="169" t="e">
        <f>'計算シート（設備投資）'!AU41</f>
        <v>#N/A</v>
      </c>
      <c r="I102" s="166" t="e">
        <f>'計算シート（設備投資）'!AV41</f>
        <v>#N/A</v>
      </c>
      <c r="J102" s="168" t="e">
        <f>'計算シート（設備投資）'!AW41</f>
        <v>#N/A</v>
      </c>
    </row>
    <row r="103" spans="3:10" ht="13.5">
      <c r="C103" s="752" t="e">
        <f>'計算シート（設備投資）'!AQ42</f>
        <v>#N/A</v>
      </c>
      <c r="D103" s="753"/>
      <c r="E103" s="170" t="e">
        <f>'計算シート（設備投資）'!AR42</f>
        <v>#N/A</v>
      </c>
      <c r="F103" s="171" t="e">
        <f>'計算シート（設備投資）'!AS42</f>
        <v>#N/A</v>
      </c>
      <c r="G103" s="172" t="e">
        <f>'計算シート（設備投資）'!AT42</f>
        <v>#N/A</v>
      </c>
      <c r="H103" s="173" t="e">
        <f>'計算シート（設備投資）'!AU42</f>
        <v>#N/A</v>
      </c>
      <c r="I103" s="170" t="e">
        <f>'計算シート（設備投資）'!AV42</f>
        <v>#N/A</v>
      </c>
      <c r="J103" s="172" t="e">
        <f>'計算シート（設備投資）'!AW42</f>
        <v>#N/A</v>
      </c>
    </row>
    <row r="104" spans="3:10" ht="13.5">
      <c r="C104" s="754" t="e">
        <f>'計算シート（設備投資）'!AQ43</f>
        <v>#N/A</v>
      </c>
      <c r="D104" s="755"/>
      <c r="E104" s="174" t="e">
        <f>'計算シート（設備投資）'!AR43</f>
        <v>#N/A</v>
      </c>
      <c r="F104" s="175" t="e">
        <f>'計算シート（設備投資）'!AS43</f>
        <v>#N/A</v>
      </c>
      <c r="G104" s="176" t="e">
        <f>'計算シート（設備投資）'!AT43</f>
        <v>#N/A</v>
      </c>
      <c r="H104" s="177" t="e">
        <f>'計算シート（設備投資）'!AU43</f>
        <v>#N/A</v>
      </c>
      <c r="I104" s="174" t="e">
        <f>'計算シート（設備投資）'!AV43</f>
        <v>#N/A</v>
      </c>
      <c r="J104" s="176" t="e">
        <f>'計算シート（設備投資）'!AW43</f>
        <v>#N/A</v>
      </c>
    </row>
    <row r="105" spans="3:10" ht="14.25" thickBot="1">
      <c r="C105" s="756" t="e">
        <f>'計算シート（設備投資）'!AQ44</f>
        <v>#N/A</v>
      </c>
      <c r="D105" s="757"/>
      <c r="E105" s="178" t="e">
        <f>'計算シート（設備投資）'!AR44</f>
        <v>#N/A</v>
      </c>
      <c r="F105" s="179" t="e">
        <f>'計算シート（設備投資）'!AS44</f>
        <v>#N/A</v>
      </c>
      <c r="G105" s="180" t="e">
        <f>'計算シート（設備投資）'!AT44</f>
        <v>#N/A</v>
      </c>
      <c r="H105" s="181" t="e">
        <f>'計算シート（設備投資）'!AU44</f>
        <v>#N/A</v>
      </c>
      <c r="I105" s="178" t="e">
        <f>'計算シート（設備投資）'!AV44</f>
        <v>#N/A</v>
      </c>
      <c r="J105" s="180" t="e">
        <f>'計算シート（設備投資）'!AW44</f>
        <v>#N/A</v>
      </c>
    </row>
    <row r="106" spans="3:10" ht="14.25" thickBot="1">
      <c r="C106" s="769" t="s">
        <v>62</v>
      </c>
      <c r="D106" s="770"/>
      <c r="E106" s="152" t="e">
        <f>'計算シート（設備投資）'!AR45</f>
        <v>#N/A</v>
      </c>
      <c r="F106" s="153" t="e">
        <f>'計算シート（設備投資）'!AS45</f>
        <v>#N/A</v>
      </c>
      <c r="G106" s="154" t="e">
        <f>'計算シート（設備投資）'!AT45</f>
        <v>#N/A</v>
      </c>
      <c r="H106" s="139"/>
      <c r="I106" s="152" t="e">
        <f>'計算シート（設備投資）'!AV45</f>
        <v>#N/A</v>
      </c>
      <c r="J106" s="154" t="e">
        <f>'計算シート（設備投資）'!AW45</f>
        <v>#N/A</v>
      </c>
    </row>
    <row r="107" spans="3:10" ht="13.5">
      <c r="C107" s="143" t="s">
        <v>206</v>
      </c>
    </row>
    <row r="109" spans="3:10" ht="17.25">
      <c r="C109" s="768" t="s">
        <v>232</v>
      </c>
      <c r="D109" s="768"/>
      <c r="E109" s="768"/>
      <c r="F109" s="768"/>
      <c r="G109" s="768"/>
      <c r="H109" s="768"/>
      <c r="I109" s="768"/>
      <c r="J109" s="768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66" t="s">
        <v>325</v>
      </c>
      <c r="D111" s="767" t="s">
        <v>228</v>
      </c>
      <c r="E111" s="767"/>
      <c r="F111" s="767"/>
      <c r="G111" s="767"/>
      <c r="H111" s="767"/>
      <c r="I111" s="767"/>
      <c r="J111" s="767"/>
    </row>
    <row r="112" spans="3:10" ht="12.75" customHeight="1">
      <c r="C112" s="766"/>
      <c r="D112" s="767"/>
      <c r="E112" s="767"/>
      <c r="F112" s="767"/>
      <c r="G112" s="767"/>
      <c r="H112" s="767"/>
      <c r="I112" s="767"/>
      <c r="J112" s="767"/>
    </row>
    <row r="113" spans="3:10" ht="12.75" customHeight="1">
      <c r="C113" s="766"/>
      <c r="D113" s="767"/>
      <c r="E113" s="767"/>
      <c r="F113" s="767"/>
      <c r="G113" s="767"/>
      <c r="H113" s="767"/>
      <c r="I113" s="767"/>
      <c r="J113" s="767"/>
    </row>
    <row r="114" spans="3:10" ht="12.75" customHeight="1">
      <c r="C114" s="21"/>
      <c r="D114" s="807" t="s">
        <v>233</v>
      </c>
      <c r="E114" s="808"/>
      <c r="F114" s="221"/>
      <c r="G114" s="221"/>
      <c r="H114" s="221"/>
      <c r="I114" s="221"/>
      <c r="J114" s="222"/>
    </row>
    <row r="115" spans="3:10" ht="12.75" customHeight="1">
      <c r="C115" s="21"/>
      <c r="D115" s="771" t="s">
        <v>234</v>
      </c>
      <c r="E115" s="772"/>
      <c r="F115" s="772"/>
      <c r="G115" s="772"/>
      <c r="H115" s="772"/>
      <c r="I115" s="772"/>
      <c r="J115" s="773"/>
    </row>
    <row r="116" spans="3:10" ht="12.75" customHeight="1">
      <c r="C116" s="21"/>
      <c r="D116" s="771"/>
      <c r="E116" s="772"/>
      <c r="F116" s="772"/>
      <c r="G116" s="772"/>
      <c r="H116" s="772"/>
      <c r="I116" s="772"/>
      <c r="J116" s="773"/>
    </row>
    <row r="117" spans="3:10" ht="12.75" customHeight="1">
      <c r="C117" s="21"/>
      <c r="D117" s="771"/>
      <c r="E117" s="772"/>
      <c r="F117" s="772"/>
      <c r="G117" s="772"/>
      <c r="H117" s="772"/>
      <c r="I117" s="772"/>
      <c r="J117" s="773"/>
    </row>
    <row r="118" spans="3:10" ht="12.75" customHeight="1">
      <c r="C118" s="21"/>
      <c r="D118" s="771"/>
      <c r="E118" s="772"/>
      <c r="F118" s="772"/>
      <c r="G118" s="772"/>
      <c r="H118" s="772"/>
      <c r="I118" s="772"/>
      <c r="J118" s="773"/>
    </row>
    <row r="119" spans="3:10" ht="12.75" customHeight="1">
      <c r="C119" s="21"/>
      <c r="D119" s="771"/>
      <c r="E119" s="772"/>
      <c r="F119" s="772"/>
      <c r="G119" s="772"/>
      <c r="H119" s="772"/>
      <c r="I119" s="772"/>
      <c r="J119" s="773"/>
    </row>
    <row r="120" spans="3:10" ht="12.75" customHeight="1">
      <c r="C120" s="21"/>
      <c r="D120" s="771"/>
      <c r="E120" s="772"/>
      <c r="F120" s="772"/>
      <c r="G120" s="772"/>
      <c r="H120" s="772"/>
      <c r="I120" s="772"/>
      <c r="J120" s="773"/>
    </row>
    <row r="121" spans="3:10" ht="12.75" customHeight="1">
      <c r="C121" s="21"/>
      <c r="D121" s="771"/>
      <c r="E121" s="772"/>
      <c r="F121" s="772"/>
      <c r="G121" s="772"/>
      <c r="H121" s="772"/>
      <c r="I121" s="772"/>
      <c r="J121" s="773"/>
    </row>
    <row r="122" spans="3:10" ht="12.75" customHeight="1">
      <c r="C122" s="21"/>
      <c r="D122" s="771"/>
      <c r="E122" s="772"/>
      <c r="F122" s="772"/>
      <c r="G122" s="772"/>
      <c r="H122" s="772"/>
      <c r="I122" s="772"/>
      <c r="J122" s="773"/>
    </row>
    <row r="123" spans="3:10" ht="12.75" customHeight="1">
      <c r="C123" s="21"/>
      <c r="D123" s="774"/>
      <c r="E123" s="775"/>
      <c r="F123" s="775"/>
      <c r="G123" s="775"/>
      <c r="H123" s="775"/>
      <c r="I123" s="775"/>
      <c r="J123" s="776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66" t="s">
        <v>235</v>
      </c>
      <c r="D125" s="767" t="s">
        <v>237</v>
      </c>
      <c r="E125" s="767"/>
      <c r="F125" s="767"/>
      <c r="G125" s="767"/>
      <c r="H125" s="767"/>
      <c r="I125" s="767"/>
      <c r="J125" s="767"/>
    </row>
    <row r="126" spans="3:10" ht="12.75" customHeight="1">
      <c r="C126" s="766"/>
      <c r="D126" s="767"/>
      <c r="E126" s="767"/>
      <c r="F126" s="767"/>
      <c r="G126" s="767"/>
      <c r="H126" s="767"/>
      <c r="I126" s="767"/>
      <c r="J126" s="767"/>
    </row>
    <row r="127" spans="3:10" ht="12.75" customHeight="1">
      <c r="C127" s="766"/>
      <c r="D127" s="767"/>
      <c r="E127" s="767"/>
      <c r="F127" s="767"/>
      <c r="G127" s="767"/>
      <c r="H127" s="767"/>
      <c r="I127" s="767"/>
      <c r="J127" s="767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</sheetData>
  <customSheetViews>
    <customSheetView guid="{2653BBE6-F91C-4430-938D-D5344182049A}" fitToPage="1">
      <rowBreaks count="1" manualBreakCount="1">
        <brk id="62" min="1" max="10" man="1"/>
      </rowBreaks>
      <pageMargins left="0.5" right="0.49" top="0.5" bottom="0.37" header="0.28999999999999998" footer="0.2"/>
      <pageSetup paperSize="9" scale="85" fitToHeight="2" orientation="portrait" r:id="rId1"/>
      <headerFooter alignWithMargins="0"/>
    </customSheetView>
  </customSheetViews>
  <mergeCells count="67"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D115:J123"/>
    <mergeCell ref="C125:C127"/>
    <mergeCell ref="D125:J127"/>
    <mergeCell ref="C105:D105"/>
    <mergeCell ref="C106:D106"/>
    <mergeCell ref="C109:J109"/>
    <mergeCell ref="C111:C113"/>
    <mergeCell ref="D111:J113"/>
    <mergeCell ref="D114:E11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00FF"/>
    <pageSetUpPr fitToPage="1"/>
  </sheetPr>
  <dimension ref="A1:AH69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86" t="s">
        <v>401</v>
      </c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  <c r="V1" s="886"/>
      <c r="W1" s="886"/>
      <c r="X1" s="886"/>
      <c r="Y1" s="886"/>
      <c r="Z1" s="886"/>
      <c r="AA1" s="886"/>
      <c r="AB1" s="886"/>
      <c r="AC1" s="886"/>
      <c r="AD1" s="886"/>
      <c r="AE1" s="886"/>
      <c r="AF1" s="886"/>
      <c r="AG1" s="886"/>
      <c r="AH1" s="886"/>
    </row>
    <row r="2" spans="1:34" ht="13.5" customHeight="1">
      <c r="A2" s="886"/>
      <c r="B2" s="886"/>
      <c r="C2" s="886"/>
      <c r="D2" s="886"/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86"/>
      <c r="T2" s="886"/>
      <c r="U2" s="886"/>
      <c r="V2" s="886"/>
      <c r="W2" s="886"/>
      <c r="X2" s="886"/>
      <c r="Y2" s="886"/>
      <c r="Z2" s="886"/>
      <c r="AA2" s="886"/>
      <c r="AB2" s="886"/>
      <c r="AC2" s="886"/>
      <c r="AD2" s="886"/>
      <c r="AE2" s="886"/>
      <c r="AF2" s="886"/>
      <c r="AG2" s="886"/>
      <c r="AH2" s="886"/>
    </row>
    <row r="3" spans="1:34" ht="13.5" customHeight="1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</row>
    <row r="4" spans="1:34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</row>
    <row r="5" spans="1:34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</row>
    <row r="7" spans="1:34" ht="14.25">
      <c r="R7" s="202"/>
      <c r="S7" s="202"/>
      <c r="T7" s="183"/>
    </row>
    <row r="8" spans="1:34" ht="10.5" customHeight="1">
      <c r="R8" s="202"/>
      <c r="S8" s="202"/>
      <c r="T8" s="183"/>
      <c r="U8" s="183"/>
      <c r="V8" s="183"/>
    </row>
    <row r="9" spans="1:34" ht="6.75" customHeight="1">
      <c r="R9" s="202"/>
      <c r="S9" s="202"/>
      <c r="T9" s="183"/>
      <c r="U9" s="183"/>
      <c r="V9" s="183"/>
    </row>
    <row r="10" spans="1:34" ht="16.5" customHeight="1">
      <c r="R10" s="203"/>
      <c r="S10" s="203"/>
      <c r="T10" s="183"/>
      <c r="U10" s="183"/>
      <c r="V10" s="183"/>
    </row>
    <row r="11" spans="1:34" ht="13.5" customHeight="1">
      <c r="G11" s="851" t="s">
        <v>64</v>
      </c>
      <c r="S11" s="155"/>
      <c r="T11" s="155"/>
      <c r="U11" s="155"/>
      <c r="V11" s="155"/>
      <c r="AA11" s="853" t="s">
        <v>209</v>
      </c>
      <c r="AB11" s="854"/>
    </row>
    <row r="12" spans="1:34" ht="13.5" customHeight="1">
      <c r="G12" s="852"/>
      <c r="Q12" s="887" t="s">
        <v>238</v>
      </c>
      <c r="R12" s="887"/>
      <c r="AA12" s="855"/>
      <c r="AB12" s="856"/>
    </row>
    <row r="13" spans="1:34" ht="13.5" customHeight="1">
      <c r="G13" s="183"/>
      <c r="Q13" s="887"/>
      <c r="R13" s="887"/>
      <c r="AA13" s="183"/>
      <c r="AB13" s="183"/>
    </row>
    <row r="14" spans="1:34" ht="13.5" customHeight="1">
      <c r="Q14" s="887"/>
      <c r="R14" s="887"/>
      <c r="T14" s="183"/>
      <c r="V14" s="155"/>
    </row>
    <row r="15" spans="1:34" ht="13.5" customHeight="1">
      <c r="G15" s="853" t="s">
        <v>210</v>
      </c>
      <c r="H15" s="854"/>
      <c r="I15" s="66"/>
      <c r="J15" s="66"/>
      <c r="N15" s="204"/>
      <c r="O15" s="204"/>
      <c r="Q15" s="887"/>
      <c r="R15" s="887"/>
      <c r="T15" s="183"/>
      <c r="U15" s="183"/>
      <c r="AA15" s="853" t="s">
        <v>211</v>
      </c>
      <c r="AB15" s="854"/>
      <c r="AC15" s="155"/>
    </row>
    <row r="16" spans="1:34" ht="13.5" customHeight="1">
      <c r="D16" s="853" t="s">
        <v>212</v>
      </c>
      <c r="E16" s="854"/>
      <c r="G16" s="863"/>
      <c r="H16" s="864"/>
      <c r="I16" s="66"/>
      <c r="J16" s="66"/>
      <c r="N16" s="204"/>
      <c r="O16" s="204"/>
      <c r="Q16" s="887"/>
      <c r="R16" s="887"/>
      <c r="AA16" s="863"/>
      <c r="AB16" s="864"/>
      <c r="AC16" s="155"/>
      <c r="AD16" s="865" t="s">
        <v>213</v>
      </c>
      <c r="AE16" s="866"/>
    </row>
    <row r="17" spans="4:31" ht="13.5" customHeight="1">
      <c r="D17" s="863"/>
      <c r="E17" s="864"/>
      <c r="G17" s="863"/>
      <c r="H17" s="864"/>
      <c r="I17" s="66"/>
      <c r="J17" s="66"/>
      <c r="N17" s="204"/>
      <c r="O17" s="204"/>
      <c r="Q17" s="888">
        <f>'計算シート(土地造成)'!E45</f>
        <v>0</v>
      </c>
      <c r="R17" s="888"/>
      <c r="AA17" s="863"/>
      <c r="AB17" s="864"/>
      <c r="AC17" s="155"/>
      <c r="AD17" s="867"/>
      <c r="AE17" s="868"/>
    </row>
    <row r="18" spans="4:31" ht="17.25">
      <c r="D18" s="869">
        <f>'計算シート(土地造成)'!AC45</f>
        <v>0</v>
      </c>
      <c r="E18" s="870"/>
      <c r="G18" s="869">
        <f>'計算シート(土地造成)'!Y45</f>
        <v>0</v>
      </c>
      <c r="H18" s="870"/>
      <c r="I18" s="155"/>
      <c r="N18" s="203"/>
      <c r="O18" s="203"/>
      <c r="Q18" s="888"/>
      <c r="R18" s="888"/>
      <c r="AA18" s="871">
        <f>'計算シート(土地造成)'!F45</f>
        <v>0</v>
      </c>
      <c r="AB18" s="872"/>
      <c r="AC18" s="155"/>
      <c r="AD18" s="871">
        <f>'計算シート(土地造成)'!G45</f>
        <v>0</v>
      </c>
      <c r="AE18" s="872"/>
    </row>
    <row r="19" spans="4:31" ht="15" customHeight="1">
      <c r="J19" s="851" t="s">
        <v>63</v>
      </c>
      <c r="N19" s="880" t="s">
        <v>226</v>
      </c>
      <c r="O19" s="881"/>
      <c r="R19" s="202"/>
      <c r="T19" s="183"/>
      <c r="U19" s="183"/>
      <c r="V19" s="155"/>
      <c r="X19" s="853" t="s">
        <v>201</v>
      </c>
      <c r="Y19" s="854"/>
    </row>
    <row r="20" spans="4:31" ht="13.5" customHeight="1">
      <c r="J20" s="852"/>
      <c r="N20" s="882"/>
      <c r="O20" s="883"/>
      <c r="R20" s="202"/>
      <c r="T20" s="183"/>
      <c r="U20" s="183"/>
      <c r="X20" s="855"/>
      <c r="Y20" s="856"/>
      <c r="Z20" s="183"/>
    </row>
    <row r="21" spans="4:31" ht="13.5" customHeight="1">
      <c r="J21" s="183"/>
      <c r="N21" s="884"/>
      <c r="O21" s="885"/>
      <c r="R21" s="183"/>
      <c r="T21" s="183"/>
      <c r="U21" s="183"/>
      <c r="X21" s="183"/>
      <c r="Y21" s="183"/>
      <c r="Z21" s="183"/>
    </row>
    <row r="23" spans="4:31" ht="14.25">
      <c r="R23" s="853" t="s">
        <v>202</v>
      </c>
      <c r="S23" s="854"/>
      <c r="T23" s="183"/>
      <c r="U23" s="183"/>
      <c r="V23" s="183"/>
      <c r="AD23" s="23"/>
      <c r="AE23" s="23"/>
    </row>
    <row r="24" spans="4:31" ht="13.5" customHeight="1">
      <c r="R24" s="863"/>
      <c r="S24" s="864"/>
      <c r="T24" s="183"/>
      <c r="U24" s="183"/>
      <c r="V24" s="183"/>
    </row>
    <row r="25" spans="4:31" ht="13.5" customHeight="1">
      <c r="R25" s="873">
        <f>'計算シート(土地造成)'!H45</f>
        <v>0</v>
      </c>
      <c r="S25" s="874"/>
      <c r="T25" s="184"/>
      <c r="U25" s="184"/>
      <c r="V25" s="184"/>
    </row>
    <row r="26" spans="4:31">
      <c r="U26" s="851" t="s">
        <v>56</v>
      </c>
      <c r="V26" s="66"/>
    </row>
    <row r="27" spans="4:31">
      <c r="U27" s="852"/>
      <c r="V27" s="66"/>
    </row>
    <row r="28" spans="4:31" ht="14.25">
      <c r="F28" s="23"/>
      <c r="R28" s="877" t="s">
        <v>214</v>
      </c>
      <c r="S28" s="854"/>
      <c r="T28" s="183"/>
      <c r="U28" s="183"/>
      <c r="V28" s="183"/>
    </row>
    <row r="29" spans="4:31" ht="14.25">
      <c r="F29" s="23"/>
      <c r="G29" s="851" t="s">
        <v>64</v>
      </c>
      <c r="R29" s="863"/>
      <c r="S29" s="864"/>
      <c r="T29" s="183"/>
      <c r="U29" s="183"/>
      <c r="V29" s="183"/>
      <c r="AA29" s="853" t="s">
        <v>209</v>
      </c>
      <c r="AB29" s="854"/>
    </row>
    <row r="30" spans="4:31" ht="17.25">
      <c r="G30" s="852"/>
      <c r="R30" s="873">
        <f>'計算シート(土地造成)'!I45</f>
        <v>0</v>
      </c>
      <c r="S30" s="874"/>
      <c r="T30" s="184"/>
      <c r="U30" s="184"/>
      <c r="V30" s="184"/>
      <c r="AA30" s="855"/>
      <c r="AB30" s="856"/>
    </row>
    <row r="32" spans="4:31" ht="14.25" thickBot="1"/>
    <row r="33" spans="1:34" ht="13.5" customHeight="1">
      <c r="G33" s="853" t="s">
        <v>210</v>
      </c>
      <c r="H33" s="854"/>
      <c r="I33" s="66"/>
      <c r="J33" s="66"/>
      <c r="N33" s="847" t="s">
        <v>215</v>
      </c>
      <c r="O33" s="848"/>
      <c r="S33" s="853" t="s">
        <v>216</v>
      </c>
      <c r="T33" s="875"/>
      <c r="U33" s="854"/>
      <c r="AA33" s="853" t="s">
        <v>211</v>
      </c>
      <c r="AB33" s="854"/>
      <c r="AC33" s="155"/>
    </row>
    <row r="34" spans="1:34" ht="14.25" customHeight="1">
      <c r="D34" s="853" t="s">
        <v>212</v>
      </c>
      <c r="E34" s="854"/>
      <c r="G34" s="863"/>
      <c r="H34" s="864"/>
      <c r="I34" s="66"/>
      <c r="J34" s="66"/>
      <c r="N34" s="849"/>
      <c r="O34" s="850"/>
      <c r="S34" s="855"/>
      <c r="T34" s="876"/>
      <c r="U34" s="856"/>
      <c r="AA34" s="863"/>
      <c r="AB34" s="864"/>
      <c r="AC34" s="155"/>
      <c r="AD34" s="865" t="s">
        <v>213</v>
      </c>
      <c r="AE34" s="866"/>
    </row>
    <row r="35" spans="1:34" ht="13.5" customHeight="1">
      <c r="D35" s="863"/>
      <c r="E35" s="864"/>
      <c r="G35" s="863"/>
      <c r="H35" s="864"/>
      <c r="I35" s="66"/>
      <c r="J35" s="66"/>
      <c r="N35" s="849"/>
      <c r="O35" s="850"/>
      <c r="AA35" s="863"/>
      <c r="AB35" s="864"/>
      <c r="AC35" s="155"/>
      <c r="AD35" s="867"/>
      <c r="AE35" s="868"/>
    </row>
    <row r="36" spans="1:34" ht="18" thickBot="1">
      <c r="D36" s="869">
        <f>'計算シート(土地造成)'!AD45</f>
        <v>0</v>
      </c>
      <c r="E36" s="870"/>
      <c r="G36" s="869">
        <f>'計算シート(土地造成)'!Z45</f>
        <v>0</v>
      </c>
      <c r="H36" s="870"/>
      <c r="I36" s="155"/>
      <c r="N36" s="878">
        <f>'計算シート(土地造成)'!J45</f>
        <v>0</v>
      </c>
      <c r="O36" s="879"/>
      <c r="AA36" s="871">
        <f>'計算シート(土地造成)'!K45</f>
        <v>0</v>
      </c>
      <c r="AB36" s="872"/>
      <c r="AC36" s="155"/>
      <c r="AD36" s="871">
        <f>'計算シート(土地造成)'!L45</f>
        <v>0</v>
      </c>
      <c r="AE36" s="872"/>
    </row>
    <row r="37" spans="1:34" ht="17.25">
      <c r="D37" s="155"/>
      <c r="E37" s="155"/>
      <c r="G37" s="155"/>
      <c r="H37" s="155"/>
      <c r="J37" s="851" t="s">
        <v>63</v>
      </c>
      <c r="N37" s="184"/>
      <c r="O37" s="184"/>
      <c r="X37" s="853" t="s">
        <v>201</v>
      </c>
      <c r="Y37" s="854"/>
      <c r="Z37" s="155"/>
      <c r="AA37" s="155"/>
      <c r="AB37" s="155"/>
      <c r="AC37" s="155"/>
    </row>
    <row r="38" spans="1:34" ht="17.25">
      <c r="D38" s="155"/>
      <c r="E38" s="155"/>
      <c r="G38" s="155"/>
      <c r="H38" s="155"/>
      <c r="J38" s="852"/>
      <c r="N38" s="184"/>
      <c r="O38" s="184"/>
      <c r="W38" s="183"/>
      <c r="X38" s="855"/>
      <c r="Y38" s="856"/>
      <c r="Z38" s="155"/>
      <c r="AA38" s="155"/>
      <c r="AB38" s="155"/>
      <c r="AC38" s="155"/>
    </row>
    <row r="39" spans="1:34" ht="9" customHeight="1">
      <c r="D39" s="155"/>
      <c r="E39" s="155"/>
      <c r="G39" s="155"/>
      <c r="H39" s="155"/>
      <c r="I39" s="155"/>
      <c r="J39" s="155"/>
      <c r="N39" s="184"/>
      <c r="O39" s="184"/>
      <c r="AA39" s="155"/>
      <c r="AB39" s="155"/>
      <c r="AC39" s="155"/>
      <c r="AD39" s="155"/>
      <c r="AE39" s="155"/>
      <c r="AH39" s="3"/>
    </row>
    <row r="40" spans="1:34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</row>
    <row r="41" spans="1:34" ht="14.25">
      <c r="R41" s="877" t="s">
        <v>217</v>
      </c>
      <c r="S41" s="854"/>
      <c r="T41" s="183"/>
      <c r="U41" s="183"/>
      <c r="V41" s="183"/>
    </row>
    <row r="42" spans="1:34" ht="14.25">
      <c r="R42" s="863"/>
      <c r="S42" s="864"/>
      <c r="T42" s="183"/>
      <c r="U42" s="183"/>
      <c r="V42" s="183"/>
    </row>
    <row r="43" spans="1:34" ht="17.25">
      <c r="R43" s="873">
        <f>'計算シート(土地造成)'!R45</f>
        <v>0</v>
      </c>
      <c r="S43" s="874"/>
      <c r="T43" s="184"/>
      <c r="U43" s="184"/>
      <c r="V43" s="184"/>
    </row>
    <row r="44" spans="1:34">
      <c r="U44" s="851" t="s">
        <v>56</v>
      </c>
      <c r="V44" s="66"/>
      <c r="X44" s="853" t="s">
        <v>163</v>
      </c>
      <c r="Y44" s="854"/>
    </row>
    <row r="45" spans="1:34">
      <c r="U45" s="852"/>
      <c r="V45" s="66"/>
      <c r="X45" s="855"/>
      <c r="Y45" s="856"/>
    </row>
    <row r="46" spans="1:34" ht="13.5" customHeight="1">
      <c r="F46" s="23"/>
      <c r="R46" s="877" t="s">
        <v>218</v>
      </c>
      <c r="S46" s="854"/>
      <c r="T46" s="183"/>
      <c r="U46" s="183"/>
      <c r="V46" s="183"/>
      <c r="AB46" s="23"/>
    </row>
    <row r="47" spans="1:34" ht="13.5" customHeight="1">
      <c r="F47" s="23"/>
      <c r="G47" s="851" t="s">
        <v>64</v>
      </c>
      <c r="R47" s="863"/>
      <c r="S47" s="864"/>
      <c r="T47" s="183"/>
      <c r="U47" s="183"/>
      <c r="V47" s="183"/>
      <c r="AA47" s="853" t="s">
        <v>209</v>
      </c>
      <c r="AB47" s="854"/>
    </row>
    <row r="48" spans="1:34" ht="17.25">
      <c r="G48" s="852"/>
      <c r="R48" s="873">
        <f>'計算シート(土地造成)'!T45</f>
        <v>0</v>
      </c>
      <c r="S48" s="874"/>
      <c r="T48" s="184"/>
      <c r="U48" s="184"/>
      <c r="V48" s="184"/>
      <c r="AA48" s="855"/>
      <c r="AB48" s="856"/>
    </row>
    <row r="50" spans="1:34" ht="14.25" thickBot="1">
      <c r="W50" s="66"/>
      <c r="X50" s="66"/>
      <c r="Y50" s="66"/>
      <c r="Z50" s="66"/>
      <c r="AA50" s="66"/>
    </row>
    <row r="51" spans="1:34" ht="14.25" customHeight="1">
      <c r="G51" s="853" t="s">
        <v>210</v>
      </c>
      <c r="H51" s="854"/>
      <c r="I51" s="66"/>
      <c r="J51" s="66"/>
      <c r="N51" s="847" t="s">
        <v>219</v>
      </c>
      <c r="O51" s="848"/>
      <c r="S51" s="853" t="s">
        <v>216</v>
      </c>
      <c r="T51" s="875"/>
      <c r="U51" s="854"/>
      <c r="AA51" s="853" t="s">
        <v>211</v>
      </c>
      <c r="AB51" s="854"/>
      <c r="AC51" s="155"/>
    </row>
    <row r="52" spans="1:34" ht="14.25" customHeight="1">
      <c r="D52" s="853" t="s">
        <v>212</v>
      </c>
      <c r="E52" s="854"/>
      <c r="G52" s="863"/>
      <c r="H52" s="864"/>
      <c r="I52" s="66"/>
      <c r="J52" s="66"/>
      <c r="N52" s="849"/>
      <c r="O52" s="850"/>
      <c r="S52" s="855"/>
      <c r="T52" s="876"/>
      <c r="U52" s="856"/>
      <c r="AA52" s="863"/>
      <c r="AB52" s="864"/>
      <c r="AC52" s="155"/>
      <c r="AD52" s="865" t="s">
        <v>213</v>
      </c>
      <c r="AE52" s="866"/>
    </row>
    <row r="53" spans="1:34" ht="13.5" customHeight="1">
      <c r="D53" s="863"/>
      <c r="E53" s="864"/>
      <c r="G53" s="863"/>
      <c r="H53" s="864"/>
      <c r="I53" s="66"/>
      <c r="J53" s="66"/>
      <c r="N53" s="849"/>
      <c r="O53" s="850"/>
      <c r="AA53" s="863"/>
      <c r="AB53" s="864"/>
      <c r="AC53" s="155"/>
      <c r="AD53" s="867"/>
      <c r="AE53" s="868"/>
    </row>
    <row r="54" spans="1:34" ht="18" thickBot="1">
      <c r="D54" s="869">
        <f>'計算シート(土地造成)'!AF45</f>
        <v>0</v>
      </c>
      <c r="E54" s="870"/>
      <c r="G54" s="869">
        <f>'計算シート(土地造成)'!AB45</f>
        <v>0</v>
      </c>
      <c r="H54" s="870"/>
      <c r="I54" s="155"/>
      <c r="N54" s="840">
        <f>'計算シート(土地造成)'!U45</f>
        <v>0</v>
      </c>
      <c r="O54" s="841"/>
      <c r="AA54" s="871">
        <f>'計算シート(土地造成)'!V45</f>
        <v>0</v>
      </c>
      <c r="AB54" s="872"/>
      <c r="AC54" s="155"/>
      <c r="AD54" s="871">
        <f>'計算シート(土地造成)'!W45</f>
        <v>0</v>
      </c>
      <c r="AE54" s="872"/>
    </row>
    <row r="55" spans="1:34" ht="14.25" customHeight="1">
      <c r="J55" s="851" t="s">
        <v>63</v>
      </c>
      <c r="X55" s="853" t="s">
        <v>201</v>
      </c>
      <c r="Y55" s="854"/>
    </row>
    <row r="56" spans="1:34" ht="14.25">
      <c r="J56" s="852"/>
      <c r="W56" s="183"/>
      <c r="X56" s="855"/>
      <c r="Y56" s="856"/>
    </row>
    <row r="57" spans="1:34" ht="14.25">
      <c r="J57" s="183"/>
      <c r="W57" s="183"/>
      <c r="X57" s="183"/>
      <c r="Y57" s="183"/>
    </row>
    <row r="58" spans="1:34" ht="13.5" customHeight="1"/>
    <row r="59" spans="1:34">
      <c r="AH59" s="3"/>
    </row>
    <row r="60" spans="1:34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</row>
    <row r="61" spans="1:34" ht="14.25" thickBot="1"/>
    <row r="62" spans="1:34" ht="14.25" customHeight="1" thickBot="1">
      <c r="G62" s="847" t="s">
        <v>210</v>
      </c>
      <c r="H62" s="848"/>
      <c r="I62" s="66"/>
      <c r="J62" s="66"/>
      <c r="N62" s="857" t="s">
        <v>239</v>
      </c>
      <c r="O62" s="858"/>
      <c r="R62" s="857" t="s">
        <v>240</v>
      </c>
      <c r="S62" s="861"/>
      <c r="T62" s="858"/>
      <c r="AA62" s="847" t="s">
        <v>211</v>
      </c>
      <c r="AB62" s="848"/>
      <c r="AC62" s="155"/>
    </row>
    <row r="63" spans="1:34" ht="14.25" customHeight="1" thickTop="1">
      <c r="D63" s="828" t="s">
        <v>212</v>
      </c>
      <c r="E63" s="829"/>
      <c r="G63" s="849"/>
      <c r="H63" s="850"/>
      <c r="I63" s="66"/>
      <c r="J63" s="66"/>
      <c r="N63" s="859"/>
      <c r="O63" s="860"/>
      <c r="R63" s="859"/>
      <c r="S63" s="862"/>
      <c r="T63" s="860"/>
      <c r="AA63" s="849"/>
      <c r="AB63" s="850"/>
      <c r="AC63" s="155"/>
      <c r="AD63" s="832" t="s">
        <v>213</v>
      </c>
      <c r="AE63" s="833"/>
    </row>
    <row r="64" spans="1:34" ht="13.5" customHeight="1">
      <c r="D64" s="830"/>
      <c r="E64" s="831"/>
      <c r="G64" s="849"/>
      <c r="H64" s="850"/>
      <c r="I64" s="66"/>
      <c r="J64" s="66"/>
      <c r="N64" s="859"/>
      <c r="O64" s="860"/>
      <c r="R64" s="859"/>
      <c r="S64" s="862"/>
      <c r="T64" s="860"/>
      <c r="AA64" s="849"/>
      <c r="AB64" s="850"/>
      <c r="AC64" s="155"/>
      <c r="AD64" s="834"/>
      <c r="AE64" s="835"/>
    </row>
    <row r="65" spans="1:34" ht="18" thickBot="1">
      <c r="D65" s="836">
        <f>'計算シート(土地造成)'!AL45</f>
        <v>0</v>
      </c>
      <c r="E65" s="837"/>
      <c r="G65" s="838">
        <f>'計算シート(土地造成)'!AK45</f>
        <v>0</v>
      </c>
      <c r="H65" s="839"/>
      <c r="I65" s="155"/>
      <c r="J65" s="155"/>
      <c r="N65" s="840">
        <f>'計算シート(土地造成)'!AH45</f>
        <v>0</v>
      </c>
      <c r="O65" s="841"/>
      <c r="R65" s="842">
        <f>IFERROR(N65/Q17,0)</f>
        <v>0</v>
      </c>
      <c r="S65" s="843"/>
      <c r="T65" s="844"/>
      <c r="AA65" s="840">
        <f>'計算シート(土地造成)'!AI45</f>
        <v>0</v>
      </c>
      <c r="AB65" s="841"/>
      <c r="AC65" s="155"/>
      <c r="AD65" s="845">
        <f>'計算シート(土地造成)'!AJ45</f>
        <v>0</v>
      </c>
      <c r="AE65" s="846"/>
    </row>
    <row r="66" spans="1:34" ht="14.25" thickTop="1"/>
    <row r="69" spans="1:34">
      <c r="A69" s="186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</row>
  </sheetData>
  <customSheetViews>
    <customSheetView guid="{2653BBE6-F91C-4430-938D-D5344182049A}" scale="70" showGridLines="0" fitToPage="1">
      <selection sqref="A1:AH2"/>
      <pageMargins left="0.43307086614173229" right="0.31496062992125984" top="0.62992125984251968" bottom="0.39370078740157483" header="0.39370078740157483" footer="0.51181102362204722"/>
      <pageSetup paperSize="9" scale="60" fitToHeight="2" orientation="landscape" r:id="rId1"/>
      <headerFooter alignWithMargins="0"/>
    </customSheetView>
  </customSheetViews>
  <mergeCells count="69">
    <mergeCell ref="A1:AH2"/>
    <mergeCell ref="G11:G12"/>
    <mergeCell ref="AA11:AB12"/>
    <mergeCell ref="Q12:R16"/>
    <mergeCell ref="G15:H17"/>
    <mergeCell ref="AA15:AB17"/>
    <mergeCell ref="D16:E17"/>
    <mergeCell ref="AD16:AE17"/>
    <mergeCell ref="Q17:R18"/>
    <mergeCell ref="D18:E18"/>
    <mergeCell ref="G18:H18"/>
    <mergeCell ref="AA18:AB18"/>
    <mergeCell ref="AD18:AE18"/>
    <mergeCell ref="J19:J20"/>
    <mergeCell ref="N19:O21"/>
    <mergeCell ref="X19:Y20"/>
    <mergeCell ref="AA33:AB35"/>
    <mergeCell ref="D34:E35"/>
    <mergeCell ref="G29:G30"/>
    <mergeCell ref="AD34:AE35"/>
    <mergeCell ref="R23:S24"/>
    <mergeCell ref="R25:S25"/>
    <mergeCell ref="U26:U27"/>
    <mergeCell ref="R28:S29"/>
    <mergeCell ref="AA29:AB30"/>
    <mergeCell ref="R30:S30"/>
    <mergeCell ref="J37:J38"/>
    <mergeCell ref="X37:Y38"/>
    <mergeCell ref="G33:H35"/>
    <mergeCell ref="N33:O35"/>
    <mergeCell ref="S33:U34"/>
    <mergeCell ref="D36:E36"/>
    <mergeCell ref="G36:H36"/>
    <mergeCell ref="N36:O36"/>
    <mergeCell ref="AA36:AB36"/>
    <mergeCell ref="AD36:AE36"/>
    <mergeCell ref="R41:S42"/>
    <mergeCell ref="R43:S43"/>
    <mergeCell ref="U44:U45"/>
    <mergeCell ref="X44:Y45"/>
    <mergeCell ref="R46:S47"/>
    <mergeCell ref="AA47:AB48"/>
    <mergeCell ref="R48:S48"/>
    <mergeCell ref="G51:H53"/>
    <mergeCell ref="N51:O53"/>
    <mergeCell ref="S51:U52"/>
    <mergeCell ref="AA51:AB53"/>
    <mergeCell ref="G47:G48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0000FF"/>
    <pageSetUpPr fitToPage="1"/>
  </sheetPr>
  <dimension ref="A1:AH69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86" t="s">
        <v>400</v>
      </c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  <c r="V1" s="886"/>
      <c r="W1" s="886"/>
      <c r="X1" s="886"/>
      <c r="Y1" s="886"/>
      <c r="Z1" s="886"/>
      <c r="AA1" s="886"/>
      <c r="AB1" s="886"/>
      <c r="AC1" s="886"/>
      <c r="AD1" s="886"/>
      <c r="AE1" s="886"/>
      <c r="AF1" s="886"/>
      <c r="AG1" s="886"/>
      <c r="AH1" s="886"/>
    </row>
    <row r="2" spans="1:34" ht="13.5" customHeight="1">
      <c r="A2" s="886"/>
      <c r="B2" s="886"/>
      <c r="C2" s="886"/>
      <c r="D2" s="886"/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86"/>
      <c r="T2" s="886"/>
      <c r="U2" s="886"/>
      <c r="V2" s="886"/>
      <c r="W2" s="886"/>
      <c r="X2" s="886"/>
      <c r="Y2" s="886"/>
      <c r="Z2" s="886"/>
      <c r="AA2" s="886"/>
      <c r="AB2" s="886"/>
      <c r="AC2" s="886"/>
      <c r="AD2" s="886"/>
      <c r="AE2" s="886"/>
      <c r="AF2" s="886"/>
      <c r="AG2" s="886"/>
      <c r="AH2" s="886"/>
    </row>
    <row r="3" spans="1:34" ht="13.5" customHeight="1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</row>
    <row r="4" spans="1:34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</row>
    <row r="5" spans="1:34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</row>
    <row r="7" spans="1:34" ht="14.25">
      <c r="R7" s="202"/>
      <c r="S7" s="202"/>
      <c r="T7" s="183"/>
    </row>
    <row r="8" spans="1:34" ht="10.5" customHeight="1">
      <c r="R8" s="202"/>
      <c r="S8" s="202"/>
      <c r="T8" s="183"/>
      <c r="U8" s="183"/>
      <c r="V8" s="183"/>
    </row>
    <row r="9" spans="1:34" ht="6.75" customHeight="1">
      <c r="R9" s="202"/>
      <c r="S9" s="202"/>
      <c r="T9" s="183"/>
      <c r="U9" s="183"/>
      <c r="V9" s="183"/>
    </row>
    <row r="10" spans="1:34" ht="16.5" customHeight="1">
      <c r="R10" s="203"/>
      <c r="S10" s="203"/>
      <c r="T10" s="183"/>
      <c r="U10" s="183"/>
      <c r="V10" s="183"/>
    </row>
    <row r="11" spans="1:34" ht="13.5" customHeight="1">
      <c r="G11" s="851" t="s">
        <v>64</v>
      </c>
      <c r="S11" s="155"/>
      <c r="T11" s="155"/>
      <c r="U11" s="155"/>
      <c r="V11" s="155"/>
      <c r="AA11" s="853" t="s">
        <v>209</v>
      </c>
      <c r="AB11" s="854"/>
    </row>
    <row r="12" spans="1:34" ht="13.5" customHeight="1">
      <c r="G12" s="852"/>
      <c r="Q12" s="887" t="s">
        <v>238</v>
      </c>
      <c r="R12" s="887"/>
      <c r="AA12" s="855"/>
      <c r="AB12" s="856"/>
    </row>
    <row r="13" spans="1:34" ht="13.5" customHeight="1">
      <c r="G13" s="183"/>
      <c r="Q13" s="887"/>
      <c r="R13" s="887"/>
      <c r="AA13" s="183"/>
      <c r="AB13" s="183"/>
    </row>
    <row r="14" spans="1:34" ht="13.5" customHeight="1">
      <c r="Q14" s="887"/>
      <c r="R14" s="887"/>
      <c r="T14" s="183"/>
      <c r="V14" s="155"/>
    </row>
    <row r="15" spans="1:34" ht="13.5" customHeight="1">
      <c r="G15" s="853" t="s">
        <v>210</v>
      </c>
      <c r="H15" s="854"/>
      <c r="I15" s="66"/>
      <c r="J15" s="66"/>
      <c r="N15" s="204"/>
      <c r="O15" s="204"/>
      <c r="Q15" s="887"/>
      <c r="R15" s="887"/>
      <c r="T15" s="183"/>
      <c r="U15" s="183"/>
      <c r="AA15" s="853" t="s">
        <v>211</v>
      </c>
      <c r="AB15" s="854"/>
      <c r="AC15" s="155"/>
    </row>
    <row r="16" spans="1:34" ht="13.5" customHeight="1">
      <c r="D16" s="853" t="s">
        <v>212</v>
      </c>
      <c r="E16" s="854"/>
      <c r="G16" s="863"/>
      <c r="H16" s="864"/>
      <c r="I16" s="66"/>
      <c r="J16" s="66"/>
      <c r="N16" s="204"/>
      <c r="O16" s="204"/>
      <c r="Q16" s="887"/>
      <c r="R16" s="887"/>
      <c r="AA16" s="863"/>
      <c r="AB16" s="864"/>
      <c r="AC16" s="155"/>
      <c r="AD16" s="865" t="s">
        <v>213</v>
      </c>
      <c r="AE16" s="866"/>
    </row>
    <row r="17" spans="4:31" ht="13.5" customHeight="1">
      <c r="D17" s="863"/>
      <c r="E17" s="864"/>
      <c r="G17" s="863"/>
      <c r="H17" s="864"/>
      <c r="I17" s="66"/>
      <c r="J17" s="66"/>
      <c r="N17" s="204"/>
      <c r="O17" s="204"/>
      <c r="Q17" s="888">
        <f>'計算シート(建設投資)'!E45</f>
        <v>0</v>
      </c>
      <c r="R17" s="888"/>
      <c r="AA17" s="863"/>
      <c r="AB17" s="864"/>
      <c r="AC17" s="155"/>
      <c r="AD17" s="867"/>
      <c r="AE17" s="868"/>
    </row>
    <row r="18" spans="4:31" ht="17.25">
      <c r="D18" s="869">
        <f>'計算シート(建設投資)'!AC45</f>
        <v>0</v>
      </c>
      <c r="E18" s="870"/>
      <c r="G18" s="869">
        <f>'計算シート(建設投資)'!Y45</f>
        <v>0</v>
      </c>
      <c r="H18" s="870"/>
      <c r="I18" s="155"/>
      <c r="N18" s="203"/>
      <c r="O18" s="203"/>
      <c r="Q18" s="888"/>
      <c r="R18" s="888"/>
      <c r="AA18" s="871">
        <f>'計算シート(建設投資)'!F45</f>
        <v>0</v>
      </c>
      <c r="AB18" s="872"/>
      <c r="AC18" s="155"/>
      <c r="AD18" s="871">
        <f>'計算シート(建設投資)'!G45</f>
        <v>0</v>
      </c>
      <c r="AE18" s="872"/>
    </row>
    <row r="19" spans="4:31" ht="15" customHeight="1">
      <c r="J19" s="851" t="s">
        <v>63</v>
      </c>
      <c r="N19" s="880" t="s">
        <v>226</v>
      </c>
      <c r="O19" s="881"/>
      <c r="R19" s="202"/>
      <c r="T19" s="183"/>
      <c r="U19" s="183"/>
      <c r="V19" s="155"/>
      <c r="X19" s="853" t="s">
        <v>201</v>
      </c>
      <c r="Y19" s="854"/>
    </row>
    <row r="20" spans="4:31" ht="13.5" customHeight="1">
      <c r="J20" s="852"/>
      <c r="N20" s="882"/>
      <c r="O20" s="883"/>
      <c r="R20" s="202"/>
      <c r="T20" s="183"/>
      <c r="U20" s="183"/>
      <c r="X20" s="855"/>
      <c r="Y20" s="856"/>
      <c r="Z20" s="183"/>
    </row>
    <row r="21" spans="4:31" ht="13.5" customHeight="1">
      <c r="J21" s="183"/>
      <c r="N21" s="884"/>
      <c r="O21" s="885"/>
      <c r="R21" s="183"/>
      <c r="T21" s="183"/>
      <c r="U21" s="183"/>
      <c r="X21" s="183"/>
      <c r="Y21" s="183"/>
      <c r="Z21" s="183"/>
    </row>
    <row r="23" spans="4:31" ht="14.25">
      <c r="R23" s="853" t="s">
        <v>202</v>
      </c>
      <c r="S23" s="854"/>
      <c r="T23" s="183"/>
      <c r="U23" s="183"/>
      <c r="V23" s="183"/>
      <c r="AD23" s="23"/>
      <c r="AE23" s="23"/>
    </row>
    <row r="24" spans="4:31" ht="13.5" customHeight="1">
      <c r="R24" s="863"/>
      <c r="S24" s="864"/>
      <c r="T24" s="183"/>
      <c r="U24" s="183"/>
      <c r="V24" s="183"/>
    </row>
    <row r="25" spans="4:31" ht="13.5" customHeight="1">
      <c r="R25" s="873">
        <f>'計算シート(建設投資)'!H45</f>
        <v>0</v>
      </c>
      <c r="S25" s="874"/>
      <c r="T25" s="184"/>
      <c r="U25" s="184"/>
      <c r="V25" s="184"/>
    </row>
    <row r="26" spans="4:31">
      <c r="U26" s="851" t="s">
        <v>56</v>
      </c>
      <c r="V26" s="66"/>
    </row>
    <row r="27" spans="4:31">
      <c r="U27" s="852"/>
      <c r="V27" s="66"/>
    </row>
    <row r="28" spans="4:31" ht="14.25">
      <c r="F28" s="23"/>
      <c r="R28" s="877" t="s">
        <v>214</v>
      </c>
      <c r="S28" s="854"/>
      <c r="T28" s="183"/>
      <c r="U28" s="183"/>
      <c r="V28" s="183"/>
    </row>
    <row r="29" spans="4:31" ht="14.25">
      <c r="F29" s="23"/>
      <c r="G29" s="851" t="s">
        <v>64</v>
      </c>
      <c r="R29" s="863"/>
      <c r="S29" s="864"/>
      <c r="T29" s="183"/>
      <c r="U29" s="183"/>
      <c r="V29" s="183"/>
      <c r="AA29" s="853" t="s">
        <v>209</v>
      </c>
      <c r="AB29" s="854"/>
    </row>
    <row r="30" spans="4:31" ht="17.25">
      <c r="G30" s="852"/>
      <c r="R30" s="873">
        <f>'計算シート(建設投資)'!I45</f>
        <v>0</v>
      </c>
      <c r="S30" s="874"/>
      <c r="T30" s="184"/>
      <c r="U30" s="184"/>
      <c r="V30" s="184"/>
      <c r="AA30" s="855"/>
      <c r="AB30" s="856"/>
    </row>
    <row r="32" spans="4:31" ht="14.25" thickBot="1"/>
    <row r="33" spans="1:34" ht="13.5" customHeight="1">
      <c r="G33" s="853" t="s">
        <v>210</v>
      </c>
      <c r="H33" s="854"/>
      <c r="I33" s="66"/>
      <c r="J33" s="66"/>
      <c r="N33" s="847" t="s">
        <v>215</v>
      </c>
      <c r="O33" s="848"/>
      <c r="S33" s="853" t="s">
        <v>216</v>
      </c>
      <c r="T33" s="875"/>
      <c r="U33" s="854"/>
      <c r="AA33" s="853" t="s">
        <v>211</v>
      </c>
      <c r="AB33" s="854"/>
      <c r="AC33" s="155"/>
    </row>
    <row r="34" spans="1:34" ht="14.25" customHeight="1">
      <c r="D34" s="853" t="s">
        <v>212</v>
      </c>
      <c r="E34" s="854"/>
      <c r="G34" s="863"/>
      <c r="H34" s="864"/>
      <c r="I34" s="66"/>
      <c r="J34" s="66"/>
      <c r="N34" s="849"/>
      <c r="O34" s="850"/>
      <c r="S34" s="855"/>
      <c r="T34" s="876"/>
      <c r="U34" s="856"/>
      <c r="AA34" s="863"/>
      <c r="AB34" s="864"/>
      <c r="AC34" s="155"/>
      <c r="AD34" s="865" t="s">
        <v>213</v>
      </c>
      <c r="AE34" s="866"/>
    </row>
    <row r="35" spans="1:34" ht="13.5" customHeight="1">
      <c r="D35" s="863"/>
      <c r="E35" s="864"/>
      <c r="G35" s="863"/>
      <c r="H35" s="864"/>
      <c r="I35" s="66"/>
      <c r="J35" s="66"/>
      <c r="N35" s="849"/>
      <c r="O35" s="850"/>
      <c r="AA35" s="863"/>
      <c r="AB35" s="864"/>
      <c r="AC35" s="155"/>
      <c r="AD35" s="867"/>
      <c r="AE35" s="868"/>
    </row>
    <row r="36" spans="1:34" ht="18" thickBot="1">
      <c r="D36" s="869">
        <f>'計算シート(建設投資)'!AD45</f>
        <v>0</v>
      </c>
      <c r="E36" s="870"/>
      <c r="G36" s="869">
        <f>'計算シート(建設投資)'!Z45</f>
        <v>0</v>
      </c>
      <c r="H36" s="870"/>
      <c r="I36" s="155"/>
      <c r="N36" s="878">
        <f>'計算シート(建設投資)'!J45</f>
        <v>0</v>
      </c>
      <c r="O36" s="879"/>
      <c r="AA36" s="871">
        <f>'計算シート(建設投資)'!K45</f>
        <v>0</v>
      </c>
      <c r="AB36" s="872"/>
      <c r="AC36" s="155"/>
      <c r="AD36" s="871">
        <f>'計算シート(建設投資)'!L45</f>
        <v>0</v>
      </c>
      <c r="AE36" s="872"/>
    </row>
    <row r="37" spans="1:34" ht="17.25">
      <c r="D37" s="155"/>
      <c r="E37" s="155"/>
      <c r="G37" s="155"/>
      <c r="H37" s="155"/>
      <c r="J37" s="851" t="s">
        <v>63</v>
      </c>
      <c r="N37" s="184"/>
      <c r="O37" s="184"/>
      <c r="X37" s="853" t="s">
        <v>201</v>
      </c>
      <c r="Y37" s="854"/>
      <c r="Z37" s="155"/>
      <c r="AA37" s="155"/>
      <c r="AB37" s="155"/>
      <c r="AC37" s="155"/>
    </row>
    <row r="38" spans="1:34" ht="17.25">
      <c r="D38" s="155"/>
      <c r="E38" s="155"/>
      <c r="G38" s="155"/>
      <c r="H38" s="155"/>
      <c r="J38" s="852"/>
      <c r="N38" s="184"/>
      <c r="O38" s="184"/>
      <c r="W38" s="183"/>
      <c r="X38" s="855"/>
      <c r="Y38" s="856"/>
      <c r="Z38" s="155"/>
      <c r="AA38" s="155"/>
      <c r="AB38" s="155"/>
      <c r="AC38" s="155"/>
    </row>
    <row r="39" spans="1:34" ht="9" customHeight="1">
      <c r="D39" s="155"/>
      <c r="E39" s="155"/>
      <c r="G39" s="155"/>
      <c r="H39" s="155"/>
      <c r="I39" s="155"/>
      <c r="J39" s="155"/>
      <c r="N39" s="184"/>
      <c r="O39" s="184"/>
      <c r="AA39" s="155"/>
      <c r="AB39" s="155"/>
      <c r="AC39" s="155"/>
      <c r="AD39" s="155"/>
      <c r="AE39" s="155"/>
      <c r="AH39" s="3"/>
    </row>
    <row r="40" spans="1:34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</row>
    <row r="41" spans="1:34" ht="14.25">
      <c r="R41" s="877" t="s">
        <v>217</v>
      </c>
      <c r="S41" s="854"/>
      <c r="T41" s="183"/>
      <c r="U41" s="183"/>
      <c r="V41" s="183"/>
    </row>
    <row r="42" spans="1:34" ht="14.25">
      <c r="R42" s="863"/>
      <c r="S42" s="864"/>
      <c r="T42" s="183"/>
      <c r="U42" s="183"/>
      <c r="V42" s="183"/>
    </row>
    <row r="43" spans="1:34" ht="17.25">
      <c r="R43" s="873">
        <f>'計算シート(建設投資)'!R45</f>
        <v>0</v>
      </c>
      <c r="S43" s="874"/>
      <c r="T43" s="184"/>
      <c r="U43" s="184"/>
      <c r="V43" s="184"/>
    </row>
    <row r="44" spans="1:34">
      <c r="U44" s="851" t="s">
        <v>56</v>
      </c>
      <c r="V44" s="66"/>
      <c r="X44" s="853" t="s">
        <v>163</v>
      </c>
      <c r="Y44" s="854"/>
    </row>
    <row r="45" spans="1:34">
      <c r="U45" s="852"/>
      <c r="V45" s="66"/>
      <c r="X45" s="855"/>
      <c r="Y45" s="856"/>
    </row>
    <row r="46" spans="1:34" ht="13.5" customHeight="1">
      <c r="F46" s="23"/>
      <c r="R46" s="877" t="s">
        <v>218</v>
      </c>
      <c r="S46" s="854"/>
      <c r="T46" s="183"/>
      <c r="U46" s="183"/>
      <c r="V46" s="183"/>
      <c r="AB46" s="23"/>
    </row>
    <row r="47" spans="1:34" ht="13.5" customHeight="1">
      <c r="F47" s="23"/>
      <c r="G47" s="851" t="s">
        <v>64</v>
      </c>
      <c r="R47" s="863"/>
      <c r="S47" s="864"/>
      <c r="T47" s="183"/>
      <c r="U47" s="183"/>
      <c r="V47" s="183"/>
      <c r="AA47" s="853" t="s">
        <v>209</v>
      </c>
      <c r="AB47" s="854"/>
    </row>
    <row r="48" spans="1:34" ht="17.25">
      <c r="G48" s="852"/>
      <c r="R48" s="873">
        <f>'計算シート(建設投資)'!T45</f>
        <v>0</v>
      </c>
      <c r="S48" s="874"/>
      <c r="T48" s="184"/>
      <c r="U48" s="184"/>
      <c r="V48" s="184"/>
      <c r="AA48" s="855"/>
      <c r="AB48" s="856"/>
    </row>
    <row r="50" spans="1:34" ht="14.25" thickBot="1">
      <c r="W50" s="66"/>
      <c r="X50" s="66"/>
      <c r="Y50" s="66"/>
      <c r="Z50" s="66"/>
      <c r="AA50" s="66"/>
    </row>
    <row r="51" spans="1:34" ht="14.25" customHeight="1">
      <c r="G51" s="853" t="s">
        <v>210</v>
      </c>
      <c r="H51" s="854"/>
      <c r="I51" s="66"/>
      <c r="J51" s="66"/>
      <c r="N51" s="847" t="s">
        <v>219</v>
      </c>
      <c r="O51" s="848"/>
      <c r="S51" s="853" t="s">
        <v>216</v>
      </c>
      <c r="T51" s="875"/>
      <c r="U51" s="854"/>
      <c r="AA51" s="853" t="s">
        <v>211</v>
      </c>
      <c r="AB51" s="854"/>
      <c r="AC51" s="155"/>
    </row>
    <row r="52" spans="1:34" ht="14.25" customHeight="1">
      <c r="D52" s="853" t="s">
        <v>212</v>
      </c>
      <c r="E52" s="854"/>
      <c r="G52" s="863"/>
      <c r="H52" s="864"/>
      <c r="I52" s="66"/>
      <c r="J52" s="66"/>
      <c r="N52" s="849"/>
      <c r="O52" s="850"/>
      <c r="S52" s="855"/>
      <c r="T52" s="876"/>
      <c r="U52" s="856"/>
      <c r="AA52" s="863"/>
      <c r="AB52" s="864"/>
      <c r="AC52" s="155"/>
      <c r="AD52" s="865" t="s">
        <v>213</v>
      </c>
      <c r="AE52" s="866"/>
    </row>
    <row r="53" spans="1:34" ht="13.5" customHeight="1">
      <c r="D53" s="863"/>
      <c r="E53" s="864"/>
      <c r="G53" s="863"/>
      <c r="H53" s="864"/>
      <c r="I53" s="66"/>
      <c r="J53" s="66"/>
      <c r="N53" s="849"/>
      <c r="O53" s="850"/>
      <c r="AA53" s="863"/>
      <c r="AB53" s="864"/>
      <c r="AC53" s="155"/>
      <c r="AD53" s="867"/>
      <c r="AE53" s="868"/>
    </row>
    <row r="54" spans="1:34" ht="18" thickBot="1">
      <c r="D54" s="869">
        <f>'計算シート(建設投資)'!AF45</f>
        <v>0</v>
      </c>
      <c r="E54" s="870"/>
      <c r="G54" s="869">
        <f>'計算シート(建設投資)'!AB45</f>
        <v>0</v>
      </c>
      <c r="H54" s="870"/>
      <c r="I54" s="155"/>
      <c r="N54" s="840">
        <f>'計算シート(建設投資)'!U45</f>
        <v>0</v>
      </c>
      <c r="O54" s="841"/>
      <c r="AA54" s="871">
        <f>'計算シート(建設投資)'!V45</f>
        <v>0</v>
      </c>
      <c r="AB54" s="872"/>
      <c r="AC54" s="155"/>
      <c r="AD54" s="871">
        <f>'計算シート(建設投資)'!W45</f>
        <v>0</v>
      </c>
      <c r="AE54" s="872"/>
    </row>
    <row r="55" spans="1:34" ht="14.25" customHeight="1">
      <c r="J55" s="851" t="s">
        <v>63</v>
      </c>
      <c r="X55" s="853" t="s">
        <v>201</v>
      </c>
      <c r="Y55" s="854"/>
    </row>
    <row r="56" spans="1:34" ht="14.25">
      <c r="J56" s="852"/>
      <c r="W56" s="183"/>
      <c r="X56" s="855"/>
      <c r="Y56" s="856"/>
    </row>
    <row r="57" spans="1:34" ht="14.25">
      <c r="J57" s="183"/>
      <c r="W57" s="183"/>
      <c r="X57" s="183"/>
      <c r="Y57" s="183"/>
    </row>
    <row r="58" spans="1:34" ht="13.5" customHeight="1"/>
    <row r="59" spans="1:34">
      <c r="AH59" s="3"/>
    </row>
    <row r="60" spans="1:34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</row>
    <row r="61" spans="1:34" ht="14.25" thickBot="1"/>
    <row r="62" spans="1:34" ht="14.25" customHeight="1" thickBot="1">
      <c r="G62" s="847" t="s">
        <v>210</v>
      </c>
      <c r="H62" s="848"/>
      <c r="I62" s="66"/>
      <c r="J62" s="66"/>
      <c r="N62" s="857" t="s">
        <v>239</v>
      </c>
      <c r="O62" s="858"/>
      <c r="R62" s="857" t="s">
        <v>240</v>
      </c>
      <c r="S62" s="861"/>
      <c r="T62" s="858"/>
      <c r="AA62" s="847" t="s">
        <v>211</v>
      </c>
      <c r="AB62" s="848"/>
      <c r="AC62" s="155"/>
    </row>
    <row r="63" spans="1:34" ht="14.25" customHeight="1" thickTop="1">
      <c r="D63" s="828" t="s">
        <v>212</v>
      </c>
      <c r="E63" s="829"/>
      <c r="G63" s="849"/>
      <c r="H63" s="850"/>
      <c r="I63" s="66"/>
      <c r="J63" s="66"/>
      <c r="N63" s="859"/>
      <c r="O63" s="860"/>
      <c r="R63" s="859"/>
      <c r="S63" s="862"/>
      <c r="T63" s="860"/>
      <c r="AA63" s="849"/>
      <c r="AB63" s="850"/>
      <c r="AC63" s="155"/>
      <c r="AD63" s="832" t="s">
        <v>213</v>
      </c>
      <c r="AE63" s="833"/>
    </row>
    <row r="64" spans="1:34" ht="13.5" customHeight="1">
      <c r="D64" s="830"/>
      <c r="E64" s="831"/>
      <c r="G64" s="849"/>
      <c r="H64" s="850"/>
      <c r="I64" s="66"/>
      <c r="J64" s="66"/>
      <c r="N64" s="859"/>
      <c r="O64" s="860"/>
      <c r="R64" s="859"/>
      <c r="S64" s="862"/>
      <c r="T64" s="860"/>
      <c r="AA64" s="849"/>
      <c r="AB64" s="850"/>
      <c r="AC64" s="155"/>
      <c r="AD64" s="834"/>
      <c r="AE64" s="835"/>
    </row>
    <row r="65" spans="1:34" ht="18" thickBot="1">
      <c r="D65" s="836">
        <f>'計算シート(建設投資)'!AL45</f>
        <v>0</v>
      </c>
      <c r="E65" s="837"/>
      <c r="G65" s="838">
        <f>'計算シート(建設投資)'!AK45</f>
        <v>0</v>
      </c>
      <c r="H65" s="839"/>
      <c r="I65" s="155"/>
      <c r="J65" s="155"/>
      <c r="N65" s="840">
        <f>'計算シート(建設投資)'!AH45</f>
        <v>0</v>
      </c>
      <c r="O65" s="841"/>
      <c r="R65" s="842">
        <f>IFERROR(N65/Q17,0)</f>
        <v>0</v>
      </c>
      <c r="S65" s="843"/>
      <c r="T65" s="844"/>
      <c r="AA65" s="840">
        <f>'計算シート(建設投資)'!AI45</f>
        <v>0</v>
      </c>
      <c r="AB65" s="841"/>
      <c r="AC65" s="155"/>
      <c r="AD65" s="845">
        <f>'計算シート(建設投資)'!AJ45</f>
        <v>0</v>
      </c>
      <c r="AE65" s="846"/>
    </row>
    <row r="66" spans="1:34" ht="14.25" thickTop="1"/>
    <row r="69" spans="1:34">
      <c r="A69" s="186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</row>
  </sheetData>
  <customSheetViews>
    <customSheetView guid="{2653BBE6-F91C-4430-938D-D5344182049A}" scale="70" showGridLines="0" fitToPage="1">
      <selection sqref="A1:AH2"/>
      <pageMargins left="0.43307086614173229" right="0.31496062992125984" top="0.62992125984251968" bottom="0.39370078740157483" header="0.39370078740157483" footer="0.51181102362204722"/>
      <pageSetup paperSize="9" scale="60" fitToHeight="2" orientation="landscape" r:id="rId1"/>
      <headerFooter alignWithMargins="0"/>
    </customSheetView>
  </customSheetViews>
  <mergeCells count="69">
    <mergeCell ref="A1:AH2"/>
    <mergeCell ref="G11:G12"/>
    <mergeCell ref="AA11:AB12"/>
    <mergeCell ref="Q12:R16"/>
    <mergeCell ref="G15:H17"/>
    <mergeCell ref="AA15:AB17"/>
    <mergeCell ref="D16:E17"/>
    <mergeCell ref="AD16:AE17"/>
    <mergeCell ref="Q17:R18"/>
    <mergeCell ref="D18:E18"/>
    <mergeCell ref="G18:H18"/>
    <mergeCell ref="AA18:AB18"/>
    <mergeCell ref="AD18:AE18"/>
    <mergeCell ref="J19:J20"/>
    <mergeCell ref="N19:O21"/>
    <mergeCell ref="X19:Y20"/>
    <mergeCell ref="AA33:AB35"/>
    <mergeCell ref="D34:E35"/>
    <mergeCell ref="G29:G30"/>
    <mergeCell ref="AD34:AE35"/>
    <mergeCell ref="R23:S24"/>
    <mergeCell ref="R25:S25"/>
    <mergeCell ref="U26:U27"/>
    <mergeCell ref="R28:S29"/>
    <mergeCell ref="AA29:AB30"/>
    <mergeCell ref="R30:S30"/>
    <mergeCell ref="J37:J38"/>
    <mergeCell ref="X37:Y38"/>
    <mergeCell ref="G33:H35"/>
    <mergeCell ref="N33:O35"/>
    <mergeCell ref="S33:U34"/>
    <mergeCell ref="D36:E36"/>
    <mergeCell ref="G36:H36"/>
    <mergeCell ref="N36:O36"/>
    <mergeCell ref="AA36:AB36"/>
    <mergeCell ref="AD36:AE36"/>
    <mergeCell ref="R41:S42"/>
    <mergeCell ref="R43:S43"/>
    <mergeCell ref="U44:U45"/>
    <mergeCell ref="X44:Y45"/>
    <mergeCell ref="R46:S47"/>
    <mergeCell ref="AA47:AB48"/>
    <mergeCell ref="R48:S48"/>
    <mergeCell ref="G51:H53"/>
    <mergeCell ref="N51:O53"/>
    <mergeCell ref="S51:U52"/>
    <mergeCell ref="AA51:AB53"/>
    <mergeCell ref="G47:G48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0000FF"/>
    <pageSetUpPr fitToPage="1"/>
  </sheetPr>
  <dimension ref="A1:AI70"/>
  <sheetViews>
    <sheetView showGridLines="0" zoomScale="70" zoomScaleNormal="70" workbookViewId="0">
      <selection sqref="A1:AI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6.375" customWidth="1"/>
    <col min="23" max="23" width="3" customWidth="1"/>
    <col min="24" max="24" width="6.5" customWidth="1"/>
    <col min="25" max="26" width="9.625" customWidth="1"/>
    <col min="27" max="27" width="2.375" customWidth="1"/>
    <col min="28" max="29" width="9.625" customWidth="1"/>
    <col min="30" max="30" width="4.125" customWidth="1"/>
    <col min="31" max="32" width="9.625" customWidth="1"/>
    <col min="33" max="33" width="4.875" customWidth="1"/>
    <col min="34" max="35" width="4.625" customWidth="1"/>
  </cols>
  <sheetData>
    <row r="1" spans="1:35" ht="13.5" customHeight="1">
      <c r="A1" s="886" t="s">
        <v>326</v>
      </c>
      <c r="B1" s="886"/>
      <c r="C1" s="886"/>
      <c r="D1" s="886"/>
      <c r="E1" s="886"/>
      <c r="F1" s="886"/>
      <c r="G1" s="886"/>
      <c r="H1" s="886"/>
      <c r="I1" s="886"/>
      <c r="J1" s="886"/>
      <c r="K1" s="886"/>
      <c r="L1" s="886"/>
      <c r="M1" s="886"/>
      <c r="N1" s="886"/>
      <c r="O1" s="886"/>
      <c r="P1" s="886"/>
      <c r="Q1" s="886"/>
      <c r="R1" s="886"/>
      <c r="S1" s="886"/>
      <c r="T1" s="886"/>
      <c r="U1" s="886"/>
      <c r="V1" s="886"/>
      <c r="W1" s="886"/>
      <c r="X1" s="886"/>
      <c r="Y1" s="886"/>
      <c r="Z1" s="886"/>
      <c r="AA1" s="886"/>
      <c r="AB1" s="886"/>
      <c r="AC1" s="886"/>
      <c r="AD1" s="886"/>
      <c r="AE1" s="886"/>
      <c r="AF1" s="886"/>
      <c r="AG1" s="886"/>
      <c r="AH1" s="886"/>
      <c r="AI1" s="886"/>
    </row>
    <row r="2" spans="1:35" ht="13.5" customHeight="1">
      <c r="A2" s="886"/>
      <c r="B2" s="886"/>
      <c r="C2" s="886"/>
      <c r="D2" s="886"/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86"/>
      <c r="T2" s="886"/>
      <c r="U2" s="886"/>
      <c r="V2" s="886"/>
      <c r="W2" s="886"/>
      <c r="X2" s="886"/>
      <c r="Y2" s="886"/>
      <c r="Z2" s="886"/>
      <c r="AA2" s="886"/>
      <c r="AB2" s="886"/>
      <c r="AC2" s="886"/>
      <c r="AD2" s="886"/>
      <c r="AE2" s="886"/>
      <c r="AF2" s="886"/>
      <c r="AG2" s="886"/>
      <c r="AH2" s="886"/>
      <c r="AI2" s="886"/>
    </row>
    <row r="3" spans="1:35" ht="13.5" customHeight="1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</row>
    <row r="4" spans="1:35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</row>
    <row r="5" spans="1:35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</row>
    <row r="6" spans="1:35" ht="13.5" customHeight="1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276"/>
      <c r="S6" s="276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</row>
    <row r="7" spans="1:35">
      <c r="R7" s="887" t="s">
        <v>327</v>
      </c>
      <c r="S7" s="887"/>
    </row>
    <row r="8" spans="1:35" ht="14.25" customHeight="1">
      <c r="R8" s="887"/>
      <c r="S8" s="887"/>
      <c r="T8" s="183"/>
    </row>
    <row r="9" spans="1:35" ht="10.5" customHeight="1">
      <c r="R9" s="887"/>
      <c r="S9" s="887"/>
      <c r="T9" s="183"/>
      <c r="U9" s="183"/>
      <c r="V9" s="183"/>
      <c r="W9" s="183"/>
    </row>
    <row r="10" spans="1:35" ht="6.75" customHeight="1">
      <c r="R10" s="887"/>
      <c r="S10" s="887"/>
      <c r="T10" s="183"/>
      <c r="U10" s="183"/>
      <c r="V10" s="183"/>
      <c r="W10" s="183"/>
    </row>
    <row r="11" spans="1:35" ht="16.5" customHeight="1">
      <c r="R11" s="899">
        <f>'計算シート（設備投資）'!D45</f>
        <v>0</v>
      </c>
      <c r="S11" s="899"/>
      <c r="T11" s="183"/>
      <c r="U11" s="183"/>
      <c r="V11" s="183"/>
      <c r="W11" s="183"/>
    </row>
    <row r="12" spans="1:35" ht="13.5" customHeight="1">
      <c r="G12" s="851" t="s">
        <v>64</v>
      </c>
      <c r="R12" s="277"/>
      <c r="S12" s="278"/>
      <c r="T12" s="155"/>
      <c r="U12" s="155"/>
      <c r="V12" s="155"/>
      <c r="W12" s="155"/>
      <c r="AB12" s="853" t="s">
        <v>209</v>
      </c>
      <c r="AC12" s="854"/>
    </row>
    <row r="13" spans="1:35" ht="13.5" customHeight="1">
      <c r="G13" s="852"/>
      <c r="AB13" s="855"/>
      <c r="AC13" s="856"/>
    </row>
    <row r="14" spans="1:35" ht="13.5" customHeight="1" thickBot="1">
      <c r="G14" s="183"/>
      <c r="AB14" s="183"/>
      <c r="AC14" s="183"/>
    </row>
    <row r="15" spans="1:35" ht="13.5" customHeight="1">
      <c r="N15" s="847" t="s">
        <v>328</v>
      </c>
      <c r="O15" s="848"/>
      <c r="S15" s="877" t="s">
        <v>329</v>
      </c>
      <c r="T15" s="891"/>
      <c r="U15" s="891"/>
      <c r="V15" s="892"/>
      <c r="W15" s="155"/>
    </row>
    <row r="16" spans="1:35" ht="13.5" customHeight="1">
      <c r="G16" s="853" t="s">
        <v>210</v>
      </c>
      <c r="H16" s="854"/>
      <c r="I16" s="66"/>
      <c r="J16" s="66"/>
      <c r="N16" s="849"/>
      <c r="O16" s="850"/>
      <c r="Q16" s="851" t="s">
        <v>56</v>
      </c>
      <c r="R16" s="863"/>
      <c r="S16" s="893"/>
      <c r="T16" s="894"/>
      <c r="U16" s="894"/>
      <c r="V16" s="895"/>
      <c r="AB16" s="853" t="s">
        <v>211</v>
      </c>
      <c r="AC16" s="854"/>
      <c r="AD16" s="155"/>
    </row>
    <row r="17" spans="4:32" ht="13.5" customHeight="1">
      <c r="D17" s="853" t="s">
        <v>212</v>
      </c>
      <c r="E17" s="854"/>
      <c r="G17" s="863"/>
      <c r="H17" s="864"/>
      <c r="I17" s="66"/>
      <c r="J17" s="66"/>
      <c r="N17" s="849"/>
      <c r="O17" s="850"/>
      <c r="Q17" s="852"/>
      <c r="R17" s="863"/>
      <c r="S17" s="896"/>
      <c r="T17" s="897"/>
      <c r="U17" s="897"/>
      <c r="V17" s="898"/>
      <c r="AB17" s="863"/>
      <c r="AC17" s="864"/>
      <c r="AD17" s="155"/>
      <c r="AE17" s="865" t="s">
        <v>213</v>
      </c>
      <c r="AF17" s="866"/>
    </row>
    <row r="18" spans="4:32" ht="13.5" customHeight="1">
      <c r="D18" s="863"/>
      <c r="E18" s="864"/>
      <c r="G18" s="863"/>
      <c r="H18" s="864"/>
      <c r="I18" s="66"/>
      <c r="J18" s="66"/>
      <c r="N18" s="849"/>
      <c r="O18" s="850"/>
      <c r="AB18" s="863"/>
      <c r="AC18" s="864"/>
      <c r="AD18" s="155"/>
      <c r="AE18" s="867"/>
      <c r="AF18" s="868"/>
    </row>
    <row r="19" spans="4:32" ht="18" thickBot="1">
      <c r="D19" s="869">
        <f>'計算シート（設備投資）'!AD45</f>
        <v>0</v>
      </c>
      <c r="E19" s="870"/>
      <c r="G19" s="869">
        <f>'計算シート（設備投資）'!Z45</f>
        <v>0</v>
      </c>
      <c r="H19" s="870"/>
      <c r="I19" s="155"/>
      <c r="N19" s="840">
        <f>'計算シート（設備投資）'!F45</f>
        <v>0</v>
      </c>
      <c r="O19" s="841"/>
      <c r="AB19" s="871">
        <f>'計算シート（設備投資）'!G45</f>
        <v>0</v>
      </c>
      <c r="AC19" s="872"/>
      <c r="AD19" s="155"/>
      <c r="AE19" s="871">
        <f>'計算シート（設備投資）'!H45</f>
        <v>0</v>
      </c>
      <c r="AF19" s="872"/>
    </row>
    <row r="20" spans="4:32" ht="14.25">
      <c r="J20" s="851" t="s">
        <v>63</v>
      </c>
      <c r="R20" s="851" t="s">
        <v>330</v>
      </c>
      <c r="T20" s="183"/>
      <c r="U20" s="183"/>
      <c r="V20" s="183"/>
      <c r="W20" s="155"/>
      <c r="Y20" s="853" t="s">
        <v>201</v>
      </c>
      <c r="Z20" s="854"/>
    </row>
    <row r="21" spans="4:32" ht="13.5" customHeight="1">
      <c r="J21" s="852"/>
      <c r="R21" s="852"/>
      <c r="T21" s="183"/>
      <c r="U21" s="183"/>
      <c r="V21" s="183"/>
      <c r="Y21" s="855"/>
      <c r="Z21" s="856"/>
      <c r="AA21" s="183"/>
    </row>
    <row r="22" spans="4:32" ht="13.5" customHeight="1">
      <c r="J22" s="183"/>
      <c r="R22" s="183"/>
      <c r="T22" s="183"/>
      <c r="U22" s="183"/>
      <c r="V22" s="183"/>
      <c r="Y22" s="183"/>
      <c r="Z22" s="183"/>
      <c r="AA22" s="183"/>
    </row>
    <row r="24" spans="4:32" ht="14.25">
      <c r="R24" s="853" t="s">
        <v>202</v>
      </c>
      <c r="S24" s="854"/>
      <c r="T24" s="183"/>
      <c r="U24" s="183"/>
      <c r="V24" s="183"/>
      <c r="W24" s="183"/>
      <c r="AE24" s="23"/>
      <c r="AF24" s="23"/>
    </row>
    <row r="25" spans="4:32" ht="13.5" customHeight="1">
      <c r="R25" s="863"/>
      <c r="S25" s="864"/>
      <c r="T25" s="183"/>
      <c r="U25" s="183"/>
      <c r="V25" s="183"/>
      <c r="W25" s="183"/>
    </row>
    <row r="26" spans="4:32" ht="13.5" customHeight="1">
      <c r="R26" s="873">
        <f>'計算シート（設備投資）'!I45</f>
        <v>0</v>
      </c>
      <c r="S26" s="874"/>
      <c r="T26" s="184"/>
      <c r="U26" s="184"/>
      <c r="V26" s="184"/>
      <c r="W26" s="184"/>
    </row>
    <row r="27" spans="4:32" ht="14.25">
      <c r="U27" s="851" t="s">
        <v>56</v>
      </c>
      <c r="V27" s="183"/>
      <c r="W27" s="66"/>
    </row>
    <row r="28" spans="4:32" ht="14.25">
      <c r="U28" s="852"/>
      <c r="V28" s="183"/>
      <c r="W28" s="66"/>
    </row>
    <row r="29" spans="4:32" ht="14.25">
      <c r="F29" s="23"/>
      <c r="R29" s="877" t="s">
        <v>214</v>
      </c>
      <c r="S29" s="854"/>
      <c r="T29" s="183"/>
      <c r="U29" s="183"/>
      <c r="V29" s="183"/>
      <c r="W29" s="183"/>
    </row>
    <row r="30" spans="4:32" ht="14.25">
      <c r="F30" s="23"/>
      <c r="G30" s="851" t="s">
        <v>64</v>
      </c>
      <c r="R30" s="863"/>
      <c r="S30" s="864"/>
      <c r="T30" s="183"/>
      <c r="U30" s="183"/>
      <c r="V30" s="183"/>
      <c r="W30" s="183"/>
      <c r="AB30" s="853" t="s">
        <v>209</v>
      </c>
      <c r="AC30" s="854"/>
    </row>
    <row r="31" spans="4:32" ht="17.25">
      <c r="G31" s="852"/>
      <c r="R31" s="873">
        <f>'計算シート（設備投資）'!J45</f>
        <v>0</v>
      </c>
      <c r="S31" s="874"/>
      <c r="T31" s="184"/>
      <c r="U31" s="184"/>
      <c r="V31" s="184"/>
      <c r="W31" s="184"/>
      <c r="AB31" s="855"/>
      <c r="AC31" s="856"/>
    </row>
    <row r="33" spans="1:35" ht="14.25" thickBot="1"/>
    <row r="34" spans="1:35" ht="13.5" customHeight="1">
      <c r="G34" s="853" t="s">
        <v>210</v>
      </c>
      <c r="H34" s="854"/>
      <c r="I34" s="66"/>
      <c r="J34" s="66"/>
      <c r="N34" s="847" t="s">
        <v>215</v>
      </c>
      <c r="O34" s="848"/>
      <c r="S34" s="853" t="s">
        <v>216</v>
      </c>
      <c r="T34" s="875"/>
      <c r="U34" s="854"/>
      <c r="V34" s="183"/>
      <c r="AB34" s="853" t="s">
        <v>211</v>
      </c>
      <c r="AC34" s="854"/>
      <c r="AD34" s="155"/>
    </row>
    <row r="35" spans="1:35" ht="14.25" customHeight="1">
      <c r="D35" s="853" t="s">
        <v>212</v>
      </c>
      <c r="E35" s="854"/>
      <c r="G35" s="863"/>
      <c r="H35" s="864"/>
      <c r="I35" s="66"/>
      <c r="J35" s="66"/>
      <c r="N35" s="849"/>
      <c r="O35" s="850"/>
      <c r="S35" s="855"/>
      <c r="T35" s="876"/>
      <c r="U35" s="856"/>
      <c r="V35" s="183"/>
      <c r="AB35" s="863"/>
      <c r="AC35" s="864"/>
      <c r="AD35" s="155"/>
      <c r="AE35" s="865" t="s">
        <v>213</v>
      </c>
      <c r="AF35" s="866"/>
    </row>
    <row r="36" spans="1:35" ht="13.5" customHeight="1">
      <c r="D36" s="863"/>
      <c r="E36" s="864"/>
      <c r="G36" s="863"/>
      <c r="H36" s="864"/>
      <c r="I36" s="66"/>
      <c r="J36" s="66"/>
      <c r="N36" s="849"/>
      <c r="O36" s="850"/>
      <c r="AB36" s="863"/>
      <c r="AC36" s="864"/>
      <c r="AD36" s="155"/>
      <c r="AE36" s="867"/>
      <c r="AF36" s="868"/>
    </row>
    <row r="37" spans="1:35" ht="18" thickBot="1">
      <c r="D37" s="869">
        <f>'計算シート（設備投資）'!AE45</f>
        <v>0</v>
      </c>
      <c r="E37" s="870"/>
      <c r="G37" s="869">
        <f>'計算シート（設備投資）'!AA45</f>
        <v>0</v>
      </c>
      <c r="H37" s="870"/>
      <c r="I37" s="155"/>
      <c r="N37" s="840">
        <f>'計算シート（設備投資）'!K45</f>
        <v>0</v>
      </c>
      <c r="O37" s="841"/>
      <c r="AB37" s="871">
        <f>'計算シート（設備投資）'!L45</f>
        <v>0</v>
      </c>
      <c r="AC37" s="872"/>
      <c r="AD37" s="155"/>
      <c r="AE37" s="871">
        <f>'計算シート（設備投資）'!M45</f>
        <v>0</v>
      </c>
      <c r="AF37" s="872"/>
    </row>
    <row r="38" spans="1:35" ht="17.25">
      <c r="D38" s="155"/>
      <c r="E38" s="155"/>
      <c r="G38" s="155"/>
      <c r="H38" s="155"/>
      <c r="J38" s="851" t="s">
        <v>63</v>
      </c>
      <c r="N38" s="184"/>
      <c r="O38" s="184"/>
      <c r="Y38" s="853" t="s">
        <v>201</v>
      </c>
      <c r="Z38" s="854"/>
      <c r="AA38" s="155"/>
      <c r="AB38" s="155"/>
      <c r="AC38" s="155"/>
      <c r="AD38" s="155"/>
    </row>
    <row r="39" spans="1:35" ht="17.25">
      <c r="D39" s="155"/>
      <c r="E39" s="155"/>
      <c r="G39" s="155"/>
      <c r="H39" s="155"/>
      <c r="J39" s="852"/>
      <c r="N39" s="184"/>
      <c r="O39" s="184"/>
      <c r="X39" s="183"/>
      <c r="Y39" s="855"/>
      <c r="Z39" s="856"/>
      <c r="AA39" s="155"/>
      <c r="AB39" s="155"/>
      <c r="AC39" s="155"/>
      <c r="AD39" s="155"/>
    </row>
    <row r="40" spans="1:35" ht="9" customHeight="1">
      <c r="D40" s="155"/>
      <c r="E40" s="155"/>
      <c r="G40" s="155"/>
      <c r="H40" s="155"/>
      <c r="I40" s="155"/>
      <c r="J40" s="155"/>
      <c r="N40" s="184"/>
      <c r="O40" s="184"/>
      <c r="AB40" s="155"/>
      <c r="AC40" s="155"/>
      <c r="AD40" s="155"/>
      <c r="AE40" s="155"/>
      <c r="AF40" s="155"/>
      <c r="AI40" s="3"/>
    </row>
    <row r="41" spans="1:35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5"/>
      <c r="AI41" s="185"/>
    </row>
    <row r="42" spans="1:35" ht="14.25">
      <c r="R42" s="877" t="s">
        <v>217</v>
      </c>
      <c r="S42" s="854"/>
      <c r="T42" s="183"/>
      <c r="U42" s="183"/>
      <c r="V42" s="183"/>
      <c r="W42" s="183"/>
    </row>
    <row r="43" spans="1:35" ht="14.25">
      <c r="R43" s="863"/>
      <c r="S43" s="864"/>
      <c r="T43" s="183"/>
      <c r="U43" s="183"/>
      <c r="V43" s="183"/>
      <c r="W43" s="183"/>
    </row>
    <row r="44" spans="1:35" ht="17.25">
      <c r="R44" s="873">
        <f>'計算シート（設備投資）'!S45</f>
        <v>0</v>
      </c>
      <c r="S44" s="874"/>
      <c r="T44" s="184"/>
      <c r="U44" s="184"/>
      <c r="V44" s="184"/>
      <c r="W44" s="184"/>
    </row>
    <row r="45" spans="1:35" ht="14.25">
      <c r="U45" s="851" t="s">
        <v>56</v>
      </c>
      <c r="V45" s="183"/>
      <c r="W45" s="66"/>
      <c r="Y45" s="853" t="s">
        <v>163</v>
      </c>
      <c r="Z45" s="854"/>
    </row>
    <row r="46" spans="1:35" ht="14.25">
      <c r="U46" s="852"/>
      <c r="V46" s="183"/>
      <c r="W46" s="66"/>
      <c r="Y46" s="855"/>
      <c r="Z46" s="856"/>
    </row>
    <row r="47" spans="1:35" ht="13.5" customHeight="1">
      <c r="F47" s="23"/>
      <c r="R47" s="877" t="s">
        <v>218</v>
      </c>
      <c r="S47" s="854"/>
      <c r="T47" s="183"/>
      <c r="U47" s="183"/>
      <c r="V47" s="183"/>
      <c r="W47" s="183"/>
      <c r="AC47" s="23"/>
    </row>
    <row r="48" spans="1:35" ht="13.5" customHeight="1">
      <c r="F48" s="23"/>
      <c r="G48" s="851" t="s">
        <v>64</v>
      </c>
      <c r="R48" s="863"/>
      <c r="S48" s="864"/>
      <c r="T48" s="183"/>
      <c r="U48" s="183"/>
      <c r="V48" s="183"/>
      <c r="W48" s="183"/>
      <c r="AB48" s="853" t="s">
        <v>209</v>
      </c>
      <c r="AC48" s="854"/>
    </row>
    <row r="49" spans="1:35" ht="17.25">
      <c r="G49" s="852"/>
      <c r="R49" s="873">
        <f>'計算シート（設備投資）'!U45</f>
        <v>0</v>
      </c>
      <c r="S49" s="874"/>
      <c r="T49" s="184"/>
      <c r="U49" s="184"/>
      <c r="V49" s="184"/>
      <c r="W49" s="184"/>
      <c r="AB49" s="855"/>
      <c r="AC49" s="856"/>
    </row>
    <row r="51" spans="1:35" ht="14.25" thickBot="1">
      <c r="X51" s="66"/>
      <c r="Y51" s="66"/>
      <c r="Z51" s="66"/>
      <c r="AA51" s="66"/>
      <c r="AB51" s="66"/>
    </row>
    <row r="52" spans="1:35" ht="15" customHeight="1">
      <c r="G52" s="853" t="s">
        <v>210</v>
      </c>
      <c r="H52" s="854"/>
      <c r="I52" s="66"/>
      <c r="J52" s="66"/>
      <c r="N52" s="847" t="s">
        <v>219</v>
      </c>
      <c r="O52" s="848"/>
      <c r="S52" s="853" t="s">
        <v>216</v>
      </c>
      <c r="T52" s="875"/>
      <c r="U52" s="854"/>
      <c r="V52" s="183"/>
      <c r="AB52" s="853" t="s">
        <v>211</v>
      </c>
      <c r="AC52" s="854"/>
      <c r="AD52" s="155"/>
    </row>
    <row r="53" spans="1:35" ht="14.25" customHeight="1">
      <c r="D53" s="853" t="s">
        <v>212</v>
      </c>
      <c r="E53" s="854"/>
      <c r="G53" s="863"/>
      <c r="H53" s="864"/>
      <c r="I53" s="66"/>
      <c r="J53" s="66"/>
      <c r="N53" s="849"/>
      <c r="O53" s="850"/>
      <c r="S53" s="855"/>
      <c r="T53" s="876"/>
      <c r="U53" s="856"/>
      <c r="V53" s="183"/>
      <c r="AB53" s="863"/>
      <c r="AC53" s="864"/>
      <c r="AD53" s="155"/>
      <c r="AE53" s="865" t="s">
        <v>213</v>
      </c>
      <c r="AF53" s="866"/>
    </row>
    <row r="54" spans="1:35" ht="13.5" customHeight="1">
      <c r="D54" s="863"/>
      <c r="E54" s="864"/>
      <c r="G54" s="863"/>
      <c r="H54" s="864"/>
      <c r="I54" s="66"/>
      <c r="J54" s="66"/>
      <c r="N54" s="849"/>
      <c r="O54" s="850"/>
      <c r="AB54" s="863"/>
      <c r="AC54" s="864"/>
      <c r="AD54" s="155"/>
      <c r="AE54" s="867"/>
      <c r="AF54" s="868"/>
    </row>
    <row r="55" spans="1:35" ht="18" thickBot="1">
      <c r="D55" s="869">
        <f>'計算シート（設備投資）'!AG45</f>
        <v>0</v>
      </c>
      <c r="E55" s="870"/>
      <c r="G55" s="869">
        <f>'計算シート（設備投資）'!AC45</f>
        <v>0</v>
      </c>
      <c r="H55" s="870"/>
      <c r="I55" s="155"/>
      <c r="N55" s="840">
        <f>'計算シート（設備投資）'!V45</f>
        <v>0</v>
      </c>
      <c r="O55" s="841"/>
      <c r="AB55" s="871">
        <f>'計算シート（設備投資）'!W45</f>
        <v>0</v>
      </c>
      <c r="AC55" s="872"/>
      <c r="AD55" s="155"/>
      <c r="AE55" s="871">
        <f>'計算シート（設備投資）'!X45</f>
        <v>0</v>
      </c>
      <c r="AF55" s="872"/>
    </row>
    <row r="56" spans="1:35" ht="14.25" customHeight="1">
      <c r="J56" s="851" t="s">
        <v>63</v>
      </c>
      <c r="Y56" s="853" t="s">
        <v>201</v>
      </c>
      <c r="Z56" s="854"/>
    </row>
    <row r="57" spans="1:35" ht="14.25">
      <c r="J57" s="852"/>
      <c r="X57" s="183"/>
      <c r="Y57" s="855"/>
      <c r="Z57" s="856"/>
    </row>
    <row r="58" spans="1:35" ht="14.25">
      <c r="J58" s="183"/>
      <c r="X58" s="183"/>
      <c r="Y58" s="183"/>
      <c r="Z58" s="183"/>
    </row>
    <row r="59" spans="1:35" ht="13.5" customHeight="1"/>
    <row r="60" spans="1:35">
      <c r="AI60" s="3"/>
    </row>
    <row r="61" spans="1:35">
      <c r="A61" s="185"/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</row>
    <row r="62" spans="1:35" ht="14.25" thickBot="1"/>
    <row r="63" spans="1:35" ht="14.25" customHeight="1" thickBot="1">
      <c r="G63" s="847" t="s">
        <v>210</v>
      </c>
      <c r="H63" s="848"/>
      <c r="I63" s="66"/>
      <c r="J63" s="66"/>
      <c r="N63" s="857" t="s">
        <v>239</v>
      </c>
      <c r="O63" s="858"/>
      <c r="R63" s="857" t="s">
        <v>331</v>
      </c>
      <c r="S63" s="861"/>
      <c r="T63" s="858"/>
      <c r="AB63" s="847" t="s">
        <v>211</v>
      </c>
      <c r="AC63" s="848"/>
      <c r="AD63" s="155"/>
    </row>
    <row r="64" spans="1:35" ht="14.25" customHeight="1" thickTop="1">
      <c r="D64" s="828" t="s">
        <v>212</v>
      </c>
      <c r="E64" s="829"/>
      <c r="G64" s="849"/>
      <c r="H64" s="850"/>
      <c r="I64" s="66"/>
      <c r="J64" s="66"/>
      <c r="N64" s="859"/>
      <c r="O64" s="860"/>
      <c r="R64" s="859"/>
      <c r="S64" s="862"/>
      <c r="T64" s="860"/>
      <c r="AB64" s="849"/>
      <c r="AC64" s="850"/>
      <c r="AD64" s="155"/>
      <c r="AE64" s="832" t="s">
        <v>213</v>
      </c>
      <c r="AF64" s="833"/>
    </row>
    <row r="65" spans="1:35" ht="13.5" customHeight="1">
      <c r="D65" s="830"/>
      <c r="E65" s="831"/>
      <c r="G65" s="849"/>
      <c r="H65" s="850"/>
      <c r="I65" s="66"/>
      <c r="J65" s="66"/>
      <c r="N65" s="859"/>
      <c r="O65" s="860"/>
      <c r="R65" s="859"/>
      <c r="S65" s="862"/>
      <c r="T65" s="860"/>
      <c r="AB65" s="849"/>
      <c r="AC65" s="850"/>
      <c r="AD65" s="155"/>
      <c r="AE65" s="834"/>
      <c r="AF65" s="835"/>
    </row>
    <row r="66" spans="1:35" ht="18" thickBot="1">
      <c r="D66" s="836">
        <f>'計算シート（設備投資）'!AM45</f>
        <v>0</v>
      </c>
      <c r="E66" s="837"/>
      <c r="G66" s="889">
        <f>'計算シート（設備投資）'!AL45</f>
        <v>0</v>
      </c>
      <c r="H66" s="890"/>
      <c r="I66" s="155"/>
      <c r="J66" s="155"/>
      <c r="N66" s="840">
        <f>'計算シート（設備投資）'!AI45</f>
        <v>0</v>
      </c>
      <c r="O66" s="841"/>
      <c r="R66" s="842" t="e">
        <f>N66/R11</f>
        <v>#DIV/0!</v>
      </c>
      <c r="S66" s="843"/>
      <c r="T66" s="844"/>
      <c r="AB66" s="840">
        <f>'計算シート（設備投資）'!AJ45</f>
        <v>0</v>
      </c>
      <c r="AC66" s="841"/>
      <c r="AD66" s="155"/>
      <c r="AE66" s="845">
        <f>'計算シート（設備投資）'!AK45</f>
        <v>0</v>
      </c>
      <c r="AF66" s="846"/>
    </row>
    <row r="67" spans="1:35" ht="14.25" thickTop="1"/>
    <row r="70" spans="1:35">
      <c r="A70" s="186"/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  <c r="AD70" s="186"/>
      <c r="AE70" s="186"/>
      <c r="AF70" s="186"/>
      <c r="AG70" s="186"/>
      <c r="AH70" s="186"/>
      <c r="AI70" s="186"/>
    </row>
  </sheetData>
  <customSheetViews>
    <customSheetView guid="{2653BBE6-F91C-4430-938D-D5344182049A}" scale="70" showGridLines="0" fitToPage="1">
      <selection sqref="A1:AI2"/>
      <pageMargins left="0.43307086614173229" right="0.31496062992125984" top="0.62992125984251968" bottom="0.39370078740157483" header="0.39370078740157483" footer="0.51181102362204722"/>
      <pageSetup paperSize="9" scale="58" fitToHeight="2" orientation="landscape" r:id="rId1"/>
      <headerFooter alignWithMargins="0"/>
    </customSheetView>
  </customSheetViews>
  <mergeCells count="74">
    <mergeCell ref="A1:AI2"/>
    <mergeCell ref="R7:S10"/>
    <mergeCell ref="R11:S11"/>
    <mergeCell ref="G12:G13"/>
    <mergeCell ref="AB12:AC13"/>
    <mergeCell ref="AB16:AC18"/>
    <mergeCell ref="D17:E18"/>
    <mergeCell ref="AE17:AF18"/>
    <mergeCell ref="D19:E19"/>
    <mergeCell ref="G19:H19"/>
    <mergeCell ref="N19:O19"/>
    <mergeCell ref="AB19:AC19"/>
    <mergeCell ref="AE19:AF19"/>
    <mergeCell ref="N15:O18"/>
    <mergeCell ref="S15:V17"/>
    <mergeCell ref="G16:H18"/>
    <mergeCell ref="Q16:Q17"/>
    <mergeCell ref="R16:R17"/>
    <mergeCell ref="Y20:Z21"/>
    <mergeCell ref="R24:S25"/>
    <mergeCell ref="R26:S26"/>
    <mergeCell ref="R29:S30"/>
    <mergeCell ref="G30:G31"/>
    <mergeCell ref="U27:U28"/>
    <mergeCell ref="J20:J21"/>
    <mergeCell ref="R20:R21"/>
    <mergeCell ref="AB30:AC31"/>
    <mergeCell ref="R31:S31"/>
    <mergeCell ref="G34:H36"/>
    <mergeCell ref="N34:O36"/>
    <mergeCell ref="S34:U35"/>
    <mergeCell ref="AB34:AC36"/>
    <mergeCell ref="D35:E36"/>
    <mergeCell ref="AE35:AF36"/>
    <mergeCell ref="D37:E37"/>
    <mergeCell ref="G37:H37"/>
    <mergeCell ref="N37:O37"/>
    <mergeCell ref="AB37:AC37"/>
    <mergeCell ref="AE37:AF37"/>
    <mergeCell ref="J38:J39"/>
    <mergeCell ref="Y38:Z39"/>
    <mergeCell ref="R42:S43"/>
    <mergeCell ref="R44:S44"/>
    <mergeCell ref="U45:U46"/>
    <mergeCell ref="Y45:Z46"/>
    <mergeCell ref="R47:S48"/>
    <mergeCell ref="G48:G49"/>
    <mergeCell ref="AB48:AC49"/>
    <mergeCell ref="R49:S49"/>
    <mergeCell ref="G52:H54"/>
    <mergeCell ref="N52:O54"/>
    <mergeCell ref="S52:U53"/>
    <mergeCell ref="AB52:AC54"/>
    <mergeCell ref="D53:E54"/>
    <mergeCell ref="AE53:AF54"/>
    <mergeCell ref="D55:E55"/>
    <mergeCell ref="G55:H55"/>
    <mergeCell ref="N55:O55"/>
    <mergeCell ref="AB55:AC55"/>
    <mergeCell ref="AE55:AF55"/>
    <mergeCell ref="J56:J57"/>
    <mergeCell ref="Y56:Z57"/>
    <mergeCell ref="G63:H65"/>
    <mergeCell ref="N63:O65"/>
    <mergeCell ref="R63:T65"/>
    <mergeCell ref="D64:E65"/>
    <mergeCell ref="AE64:AF65"/>
    <mergeCell ref="D66:E66"/>
    <mergeCell ref="G66:H66"/>
    <mergeCell ref="N66:O66"/>
    <mergeCell ref="R66:T66"/>
    <mergeCell ref="AB66:AC66"/>
    <mergeCell ref="AE66:AF66"/>
    <mergeCell ref="AB63:AC65"/>
  </mergeCells>
  <phoneticPr fontId="2"/>
  <pageMargins left="0.43307086614173229" right="0.31496062992125984" top="0.62992125984251968" bottom="0.39370078740157483" header="0.39370078740157483" footer="0.51181102362204722"/>
  <pageSetup paperSize="9" scale="57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25</vt:i4>
      </vt:variant>
    </vt:vector>
  </HeadingPairs>
  <TitlesOfParts>
    <vt:vector size="42" baseType="lpstr">
      <vt:lpstr>説明シート</vt:lpstr>
      <vt:lpstr>入力シート </vt:lpstr>
      <vt:lpstr>出力シート(合計)</vt:lpstr>
      <vt:lpstr>出力シート (土地造成)</vt:lpstr>
      <vt:lpstr>出力シート (建設投資)</vt:lpstr>
      <vt:lpstr>出力シート (設備投資分)</vt:lpstr>
      <vt:lpstr>フローチャート図（土地造成）</vt:lpstr>
      <vt:lpstr>フローチャート図（建設投資）</vt:lpstr>
      <vt:lpstr>フローチャート図（設備投資分）</vt:lpstr>
      <vt:lpstr>計算シート(合計) </vt:lpstr>
      <vt:lpstr>計算シート(土地造成)</vt:lpstr>
      <vt:lpstr>計算シート(建設投資)</vt:lpstr>
      <vt:lpstr>計算シート（設備投資）</vt:lpstr>
      <vt:lpstr>建設部門投入係数シート</vt:lpstr>
      <vt:lpstr>関係係数シート</vt:lpstr>
      <vt:lpstr>参考資料</vt:lpstr>
      <vt:lpstr>更新履歴</vt:lpstr>
      <vt:lpstr>説明シート!OLE_LINK10</vt:lpstr>
      <vt:lpstr>説明シート!OLE_LINK11</vt:lpstr>
      <vt:lpstr>説明シート!OLE_LINK12</vt:lpstr>
      <vt:lpstr>説明シート!OLE_LINK4</vt:lpstr>
      <vt:lpstr>説明シート!OLE_LINK5</vt:lpstr>
      <vt:lpstr>説明シート!OLE_LINK6</vt:lpstr>
      <vt:lpstr>説明シート!OLE_LINK7</vt:lpstr>
      <vt:lpstr>説明シート!OLE_LINK9</vt:lpstr>
      <vt:lpstr>'フローチャート図（建設投資）'!Print_Area</vt:lpstr>
      <vt:lpstr>'フローチャート図（設備投資分）'!Print_Area</vt:lpstr>
      <vt:lpstr>'フローチャート図（土地造成）'!Print_Area</vt:lpstr>
      <vt:lpstr>関係係数シート!Print_Area</vt:lpstr>
      <vt:lpstr>'計算シート（設備投資）'!Print_Area</vt:lpstr>
      <vt:lpstr>建設部門投入係数シート!Print_Area</vt:lpstr>
      <vt:lpstr>'出力シート (建設投資)'!Print_Area</vt:lpstr>
      <vt:lpstr>'出力シート (設備投資分)'!Print_Area</vt:lpstr>
      <vt:lpstr>'出力シート (土地造成)'!Print_Area</vt:lpstr>
      <vt:lpstr>'出力シート(合計)'!Print_Area</vt:lpstr>
      <vt:lpstr>説明シート!Print_Area</vt:lpstr>
      <vt:lpstr>'入力シート '!Print_Area</vt:lpstr>
      <vt:lpstr>'計算シート(建設投資)'!Print_Titles</vt:lpstr>
      <vt:lpstr>'計算シート(合計) '!Print_Titles</vt:lpstr>
      <vt:lpstr>'計算シート（設備投資）'!Print_Titles</vt:lpstr>
      <vt:lpstr>'計算シート(土地造成)'!Print_Titles</vt:lpstr>
      <vt:lpstr>建設部門投入係数シート!Print_Titles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2021-02-10T01:37:42Z</cp:lastPrinted>
  <dcterms:created xsi:type="dcterms:W3CDTF">1997-01-08T22:48:59Z</dcterms:created>
  <dcterms:modified xsi:type="dcterms:W3CDTF">2025-07-22T00:33:49Z</dcterms:modified>
</cp:coreProperties>
</file>