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6月変更\"/>
    </mc:Choice>
  </mc:AlternateContent>
  <bookViews>
    <workbookView xWindow="0" yWindow="0" windowWidth="14400" windowHeight="14210" tabRatio="665"/>
  </bookViews>
  <sheets>
    <sheet name="表紙" sheetId="11" r:id="rId1"/>
    <sheet name="記入要領" sheetId="17" r:id="rId2"/>
    <sheet name="自己点検表" sheetId="12" r:id="rId3"/>
    <sheet name="別表１" sheetId="13" r:id="rId4"/>
    <sheet name="別表２" sheetId="14" r:id="rId5"/>
    <sheet name="勤務表" sheetId="1" r:id="rId6"/>
    <sheet name="プルダウン・リスト" sheetId="2" r:id="rId7"/>
    <sheet name="記入方法" sheetId="5" r:id="rId8"/>
    <sheet name="【記載例】勤務表" sheetId="10" r:id="rId9"/>
    <sheet name="自己点検表(加算等)" sheetId="16" r:id="rId10"/>
  </sheets>
  <externalReferences>
    <externalReference r:id="rId11"/>
    <externalReference r:id="rId12"/>
  </externalReferences>
  <definedNames>
    <definedName name="【記載例】シフト記号" localSheetId="1">'[1]【記載例】シフト記号表（勤務時間帯）'!$C$6:$C$35</definedName>
    <definedName name="【記載例】シフト記号">#REF!</definedName>
    <definedName name="_xlnm.Print_Area" localSheetId="8">【記載例】勤務表!$A$1:$BD$50</definedName>
    <definedName name="_xlnm.Print_Area" localSheetId="7">記入方法!$A$1:$O$80</definedName>
    <definedName name="_xlnm.Print_Area" localSheetId="1">記入要領!$A$1:$J$10</definedName>
    <definedName name="_xlnm.Print_Area" localSheetId="5">勤務表!$A$1:$BD$50</definedName>
    <definedName name="_xlnm.Print_Area" localSheetId="0">表紙!$A$1:$BU$26</definedName>
    <definedName name="_xlnm.Print_Titles" localSheetId="8">【記載例】勤務表!$1:$12</definedName>
    <definedName name="_xlnm.Print_Titles" localSheetId="5">勤務表!$1:$12</definedName>
    <definedName name="_xlnm.Print_Titles" localSheetId="2">自己点検表!$4:$5</definedName>
    <definedName name="_xlnm.Print_Titles" localSheetId="9">'自己点検表(加算等)'!$2:$2</definedName>
    <definedName name="Z_1E7931DB_F582_440A_B5F6_F4C921FFFF6A_.wvu.PrintArea" localSheetId="1" hidden="1">記入要領!$A$1:$J$10</definedName>
    <definedName name="サービス提供責任者">プルダウン・リスト!$D$13:$D$25</definedName>
    <definedName name="シフト記号表" localSheetId="1">'[1]シフト記号表（勤務時間帯）'!$C$6:$C$35</definedName>
    <definedName name="シフト記号表">#REF!</definedName>
    <definedName name="管理者">プルダウン・リスト!$C$13:$C$25</definedName>
    <definedName name="職種" localSheetId="1">[2]プルダウン・リスト!$C$15:$K$15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<sst xmlns="http://schemas.openxmlformats.org/spreadsheetml/2006/main" count="1194" uniqueCount="799">
  <si>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</si>
  <si>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</si>
  <si>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</si>
  <si>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</si>
  <si>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</si>
  <si>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</si>
  <si>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</si>
  <si>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</si>
  <si>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</si>
  <si>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</si>
  <si>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</si>
  <si>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</si>
  <si>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</si>
  <si>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</si>
  <si>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</si>
  <si>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</si>
  <si>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</si>
  <si>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</si>
  <si>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</si>
  <si>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</si>
  <si>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</si>
  <si>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</si>
  <si>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</si>
  <si>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</si>
  <si>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</si>
  <si>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</si>
  <si>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</si>
  <si>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</si>
  <si>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</si>
  <si>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</si>
  <si>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</si>
  <si>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</si>
  <si>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</si>
  <si>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</si>
  <si>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</si>
  <si>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</si>
  <si>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</si>
  <si>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</si>
  <si>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</si>
  <si>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</si>
  <si>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</si>
  <si>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</si>
  <si>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</si>
  <si>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</si>
  <si>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</si>
  <si>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</si>
  <si>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</si>
  <si>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</si>
  <si>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</si>
  <si>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</si>
  <si>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</si>
  <si>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</si>
  <si>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</si>
  <si>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</si>
  <si>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</si>
  <si>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</si>
  <si>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</si>
  <si>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</si>
  <si>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</si>
  <si>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</si>
  <si>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</si>
  <si>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</si>
  <si>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</si>
  <si>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</si>
  <si>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</si>
  <si>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</si>
  <si>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</si>
  <si>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</si>
  <si>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</si>
  <si>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</si>
  <si>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</si>
  <si>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</si>
  <si>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</si>
  <si>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</si>
  <si>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</si>
  <si>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</si>
  <si>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</si>
  <si>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</si>
  <si>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</si>
  <si>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</si>
  <si>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</si>
  <si>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</si>
  <si>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</si>
  <si>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</si>
  <si>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</si>
  <si>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</si>
  <si>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</si>
  <si>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</si>
  <si>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</si>
  <si>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</si>
  <si>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</si>
  <si>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</si>
  <si>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</si>
  <si>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</si>
  <si>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</si>
  <si>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</si>
  <si>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</si>
  <si>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</si>
  <si>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</si>
  <si>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</si>
  <si>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</si>
  <si>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</si>
  <si>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</si>
  <si>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</si>
  <si>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</si>
  <si>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</si>
  <si>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</si>
  <si>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</si>
  <si>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</si>
  <si>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</si>
  <si>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</si>
  <si>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</si>
  <si>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</si>
  <si>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</si>
  <si>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</si>
  <si>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</si>
  <si>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</si>
  <si>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</si>
  <si>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</si>
  <si>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</si>
  <si>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</si>
  <si>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</si>
  <si>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</si>
  <si>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</si>
  <si>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</si>
  <si>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</si>
  <si>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</si>
  <si>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</si>
  <si>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</si>
  <si>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</si>
  <si>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</si>
  <si>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</si>
  <si>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</si>
  <si>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</si>
  <si>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</si>
  <si>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</si>
  <si>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</si>
  <si>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</si>
  <si>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</si>
  <si>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</si>
  <si>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</si>
  <si>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</si>
  <si>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</si>
  <si>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</si>
  <si>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</si>
  <si>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</si>
  <si>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</si>
  <si>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</si>
  <si>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</si>
  <si>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</si>
  <si>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</si>
  <si>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</si>
  <si>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</si>
  <si>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</si>
  <si>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</si>
  <si>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</si>
  <si>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</si>
  <si>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</si>
  <si>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</si>
  <si>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</si>
  <si>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</si>
  <si>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</si>
  <si>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</si>
  <si>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</si>
  <si>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</si>
  <si>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</si>
  <si>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</si>
  <si>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</si>
  <si>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</si>
  <si>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</si>
  <si>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</si>
  <si>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</si>
  <si>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</si>
  <si>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</si>
  <si>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</si>
  <si>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</si>
  <si>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</si>
  <si>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</si>
  <si>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</si>
  <si>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</si>
  <si>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事業者名(法人名)</t>
    <rPh sb="0" eb="3">
      <t>ジギョウシャ</t>
    </rPh>
    <rPh sb="3" eb="4">
      <t>メイ</t>
    </rPh>
    <rPh sb="5" eb="7">
      <t>ホウジン</t>
    </rPh>
    <rPh sb="7" eb="8">
      <t>メイ</t>
    </rPh>
    <phoneticPr fontId="2"/>
  </si>
  <si>
    <t>事業者(法人)代表者職・氏名</t>
    <rPh sb="0" eb="3">
      <t>ジギョウシャ</t>
    </rPh>
    <rPh sb="4" eb="6">
      <t>ホウジン</t>
    </rPh>
    <rPh sb="7" eb="10">
      <t>ダイヒョウシャ</t>
    </rPh>
    <rPh sb="10" eb="11">
      <t>ショク</t>
    </rPh>
    <rPh sb="12" eb="14">
      <t>シメイ</t>
    </rPh>
    <phoneticPr fontId="2"/>
  </si>
  <si>
    <t>事業所名</t>
    <rPh sb="0" eb="3">
      <t>ジギョウショ</t>
    </rPh>
    <rPh sb="3" eb="4">
      <t>メイ</t>
    </rPh>
    <phoneticPr fontId="2"/>
  </si>
  <si>
    <t>：</t>
    <phoneticPr fontId="2"/>
  </si>
  <si>
    <t>(連絡先 ℡</t>
    <rPh sb="1" eb="4">
      <t>レンラクサキ</t>
    </rPh>
    <phoneticPr fontId="2"/>
  </si>
  <si>
    <t>)</t>
    <phoneticPr fontId="2"/>
  </si>
  <si>
    <t>年</t>
    <rPh sb="0" eb="1">
      <t>ネン</t>
    </rPh>
    <phoneticPr fontId="2"/>
  </si>
  <si>
    <t>月</t>
    <rPh sb="0" eb="1">
      <t>ツキ</t>
    </rPh>
    <phoneticPr fontId="2"/>
  </si>
  <si>
    <t>日</t>
    <rPh sb="0" eb="1">
      <t>ヒ</t>
    </rPh>
    <phoneticPr fontId="2"/>
  </si>
  <si>
    <t>(提出資料)</t>
    <rPh sb="1" eb="3">
      <t>テイシュツ</t>
    </rPh>
    <rPh sb="3" eb="5">
      <t>シリョウ</t>
    </rPh>
    <phoneticPr fontId="2"/>
  </si>
  <si>
    <t>自己点検表（訪問介護）</t>
    <rPh sb="0" eb="2">
      <t>ジコ</t>
    </rPh>
    <rPh sb="2" eb="4">
      <t>テンケン</t>
    </rPh>
    <rPh sb="4" eb="5">
      <t>ヒョウ</t>
    </rPh>
    <phoneticPr fontId="2"/>
  </si>
  <si>
    <t>点検項目</t>
    <rPh sb="0" eb="2">
      <t>テンケン</t>
    </rPh>
    <rPh sb="2" eb="4">
      <t>コウモク</t>
    </rPh>
    <phoneticPr fontId="2"/>
  </si>
  <si>
    <t>確認事項</t>
    <rPh sb="0" eb="2">
      <t>カクニン</t>
    </rPh>
    <rPh sb="2" eb="4">
      <t>ジコウ</t>
    </rPh>
    <phoneticPr fontId="2"/>
  </si>
  <si>
    <t>点検結果</t>
    <rPh sb="0" eb="2">
      <t>テンケン</t>
    </rPh>
    <rPh sb="2" eb="4">
      <t>ケッカ</t>
    </rPh>
    <phoneticPr fontId="2"/>
  </si>
  <si>
    <t>備　　　　考</t>
    <rPh sb="0" eb="1">
      <t>ソナエ</t>
    </rPh>
    <rPh sb="5" eb="6">
      <t>コウ</t>
    </rPh>
    <phoneticPr fontId="2"/>
  </si>
  <si>
    <t>根拠条文</t>
    <rPh sb="0" eb="2">
      <t>コンキョ</t>
    </rPh>
    <rPh sb="2" eb="4">
      <t>ジョウブン</t>
    </rPh>
    <phoneticPr fontId="2"/>
  </si>
  <si>
    <t>参照</t>
    <rPh sb="0" eb="2">
      <t>サンショウ</t>
    </rPh>
    <phoneticPr fontId="2"/>
  </si>
  <si>
    <t>県　記　入　欄</t>
    <rPh sb="0" eb="1">
      <t>ケン</t>
    </rPh>
    <phoneticPr fontId="2"/>
  </si>
  <si>
    <t>適</t>
    <rPh sb="0" eb="1">
      <t>テキ</t>
    </rPh>
    <phoneticPr fontId="2"/>
  </si>
  <si>
    <t>不適</t>
    <rPh sb="0" eb="2">
      <t>フテキ</t>
    </rPh>
    <phoneticPr fontId="2"/>
  </si>
  <si>
    <t>Ⅰ　人員基準　（注）</t>
    <rPh sb="2" eb="4">
      <t>ジンイン</t>
    </rPh>
    <rPh sb="4" eb="6">
      <t>キジュン</t>
    </rPh>
    <rPh sb="8" eb="9">
      <t>チュウ</t>
    </rPh>
    <phoneticPr fontId="2"/>
  </si>
  <si>
    <t>訪問介護員等の員数
【共生型
訪問介護を
除く】</t>
    <rPh sb="0" eb="2">
      <t>ホウモン</t>
    </rPh>
    <rPh sb="2" eb="4">
      <t>カイゴ</t>
    </rPh>
    <rPh sb="4" eb="5">
      <t>イン</t>
    </rPh>
    <rPh sb="5" eb="6">
      <t>トウ</t>
    </rPh>
    <rPh sb="7" eb="9">
      <t>インスウ</t>
    </rPh>
    <rPh sb="11" eb="14">
      <t>キョウセイガタ</t>
    </rPh>
    <rPh sb="15" eb="17">
      <t>ホウモン</t>
    </rPh>
    <rPh sb="17" eb="19">
      <t>カイゴ</t>
    </rPh>
    <rPh sb="21" eb="22">
      <t>ノゾ</t>
    </rPh>
    <phoneticPr fontId="2"/>
  </si>
  <si>
    <t xml:space="preserve">訪問介護員等を、常勤換算方法で、２．５以上配置していますか。
</t>
    <rPh sb="0" eb="2">
      <t>ホウモン</t>
    </rPh>
    <rPh sb="2" eb="4">
      <t>カイゴ</t>
    </rPh>
    <rPh sb="4" eb="5">
      <t>イン</t>
    </rPh>
    <rPh sb="5" eb="6">
      <t>トウ</t>
    </rPh>
    <rPh sb="8" eb="10">
      <t>ジョウキン</t>
    </rPh>
    <rPh sb="10" eb="12">
      <t>カンサン</t>
    </rPh>
    <rPh sb="12" eb="14">
      <t>ホウホウ</t>
    </rPh>
    <rPh sb="19" eb="21">
      <t>イジョウ</t>
    </rPh>
    <rPh sb="21" eb="23">
      <t>ハイチ</t>
    </rPh>
    <phoneticPr fontId="2"/>
  </si>
  <si>
    <t>職員名簿，職員勤務表，資格証</t>
    <rPh sb="0" eb="2">
      <t>ショクイン</t>
    </rPh>
    <rPh sb="2" eb="4">
      <t>メイボ</t>
    </rPh>
    <rPh sb="5" eb="7">
      <t>ショクイン</t>
    </rPh>
    <rPh sb="7" eb="9">
      <t>キンム</t>
    </rPh>
    <rPh sb="9" eb="10">
      <t>オモテ</t>
    </rPh>
    <rPh sb="11" eb="13">
      <t>シカク</t>
    </rPh>
    <rPh sb="13" eb="14">
      <t>アカシ</t>
    </rPh>
    <phoneticPr fontId="2"/>
  </si>
  <si>
    <t>→　下記の数値について記載してください。</t>
    <rPh sb="2" eb="4">
      <t>カキ</t>
    </rPh>
    <rPh sb="5" eb="7">
      <t>スウチ</t>
    </rPh>
    <rPh sb="11" eb="13">
      <t>キサイ</t>
    </rPh>
    <phoneticPr fontId="2"/>
  </si>
  <si>
    <r>
      <t>①　常勤専従の訪問介護員等の人数
　　　　　　　　　　　　</t>
    </r>
    <r>
      <rPr>
        <u/>
        <sz val="9"/>
        <rFont val="ＭＳ ゴシック"/>
        <family val="3"/>
        <charset val="128"/>
      </rPr>
      <t>（　　　　　　　　人）</t>
    </r>
    <rPh sb="2" eb="4">
      <t>ジョウキン</t>
    </rPh>
    <rPh sb="4" eb="6">
      <t>センジュウ</t>
    </rPh>
    <rPh sb="7" eb="9">
      <t>ホウモン</t>
    </rPh>
    <rPh sb="9" eb="12">
      <t>カイゴイン</t>
    </rPh>
    <rPh sb="12" eb="13">
      <t>トウ</t>
    </rPh>
    <rPh sb="14" eb="16">
      <t>ニンズウ</t>
    </rPh>
    <rPh sb="39" eb="40">
      <t>ニン</t>
    </rPh>
    <phoneticPr fontId="2"/>
  </si>
  <si>
    <r>
      <t>②　常勤職員（１人当たり）の１ヶ月の通常勤務すべき時間数　　　　　　　
　　　　　　　　　　　　</t>
    </r>
    <r>
      <rPr>
        <u/>
        <sz val="9"/>
        <rFont val="ＭＳ ゴシック"/>
        <family val="3"/>
        <charset val="128"/>
      </rPr>
      <t>（　　　　　　　時間）</t>
    </r>
    <rPh sb="2" eb="4">
      <t>ジョウキン</t>
    </rPh>
    <rPh sb="4" eb="6">
      <t>ショクイン</t>
    </rPh>
    <rPh sb="8" eb="10">
      <t>リア</t>
    </rPh>
    <rPh sb="16" eb="17">
      <t>ゲツ</t>
    </rPh>
    <rPh sb="18" eb="20">
      <t>ツウジョウ</t>
    </rPh>
    <rPh sb="20" eb="22">
      <t>キンム</t>
    </rPh>
    <rPh sb="25" eb="27">
      <t>ジカン</t>
    </rPh>
    <rPh sb="27" eb="28">
      <t>スウ</t>
    </rPh>
    <rPh sb="57" eb="59">
      <t>ジカン</t>
    </rPh>
    <phoneticPr fontId="2"/>
  </si>
  <si>
    <r>
      <t>③　非常勤・非専従の訪問介護員等の１ヶ月間の勤務時間数の総合計　　　　
　　　　　　　　　　　　</t>
    </r>
    <r>
      <rPr>
        <u/>
        <sz val="9"/>
        <rFont val="ＭＳ ゴシック"/>
        <family val="3"/>
        <charset val="128"/>
      </rPr>
      <t>（　　　　　　　時間）</t>
    </r>
    <rPh sb="2" eb="5">
      <t>ヒジョウキン</t>
    </rPh>
    <rPh sb="6" eb="9">
      <t>ヒセンジュウ</t>
    </rPh>
    <rPh sb="10" eb="12">
      <t>ホウモン</t>
    </rPh>
    <rPh sb="12" eb="15">
      <t>カイゴイン</t>
    </rPh>
    <rPh sb="15" eb="16">
      <t>トウ</t>
    </rPh>
    <rPh sb="19" eb="20">
      <t>ゲツ</t>
    </rPh>
    <rPh sb="20" eb="21">
      <t>カン</t>
    </rPh>
    <rPh sb="22" eb="24">
      <t>キンム</t>
    </rPh>
    <rPh sb="24" eb="26">
      <t>ジカン</t>
    </rPh>
    <rPh sb="26" eb="27">
      <t>スウ</t>
    </rPh>
    <rPh sb="28" eb="29">
      <t>ソウ</t>
    </rPh>
    <rPh sb="29" eb="31">
      <t>ゴウケイ</t>
    </rPh>
    <rPh sb="56" eb="58">
      <t>ジカン</t>
    </rPh>
    <phoneticPr fontId="2"/>
  </si>
  <si>
    <r>
      <t>④　①＋（③÷②）の値（小数点以下第２位切り捨て）
　　　　　　　　　　　　</t>
    </r>
    <r>
      <rPr>
        <u/>
        <sz val="9"/>
        <rFont val="ＭＳ ゴシック"/>
        <family val="3"/>
        <charset val="128"/>
      </rPr>
      <t>（　　　　　　　　  ）</t>
    </r>
    <rPh sb="10" eb="11">
      <t>アタイ</t>
    </rPh>
    <rPh sb="12" eb="13">
      <t>ショウ</t>
    </rPh>
    <rPh sb="13" eb="14">
      <t>スウ</t>
    </rPh>
    <rPh sb="14" eb="15">
      <t>テン</t>
    </rPh>
    <rPh sb="15" eb="17">
      <t>イカ</t>
    </rPh>
    <rPh sb="17" eb="18">
      <t>ダイ</t>
    </rPh>
    <rPh sb="19" eb="20">
      <t>イ</t>
    </rPh>
    <rPh sb="20" eb="21">
      <t>キ</t>
    </rPh>
    <rPh sb="22" eb="23">
      <t>ス</t>
    </rPh>
    <phoneticPr fontId="2"/>
  </si>
  <si>
    <t xml:space="preserve">訪問介護員は、以下のいずれかの資格要件を満たしていますか。
</t>
    <rPh sb="0" eb="5">
      <t>ホウモンカイゴイン</t>
    </rPh>
    <rPh sb="7" eb="9">
      <t>イカ</t>
    </rPh>
    <rPh sb="15" eb="17">
      <t>シカク</t>
    </rPh>
    <rPh sb="17" eb="19">
      <t>ヨウケン</t>
    </rPh>
    <rPh sb="20" eb="21">
      <t>ミ</t>
    </rPh>
    <phoneticPr fontId="2"/>
  </si>
  <si>
    <t>※訪問介護員の資格要件
　①介護福祉士
　②初任者研修修了者
　③実務者研修修了者
  ④看護師等
　⑤旧介護職員基礎研修修了者
  ⑥旧訪問介護員養成研修1級または2級修了者</t>
    <rPh sb="1" eb="6">
      <t>ホウモンカイゴイン</t>
    </rPh>
    <rPh sb="9" eb="11">
      <t>ヨウケン</t>
    </rPh>
    <rPh sb="14" eb="16">
      <t>カイゴ</t>
    </rPh>
    <rPh sb="16" eb="19">
      <t>フクシシ</t>
    </rPh>
    <rPh sb="22" eb="25">
      <t>ショニンシャ</t>
    </rPh>
    <rPh sb="25" eb="27">
      <t>ケンシュウ</t>
    </rPh>
    <rPh sb="27" eb="30">
      <t>シュウリョウシャ</t>
    </rPh>
    <rPh sb="33" eb="38">
      <t>ジツムシャケンシュウ</t>
    </rPh>
    <rPh sb="38" eb="41">
      <t>シュウリョウシャ</t>
    </rPh>
    <rPh sb="52" eb="53">
      <t>キュウ</t>
    </rPh>
    <rPh sb="53" eb="55">
      <t>カイゴ</t>
    </rPh>
    <rPh sb="55" eb="57">
      <t>ショクイン</t>
    </rPh>
    <rPh sb="57" eb="59">
      <t>キソ</t>
    </rPh>
    <rPh sb="59" eb="61">
      <t>ケンシュウ</t>
    </rPh>
    <rPh sb="61" eb="63">
      <t>シュウリョウ</t>
    </rPh>
    <rPh sb="63" eb="64">
      <t>シャ</t>
    </rPh>
    <rPh sb="68" eb="69">
      <t>キュウ</t>
    </rPh>
    <rPh sb="69" eb="74">
      <t>ホウモンカイゴイン</t>
    </rPh>
    <rPh sb="74" eb="78">
      <t>ヨウセイケンシュウ</t>
    </rPh>
    <rPh sb="79" eb="80">
      <t>キュウ</t>
    </rPh>
    <rPh sb="84" eb="85">
      <t>キュウ</t>
    </rPh>
    <rPh sb="85" eb="88">
      <t>シュウリョウシャ</t>
    </rPh>
    <phoneticPr fontId="2"/>
  </si>
  <si>
    <t xml:space="preserve">サービス提供責任者
</t>
    <rPh sb="4" eb="6">
      <t>テイキョウ</t>
    </rPh>
    <rPh sb="6" eb="9">
      <t>セキニンシャ</t>
    </rPh>
    <phoneticPr fontId="2"/>
  </si>
  <si>
    <t>ａ</t>
    <phoneticPr fontId="2"/>
  </si>
  <si>
    <t>常勤の訪問介護員等であって、専ら指定訪問介護の職務に従事しているもののうち、１人以上の者をサービス提供責任者として配置していますか。</t>
    <rPh sb="3" eb="5">
      <t>ホウモン</t>
    </rPh>
    <rPh sb="5" eb="8">
      <t>カイゴイン</t>
    </rPh>
    <rPh sb="8" eb="9">
      <t>トウ</t>
    </rPh>
    <rPh sb="16" eb="18">
      <t>シテイ</t>
    </rPh>
    <rPh sb="18" eb="20">
      <t>ホウモン</t>
    </rPh>
    <rPh sb="39" eb="40">
      <t>ニン</t>
    </rPh>
    <rPh sb="40" eb="42">
      <t>イジョウ</t>
    </rPh>
    <rPh sb="43" eb="44">
      <t>シャ</t>
    </rPh>
    <rPh sb="49" eb="51">
      <t>テイキョウ</t>
    </rPh>
    <rPh sb="51" eb="54">
      <t>セキニンシャ</t>
    </rPh>
    <rPh sb="57" eb="59">
      <t>ハイチ</t>
    </rPh>
    <phoneticPr fontId="2"/>
  </si>
  <si>
    <t>県基準条例第6条第2項、第3項、第4項</t>
    <rPh sb="16" eb="17">
      <t>ダイ</t>
    </rPh>
    <rPh sb="18" eb="19">
      <t>コウ</t>
    </rPh>
    <phoneticPr fontId="2"/>
  </si>
  <si>
    <t xml:space="preserve">※サービス提供責任者は、管理者と兼務が可。また、支障がない場合は、同一敷地内の定期巡回・随時対応型訪問介護看護事業所又は夜間対応型訪問介護事業所に従事可。
</t>
    <rPh sb="5" eb="7">
      <t>テイキョウ</t>
    </rPh>
    <rPh sb="7" eb="10">
      <t>セキニンシャ</t>
    </rPh>
    <rPh sb="12" eb="15">
      <t>カンリシャ</t>
    </rPh>
    <rPh sb="16" eb="18">
      <t>ケンム</t>
    </rPh>
    <rPh sb="19" eb="20">
      <t>カ</t>
    </rPh>
    <rPh sb="24" eb="26">
      <t>シショウ</t>
    </rPh>
    <rPh sb="29" eb="31">
      <t>バアイ</t>
    </rPh>
    <rPh sb="33" eb="35">
      <t>ドウイツ</t>
    </rPh>
    <rPh sb="35" eb="38">
      <t>シキチナイ</t>
    </rPh>
    <rPh sb="39" eb="41">
      <t>テイキ</t>
    </rPh>
    <rPh sb="41" eb="43">
      <t>ジュンカイ</t>
    </rPh>
    <rPh sb="44" eb="46">
      <t>ズイジ</t>
    </rPh>
    <rPh sb="46" eb="49">
      <t>タイオウガタ</t>
    </rPh>
    <rPh sb="49" eb="51">
      <t>ホウモン</t>
    </rPh>
    <rPh sb="51" eb="53">
      <t>カイゴ</t>
    </rPh>
    <rPh sb="53" eb="55">
      <t>カンゴ</t>
    </rPh>
    <rPh sb="55" eb="58">
      <t>ジギョウショ</t>
    </rPh>
    <rPh sb="58" eb="59">
      <t>マタ</t>
    </rPh>
    <rPh sb="60" eb="62">
      <t>ヤカン</t>
    </rPh>
    <rPh sb="62" eb="65">
      <t>タイオウガタ</t>
    </rPh>
    <rPh sb="65" eb="67">
      <t>ホウモン</t>
    </rPh>
    <rPh sb="67" eb="69">
      <t>カイゴ</t>
    </rPh>
    <rPh sb="69" eb="72">
      <t>ジギョウショ</t>
    </rPh>
    <rPh sb="73" eb="75">
      <t>ジュウジ</t>
    </rPh>
    <rPh sb="75" eb="76">
      <t>カ</t>
    </rPh>
    <phoneticPr fontId="2"/>
  </si>
  <si>
    <t>ｂ</t>
    <phoneticPr fontId="2"/>
  </si>
  <si>
    <t>サービス提供責任者の配置人数は、以下の基準及び別表１のとおり適切ですか。</t>
    <rPh sb="4" eb="6">
      <t>テイキョウ</t>
    </rPh>
    <rPh sb="6" eb="8">
      <t>セキニン</t>
    </rPh>
    <rPh sb="8" eb="9">
      <t>シャ</t>
    </rPh>
    <rPh sb="10" eb="12">
      <t>ハイチ</t>
    </rPh>
    <rPh sb="12" eb="14">
      <t>ニンズウ</t>
    </rPh>
    <rPh sb="16" eb="18">
      <t>イカ</t>
    </rPh>
    <rPh sb="19" eb="21">
      <t>キジュン</t>
    </rPh>
    <rPh sb="21" eb="22">
      <t>オヨ</t>
    </rPh>
    <rPh sb="23" eb="25">
      <t>ベッピョウ</t>
    </rPh>
    <rPh sb="30" eb="32">
      <t>テキセツ</t>
    </rPh>
    <phoneticPr fontId="2"/>
  </si>
  <si>
    <t>サービス提供責任者の人数</t>
    <rPh sb="4" eb="6">
      <t>テイキョウ</t>
    </rPh>
    <rPh sb="6" eb="9">
      <t>セキニンシャ</t>
    </rPh>
    <rPh sb="10" eb="12">
      <t>ニンズウ</t>
    </rPh>
    <phoneticPr fontId="2"/>
  </si>
  <si>
    <t>　　　（常勤：　　　　　　　人）</t>
    <rPh sb="4" eb="6">
      <t>ジョウキン</t>
    </rPh>
    <rPh sb="14" eb="15">
      <t>ニン</t>
    </rPh>
    <phoneticPr fontId="2"/>
  </si>
  <si>
    <t>　　　（非常勤：　　　　　　人）</t>
    <rPh sb="4" eb="5">
      <t>ヒ</t>
    </rPh>
    <rPh sb="5" eb="7">
      <t>ジョウキン</t>
    </rPh>
    <phoneticPr fontId="2"/>
  </si>
  <si>
    <t xml:space="preserve">※非常勤は常勤換算人数で記載
</t>
    <rPh sb="1" eb="4">
      <t>ヒジョウキン</t>
    </rPh>
    <rPh sb="5" eb="7">
      <t>ジョウキン</t>
    </rPh>
    <rPh sb="7" eb="9">
      <t>カンザン</t>
    </rPh>
    <rPh sb="9" eb="11">
      <t>ニンズウ</t>
    </rPh>
    <rPh sb="12" eb="14">
      <t>キサイ</t>
    </rPh>
    <phoneticPr fontId="2"/>
  </si>
  <si>
    <r>
      <t>○　利用者数毎の基準
　</t>
    </r>
    <r>
      <rPr>
        <u/>
        <sz val="9"/>
        <rFont val="ＭＳ ゴシック"/>
        <family val="3"/>
        <charset val="128"/>
      </rPr>
      <t>（　　　　人）　</t>
    </r>
    <r>
      <rPr>
        <sz val="9"/>
        <rFont val="ＭＳ ゴシック"/>
        <family val="3"/>
        <charset val="128"/>
      </rPr>
      <t>÷４０＝</t>
    </r>
    <r>
      <rPr>
        <u/>
        <sz val="9"/>
        <rFont val="ＭＳ ゴシック"/>
        <family val="3"/>
        <charset val="128"/>
      </rPr>
      <t>（　　　　）</t>
    </r>
    <rPh sb="2" eb="5">
      <t>リヨウシャ</t>
    </rPh>
    <rPh sb="5" eb="6">
      <t>スウ</t>
    </rPh>
    <rPh sb="6" eb="7">
      <t>ゴト</t>
    </rPh>
    <rPh sb="8" eb="10">
      <t>キジュン</t>
    </rPh>
    <rPh sb="18" eb="19">
      <t>ニン</t>
    </rPh>
    <phoneticPr fontId="2"/>
  </si>
  <si>
    <r>
      <t xml:space="preserve">※常勤のサービス提供責任者を３人以上、かつ、サービス提供責任者の業務に主として従事する者を１人以上配置していて、サービス提供責任者の業務が効率的に行われている場合は別表２でも可。
</t>
    </r>
    <r>
      <rPr>
        <sz val="9"/>
        <color indexed="8"/>
        <rFont val="ＭＳ ゴシック"/>
        <family val="3"/>
        <charset val="128"/>
      </rPr>
      <t>※「サービス提供責任者の業務に主として従事する者」とは、サービス提供責任者である者が当該事業所の訪問介護員として行ったサービス提供時間が、1月当たり30時間以内であること。</t>
    </r>
    <rPh sb="1" eb="3">
      <t>ジョウキン</t>
    </rPh>
    <rPh sb="8" eb="10">
      <t>テイキョウ</t>
    </rPh>
    <rPh sb="10" eb="13">
      <t>セキニンシャ</t>
    </rPh>
    <rPh sb="15" eb="16">
      <t>ニン</t>
    </rPh>
    <rPh sb="16" eb="18">
      <t>イジョウ</t>
    </rPh>
    <rPh sb="26" eb="28">
      <t>テイキョウ</t>
    </rPh>
    <rPh sb="28" eb="31">
      <t>セキニンシャ</t>
    </rPh>
    <rPh sb="32" eb="34">
      <t>ギョウム</t>
    </rPh>
    <rPh sb="35" eb="36">
      <t>シュ</t>
    </rPh>
    <rPh sb="39" eb="41">
      <t>ジュウジ</t>
    </rPh>
    <rPh sb="43" eb="44">
      <t>モノ</t>
    </rPh>
    <rPh sb="46" eb="47">
      <t>ヒト</t>
    </rPh>
    <rPh sb="47" eb="49">
      <t>イジョウ</t>
    </rPh>
    <rPh sb="49" eb="51">
      <t>ハイチ</t>
    </rPh>
    <rPh sb="60" eb="62">
      <t>テイキョウ</t>
    </rPh>
    <rPh sb="62" eb="65">
      <t>セキニンシャ</t>
    </rPh>
    <rPh sb="66" eb="68">
      <t>ギョウム</t>
    </rPh>
    <rPh sb="69" eb="72">
      <t>コウリツテキ</t>
    </rPh>
    <rPh sb="73" eb="74">
      <t>オコナ</t>
    </rPh>
    <rPh sb="79" eb="81">
      <t>バアイ</t>
    </rPh>
    <rPh sb="82" eb="84">
      <t>ベッピョウ</t>
    </rPh>
    <rPh sb="87" eb="88">
      <t>カ</t>
    </rPh>
    <rPh sb="122" eb="124">
      <t>テイキョウ</t>
    </rPh>
    <rPh sb="124" eb="126">
      <t>セキニン</t>
    </rPh>
    <rPh sb="126" eb="127">
      <t>シャ</t>
    </rPh>
    <rPh sb="130" eb="131">
      <t>モノ</t>
    </rPh>
    <rPh sb="132" eb="134">
      <t>トウガイ</t>
    </rPh>
    <rPh sb="134" eb="137">
      <t>ジギョウショ</t>
    </rPh>
    <rPh sb="138" eb="140">
      <t>ホウモン</t>
    </rPh>
    <rPh sb="140" eb="142">
      <t>カイゴ</t>
    </rPh>
    <rPh sb="142" eb="143">
      <t>イン</t>
    </rPh>
    <rPh sb="146" eb="147">
      <t>オコナ</t>
    </rPh>
    <rPh sb="153" eb="155">
      <t>テイキョウ</t>
    </rPh>
    <rPh sb="155" eb="157">
      <t>ジカン</t>
    </rPh>
    <rPh sb="160" eb="161">
      <t>ツキ</t>
    </rPh>
    <rPh sb="161" eb="162">
      <t>ア</t>
    </rPh>
    <rPh sb="166" eb="168">
      <t>ジカン</t>
    </rPh>
    <rPh sb="168" eb="170">
      <t>イナイ</t>
    </rPh>
    <phoneticPr fontId="2"/>
  </si>
  <si>
    <t>（効率的に行われている業務の例）
・訪問介護員の勤務調整について、業務支援ソフトなどを活用し、迅速な調整を行っている
など。</t>
    <rPh sb="1" eb="4">
      <t>コウリツテキ</t>
    </rPh>
    <rPh sb="5" eb="6">
      <t>オコナ</t>
    </rPh>
    <rPh sb="11" eb="13">
      <t>ギョウム</t>
    </rPh>
    <rPh sb="14" eb="15">
      <t>レイ</t>
    </rPh>
    <rPh sb="18" eb="20">
      <t>ホウモン</t>
    </rPh>
    <rPh sb="20" eb="22">
      <t>カイゴ</t>
    </rPh>
    <rPh sb="22" eb="23">
      <t>イン</t>
    </rPh>
    <rPh sb="24" eb="26">
      <t>キンム</t>
    </rPh>
    <rPh sb="26" eb="28">
      <t>チョウセイ</t>
    </rPh>
    <rPh sb="33" eb="35">
      <t>ギョウム</t>
    </rPh>
    <rPh sb="35" eb="37">
      <t>シエン</t>
    </rPh>
    <rPh sb="43" eb="45">
      <t>カツヨウ</t>
    </rPh>
    <rPh sb="47" eb="49">
      <t>ジンソク</t>
    </rPh>
    <rPh sb="50" eb="52">
      <t>チョウセイ</t>
    </rPh>
    <rPh sb="53" eb="54">
      <t>オコナ</t>
    </rPh>
    <phoneticPr fontId="2"/>
  </si>
  <si>
    <r>
      <t>→　下記の数値について記載してください。
　（上記の適用を受ける場合のみ）
　 サービス提供責任者の業務に主として従事
　する者の人数　　　　　</t>
    </r>
    <r>
      <rPr>
        <u/>
        <sz val="9"/>
        <rFont val="ＭＳ ゴシック"/>
        <family val="3"/>
        <charset val="128"/>
      </rPr>
      <t>（　　　　　人）</t>
    </r>
    <r>
      <rPr>
        <sz val="9"/>
        <rFont val="ＭＳ ゴシック"/>
        <family val="3"/>
        <charset val="128"/>
      </rPr>
      <t xml:space="preserve">
　 上記の者が訪問介護員として行ったサービ
　ス提供時間（事務所における待機時間や移動
　時間を除く。）　
　　　　　　　（１月あたり　　　　時間）
　 利用者数毎の基準
　</t>
    </r>
    <r>
      <rPr>
        <u/>
        <sz val="9"/>
        <rFont val="ＭＳ ゴシック"/>
        <family val="3"/>
        <charset val="128"/>
      </rPr>
      <t>（　　　　　人）</t>
    </r>
    <r>
      <rPr>
        <sz val="9"/>
        <rFont val="ＭＳ ゴシック"/>
        <family val="3"/>
        <charset val="128"/>
      </rPr>
      <t>÷５０＝</t>
    </r>
    <r>
      <rPr>
        <u/>
        <sz val="9"/>
        <rFont val="ＭＳ ゴシック"/>
        <family val="3"/>
        <charset val="128"/>
      </rPr>
      <t>（　　　　　）</t>
    </r>
    <r>
      <rPr>
        <sz val="9"/>
        <rFont val="ＭＳ ゴシック"/>
        <family val="3"/>
        <charset val="128"/>
      </rPr>
      <t xml:space="preserve">
　　　　</t>
    </r>
    <rPh sb="2" eb="4">
      <t>カキ</t>
    </rPh>
    <rPh sb="5" eb="7">
      <t>スウチ</t>
    </rPh>
    <rPh sb="11" eb="13">
      <t>キサイ</t>
    </rPh>
    <rPh sb="23" eb="25">
      <t>ジョウキ</t>
    </rPh>
    <rPh sb="26" eb="28">
      <t>テキヨウ</t>
    </rPh>
    <rPh sb="29" eb="30">
      <t>ウ</t>
    </rPh>
    <rPh sb="32" eb="34">
      <t>バアイ</t>
    </rPh>
    <rPh sb="45" eb="47">
      <t>テイキョウ</t>
    </rPh>
    <rPh sb="47" eb="50">
      <t>セキニンシャ</t>
    </rPh>
    <rPh sb="51" eb="53">
      <t>ギョウム</t>
    </rPh>
    <rPh sb="54" eb="55">
      <t>シュ</t>
    </rPh>
    <rPh sb="58" eb="60">
      <t>ジュウジ</t>
    </rPh>
    <rPh sb="64" eb="65">
      <t>モノ</t>
    </rPh>
    <rPh sb="66" eb="68">
      <t>ニンズウ</t>
    </rPh>
    <rPh sb="79" eb="80">
      <t>ニン</t>
    </rPh>
    <rPh sb="85" eb="87">
      <t>ジョウキ</t>
    </rPh>
    <rPh sb="88" eb="89">
      <t>モノ</t>
    </rPh>
    <rPh sb="90" eb="92">
      <t>ホウモン</t>
    </rPh>
    <rPh sb="92" eb="94">
      <t>カイゴ</t>
    </rPh>
    <rPh sb="94" eb="95">
      <t>イン</t>
    </rPh>
    <rPh sb="98" eb="99">
      <t>オコナ</t>
    </rPh>
    <rPh sb="107" eb="109">
      <t>テイキョウ</t>
    </rPh>
    <rPh sb="109" eb="111">
      <t>ジカン</t>
    </rPh>
    <rPh sb="112" eb="114">
      <t>ジム</t>
    </rPh>
    <rPh sb="114" eb="115">
      <t>ショ</t>
    </rPh>
    <rPh sb="119" eb="121">
      <t>タイキ</t>
    </rPh>
    <rPh sb="121" eb="123">
      <t>ジカン</t>
    </rPh>
    <rPh sb="124" eb="126">
      <t>イドウ</t>
    </rPh>
    <rPh sb="128" eb="130">
      <t>ジカン</t>
    </rPh>
    <rPh sb="131" eb="132">
      <t>ノゾ</t>
    </rPh>
    <rPh sb="146" eb="147">
      <t>ツキ</t>
    </rPh>
    <rPh sb="154" eb="156">
      <t>ジカン</t>
    </rPh>
    <rPh sb="161" eb="164">
      <t>リヨウシャ</t>
    </rPh>
    <rPh sb="164" eb="165">
      <t>スウ</t>
    </rPh>
    <rPh sb="165" eb="166">
      <t>ゴト</t>
    </rPh>
    <rPh sb="167" eb="169">
      <t>キジュン</t>
    </rPh>
    <rPh sb="178" eb="179">
      <t>ニン</t>
    </rPh>
    <phoneticPr fontId="2"/>
  </si>
  <si>
    <t>c</t>
    <phoneticPr fontId="2"/>
  </si>
  <si>
    <t xml:space="preserve">サービス提供責任者は、以下のいずれかの資格要件を満たしていますか。
</t>
    <rPh sb="4" eb="6">
      <t>テイキョウ</t>
    </rPh>
    <rPh sb="6" eb="9">
      <t>セキニンシャ</t>
    </rPh>
    <rPh sb="11" eb="13">
      <t>イカ</t>
    </rPh>
    <rPh sb="19" eb="21">
      <t>シカク</t>
    </rPh>
    <rPh sb="21" eb="23">
      <t>ヨウケン</t>
    </rPh>
    <rPh sb="24" eb="25">
      <t>ミ</t>
    </rPh>
    <phoneticPr fontId="2"/>
  </si>
  <si>
    <t>職員名簿，職員勤務表，資格証</t>
    <phoneticPr fontId="2"/>
  </si>
  <si>
    <t>※サービス提供責任者になれる資格要件
　①介護福祉士
　②実務者研修修了者
  ③旧介護職員基礎研修修了者
  ④旧訪問介護員養成研修1級修了者
　⑤看護師等</t>
    <rPh sb="16" eb="18">
      <t>ヨウケン</t>
    </rPh>
    <rPh sb="21" eb="23">
      <t>カイゴ</t>
    </rPh>
    <rPh sb="23" eb="26">
      <t>フクシシ</t>
    </rPh>
    <rPh sb="29" eb="32">
      <t>ジツムシャ</t>
    </rPh>
    <rPh sb="32" eb="34">
      <t>ケンシュウ</t>
    </rPh>
    <rPh sb="34" eb="37">
      <t>シュウリョウシャ</t>
    </rPh>
    <rPh sb="41" eb="42">
      <t>キュウ</t>
    </rPh>
    <rPh sb="42" eb="44">
      <t>カイゴ</t>
    </rPh>
    <rPh sb="44" eb="46">
      <t>ショクイン</t>
    </rPh>
    <rPh sb="46" eb="48">
      <t>キソ</t>
    </rPh>
    <rPh sb="48" eb="50">
      <t>ケンシュウ</t>
    </rPh>
    <rPh sb="50" eb="52">
      <t>シュウリョウ</t>
    </rPh>
    <rPh sb="52" eb="53">
      <t>シャ</t>
    </rPh>
    <rPh sb="57" eb="58">
      <t>キュウ</t>
    </rPh>
    <rPh sb="58" eb="63">
      <t>ホウモンカイゴイン</t>
    </rPh>
    <rPh sb="63" eb="67">
      <t>ヨウセイケンシュウ</t>
    </rPh>
    <rPh sb="68" eb="69">
      <t>キュウ</t>
    </rPh>
    <rPh sb="69" eb="72">
      <t>シュウリョウシャ</t>
    </rPh>
    <rPh sb="75" eb="78">
      <t>カンゴシ</t>
    </rPh>
    <rPh sb="78" eb="79">
      <t>トウ</t>
    </rPh>
    <phoneticPr fontId="2"/>
  </si>
  <si>
    <t xml:space="preserve">管理者
</t>
    <rPh sb="0" eb="3">
      <t>カンリシャ</t>
    </rPh>
    <phoneticPr fontId="2"/>
  </si>
  <si>
    <t>ａ</t>
    <phoneticPr fontId="2"/>
  </si>
  <si>
    <t xml:space="preserve">常勤の管理者を配置していますか。
</t>
    <rPh sb="0" eb="2">
      <t>ジョウキン</t>
    </rPh>
    <rPh sb="3" eb="6">
      <t>カンリシャ</t>
    </rPh>
    <rPh sb="7" eb="9">
      <t>ハイチ</t>
    </rPh>
    <phoneticPr fontId="2"/>
  </si>
  <si>
    <t>県基準条例第7条</t>
    <rPh sb="0" eb="5">
      <t>ケンキジュンジョウレイ</t>
    </rPh>
    <rPh sb="5" eb="6">
      <t>ダイ</t>
    </rPh>
    <rPh sb="7" eb="8">
      <t>ジョウ</t>
    </rPh>
    <phoneticPr fontId="2"/>
  </si>
  <si>
    <t>ｂ</t>
    <phoneticPr fontId="2"/>
  </si>
  <si>
    <t xml:space="preserve">管理者は、専ら指定訪問介護事業所の管理業務に従事していますか。
</t>
    <rPh sb="0" eb="3">
      <t>カンリシャ</t>
    </rPh>
    <rPh sb="5" eb="6">
      <t>モッパ</t>
    </rPh>
    <rPh sb="7" eb="9">
      <t>シテイ</t>
    </rPh>
    <rPh sb="9" eb="11">
      <t>ホウモン</t>
    </rPh>
    <rPh sb="11" eb="13">
      <t>カイゴ</t>
    </rPh>
    <rPh sb="13" eb="16">
      <t>ジギョウショ</t>
    </rPh>
    <rPh sb="17" eb="19">
      <t>カンリ</t>
    </rPh>
    <rPh sb="19" eb="21">
      <t>ギョウム</t>
    </rPh>
    <rPh sb="22" eb="24">
      <t>ジュウジ</t>
    </rPh>
    <phoneticPr fontId="2"/>
  </si>
  <si>
    <t>※「不適」の場合チェック
□他の職種等と兼務のため
□その他（具体的に記載）</t>
    <rPh sb="2" eb="4">
      <t>フテキ</t>
    </rPh>
    <rPh sb="6" eb="8">
      <t>バアイ</t>
    </rPh>
    <rPh sb="15" eb="16">
      <t>ホカ</t>
    </rPh>
    <rPh sb="17" eb="19">
      <t>ショクシュ</t>
    </rPh>
    <rPh sb="19" eb="20">
      <t>トウ</t>
    </rPh>
    <rPh sb="21" eb="23">
      <t>ケンム</t>
    </rPh>
    <rPh sb="31" eb="32">
      <t>タ</t>
    </rPh>
    <rPh sb="33" eb="36">
      <t>グタイテキ</t>
    </rPh>
    <rPh sb="37" eb="39">
      <t>キサイ</t>
    </rPh>
    <phoneticPr fontId="2"/>
  </si>
  <si>
    <t>《注意》　管理者が管理業務に専従している場合は「適」にチェックし、次の (1)-ｃ の回答は不要です。
　専従していない場合は「不適」にチェックし、次の (1)-ｃ を回答してください。</t>
    <rPh sb="1" eb="3">
      <t>チュウイ</t>
    </rPh>
    <rPh sb="5" eb="8">
      <t>カンリシャ</t>
    </rPh>
    <rPh sb="9" eb="11">
      <t>カンリ</t>
    </rPh>
    <rPh sb="11" eb="13">
      <t>ギョウム</t>
    </rPh>
    <rPh sb="14" eb="16">
      <t>センジュウ</t>
    </rPh>
    <rPh sb="20" eb="22">
      <t>バアイ</t>
    </rPh>
    <rPh sb="24" eb="25">
      <t>テキ</t>
    </rPh>
    <rPh sb="53" eb="55">
      <t>センジュウ</t>
    </rPh>
    <rPh sb="60" eb="62">
      <t>バアイ</t>
    </rPh>
    <rPh sb="64" eb="66">
      <t>フテキ</t>
    </rPh>
    <phoneticPr fontId="2"/>
  </si>
  <si>
    <t xml:space="preserve">※　基準上、管理業務に支障がないときは兼務が可
</t>
    <rPh sb="2" eb="4">
      <t>キジュン</t>
    </rPh>
    <rPh sb="4" eb="5">
      <t>ジョウ</t>
    </rPh>
    <rPh sb="22" eb="23">
      <t>カ</t>
    </rPh>
    <phoneticPr fontId="2"/>
  </si>
  <si>
    <t>ｃ</t>
    <phoneticPr fontId="2"/>
  </si>
  <si>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</si>
  <si>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　下記の事項について記載してください。</t>
    <phoneticPr fontId="2"/>
  </si>
  <si>
    <t>・事業所内で他職種と兼務している場合はその職種名</t>
    <rPh sb="1" eb="4">
      <t>ジギョウショ</t>
    </rPh>
    <rPh sb="4" eb="5">
      <t>ナイ</t>
    </rPh>
    <rPh sb="6" eb="7">
      <t>タ</t>
    </rPh>
    <rPh sb="7" eb="9">
      <t>ショクシュ</t>
    </rPh>
    <rPh sb="10" eb="12">
      <t>ケンム</t>
    </rPh>
    <rPh sb="16" eb="18">
      <t>バアイ</t>
    </rPh>
    <rPh sb="21" eb="23">
      <t>ショクシュ</t>
    </rPh>
    <rPh sb="23" eb="24">
      <t>メイ</t>
    </rPh>
    <phoneticPr fontId="2"/>
  </si>
  <si>
    <t>　（　　　　　　　　　　　　　）</t>
    <phoneticPr fontId="2"/>
  </si>
  <si>
    <t>事業所名　：（　　 　　　　　　　）</t>
    <rPh sb="0" eb="3">
      <t>ジギョウショ</t>
    </rPh>
    <rPh sb="3" eb="4">
      <t>メイ</t>
    </rPh>
    <phoneticPr fontId="2"/>
  </si>
  <si>
    <t>職種名　　：（　　 　　　　　　　）</t>
    <rPh sb="0" eb="2">
      <t>ショクシュ</t>
    </rPh>
    <rPh sb="2" eb="3">
      <t>メイ</t>
    </rPh>
    <phoneticPr fontId="2"/>
  </si>
  <si>
    <r>
      <t>勤務時間数：</t>
    </r>
    <r>
      <rPr>
        <sz val="9"/>
        <color indexed="8"/>
        <rFont val="ＭＳ ゴシック"/>
        <family val="3"/>
        <charset val="128"/>
      </rPr>
      <t>（　　　　　　　　　 ）</t>
    </r>
    <rPh sb="0" eb="2">
      <t>キンム</t>
    </rPh>
    <rPh sb="2" eb="4">
      <t>ジカン</t>
    </rPh>
    <rPh sb="4" eb="5">
      <t>スウ</t>
    </rPh>
    <phoneticPr fontId="2"/>
  </si>
  <si>
    <t xml:space="preserve">《注意》　回答スペースが足りない場合は、適宜行を追加するなどの対応をお願いします。
</t>
    <rPh sb="1" eb="3">
      <t>チュウイ</t>
    </rPh>
    <rPh sb="5" eb="7">
      <t>カイトウ</t>
    </rPh>
    <rPh sb="12" eb="13">
      <t>タ</t>
    </rPh>
    <rPh sb="16" eb="18">
      <t>バアイ</t>
    </rPh>
    <rPh sb="20" eb="22">
      <t>テキギ</t>
    </rPh>
    <rPh sb="22" eb="23">
      <t>ギョウ</t>
    </rPh>
    <rPh sb="24" eb="26">
      <t>ツイカ</t>
    </rPh>
    <rPh sb="31" eb="33">
      <t>タイオウ</t>
    </rPh>
    <rPh sb="35" eb="36">
      <t>ネガ</t>
    </rPh>
    <phoneticPr fontId="2"/>
  </si>
  <si>
    <t>Ⅱ　設備基準</t>
    <rPh sb="2" eb="4">
      <t>セツビ</t>
    </rPh>
    <rPh sb="4" eb="6">
      <t>キジュン</t>
    </rPh>
    <phoneticPr fontId="2"/>
  </si>
  <si>
    <t xml:space="preserve">設備及び備品等
</t>
    <rPh sb="0" eb="2">
      <t>セツビ</t>
    </rPh>
    <rPh sb="2" eb="3">
      <t>オヨ</t>
    </rPh>
    <rPh sb="4" eb="7">
      <t>ビヒントウ</t>
    </rPh>
    <phoneticPr fontId="2"/>
  </si>
  <si>
    <t xml:space="preserve">事業の運営を行うために必要な広さを有する専用の区画を設けるほか、指定訪問介護の提供に必要な設備及び備品等を備えていますか。
</t>
    <rPh sb="0" eb="2">
      <t>ジギョウ</t>
    </rPh>
    <rPh sb="3" eb="5">
      <t>ウンエイ</t>
    </rPh>
    <rPh sb="6" eb="7">
      <t>オコナ</t>
    </rPh>
    <rPh sb="11" eb="13">
      <t>ヒツヨウ</t>
    </rPh>
    <rPh sb="14" eb="15">
      <t>ヒロ</t>
    </rPh>
    <rPh sb="17" eb="18">
      <t>ユウ</t>
    </rPh>
    <rPh sb="20" eb="22">
      <t>センヨウ</t>
    </rPh>
    <rPh sb="23" eb="25">
      <t>クカク</t>
    </rPh>
    <rPh sb="26" eb="27">
      <t>モウ</t>
    </rPh>
    <rPh sb="32" eb="34">
      <t>シテイ</t>
    </rPh>
    <rPh sb="34" eb="36">
      <t>ホウモン</t>
    </rPh>
    <rPh sb="36" eb="38">
      <t>カイゴ</t>
    </rPh>
    <rPh sb="39" eb="41">
      <t>テイキョウ</t>
    </rPh>
    <rPh sb="42" eb="44">
      <t>ヒツヨウ</t>
    </rPh>
    <rPh sb="45" eb="47">
      <t>セツビ</t>
    </rPh>
    <rPh sb="47" eb="48">
      <t>オヨ</t>
    </rPh>
    <rPh sb="49" eb="51">
      <t>ビヒン</t>
    </rPh>
    <rPh sb="51" eb="52">
      <t>ナド</t>
    </rPh>
    <rPh sb="53" eb="54">
      <t>ソナ</t>
    </rPh>
    <phoneticPr fontId="2"/>
  </si>
  <si>
    <t>県基準条例第8条第1項</t>
    <rPh sb="0" eb="5">
      <t>ケンキジュンジョウレイ</t>
    </rPh>
    <rPh sb="5" eb="6">
      <t>ダイ</t>
    </rPh>
    <rPh sb="7" eb="8">
      <t>ジョウ</t>
    </rPh>
    <rPh sb="8" eb="9">
      <t>ダイ</t>
    </rPh>
    <rPh sb="10" eb="11">
      <t>コウ</t>
    </rPh>
    <phoneticPr fontId="2"/>
  </si>
  <si>
    <t>(現地確認)</t>
    <phoneticPr fontId="2"/>
  </si>
  <si>
    <t>Ⅲ　運営基準</t>
    <rPh sb="2" eb="4">
      <t>ウンエイ</t>
    </rPh>
    <rPh sb="4" eb="6">
      <t>キジュン</t>
    </rPh>
    <phoneticPr fontId="2"/>
  </si>
  <si>
    <t xml:space="preserve">内容及び手続きの説明及び同意
</t>
    <rPh sb="0" eb="2">
      <t>ナイヨウ</t>
    </rPh>
    <rPh sb="2" eb="3">
      <t>オヨ</t>
    </rPh>
    <rPh sb="4" eb="6">
      <t>テツヅ</t>
    </rPh>
    <rPh sb="8" eb="10">
      <t>セツメイ</t>
    </rPh>
    <rPh sb="10" eb="11">
      <t>オヨ</t>
    </rPh>
    <rPh sb="12" eb="14">
      <t>ドウイ</t>
    </rPh>
    <phoneticPr fontId="2"/>
  </si>
  <si>
    <t>ａ</t>
    <phoneticPr fontId="2"/>
  </si>
  <si>
    <t xml:space="preserve">運営規程，説明文書，利用申込書，同意に関する書類
</t>
    <phoneticPr fontId="2"/>
  </si>
  <si>
    <t>※重要事項説明書に記載されているものに○印を記入してください。</t>
    <phoneticPr fontId="2"/>
  </si>
  <si>
    <t>項　目</t>
    <rPh sb="0" eb="1">
      <t>コウ</t>
    </rPh>
    <rPh sb="2" eb="3">
      <t>メ</t>
    </rPh>
    <phoneticPr fontId="2"/>
  </si>
  <si>
    <t>記入欄</t>
    <rPh sb="0" eb="3">
      <t>キニュウラン</t>
    </rPh>
    <phoneticPr fontId="2"/>
  </si>
  <si>
    <t>・事業の目的及び運営方針</t>
    <rPh sb="1" eb="3">
      <t>ジギョウ</t>
    </rPh>
    <rPh sb="4" eb="6">
      <t>モクテキ</t>
    </rPh>
    <rPh sb="6" eb="7">
      <t>オヨ</t>
    </rPh>
    <rPh sb="8" eb="10">
      <t>ウンエイ</t>
    </rPh>
    <rPh sb="10" eb="12">
      <t>ホウシン</t>
    </rPh>
    <phoneticPr fontId="2"/>
  </si>
  <si>
    <t>　</t>
  </si>
  <si>
    <t>・従業者の職種、員数及び職務の内容</t>
    <rPh sb="1" eb="4">
      <t>ジュウギョウシャ</t>
    </rPh>
    <rPh sb="5" eb="7">
      <t>ショクシュ</t>
    </rPh>
    <rPh sb="8" eb="10">
      <t>インスウ</t>
    </rPh>
    <rPh sb="10" eb="11">
      <t>オヨ</t>
    </rPh>
    <rPh sb="12" eb="14">
      <t>ショクム</t>
    </rPh>
    <rPh sb="15" eb="17">
      <t>ナイヨウ</t>
    </rPh>
    <phoneticPr fontId="2"/>
  </si>
  <si>
    <t>・営業日及び営業時間</t>
    <rPh sb="1" eb="4">
      <t>エイギョウビ</t>
    </rPh>
    <rPh sb="4" eb="5">
      <t>オヨ</t>
    </rPh>
    <rPh sb="6" eb="8">
      <t>エイギョウ</t>
    </rPh>
    <rPh sb="8" eb="10">
      <t>ジカン</t>
    </rPh>
    <phoneticPr fontId="2"/>
  </si>
  <si>
    <t>・サービス内容</t>
    <rPh sb="5" eb="7">
      <t>ナイヨウ</t>
    </rPh>
    <phoneticPr fontId="2"/>
  </si>
  <si>
    <t>・利用料その他の費用の額</t>
    <rPh sb="1" eb="4">
      <t>リヨウリョウ</t>
    </rPh>
    <rPh sb="6" eb="7">
      <t>タ</t>
    </rPh>
    <rPh sb="8" eb="10">
      <t>ヒヨウ</t>
    </rPh>
    <rPh sb="11" eb="12">
      <t>ガク</t>
    </rPh>
    <phoneticPr fontId="2"/>
  </si>
  <si>
    <t>・通常の事業の実施地域</t>
    <phoneticPr fontId="2"/>
  </si>
  <si>
    <t>・緊急時における対応方法</t>
    <phoneticPr fontId="2"/>
  </si>
  <si>
    <t>・サービス利用に当たっての留意事項</t>
    <rPh sb="5" eb="7">
      <t>リヨウ</t>
    </rPh>
    <rPh sb="8" eb="9">
      <t>ア</t>
    </rPh>
    <rPh sb="13" eb="17">
      <t>リュウイジコウ</t>
    </rPh>
    <phoneticPr fontId="2"/>
  </si>
  <si>
    <t>・事故発生時の対応</t>
    <rPh sb="1" eb="3">
      <t>ジコ</t>
    </rPh>
    <rPh sb="3" eb="6">
      <t>ハッセイジ</t>
    </rPh>
    <rPh sb="7" eb="9">
      <t>タイオウ</t>
    </rPh>
    <phoneticPr fontId="2"/>
  </si>
  <si>
    <t>・苦情処理の体制</t>
    <phoneticPr fontId="2"/>
  </si>
  <si>
    <t>・虐待の防止のための措置に関する事項</t>
    <phoneticPr fontId="2"/>
  </si>
  <si>
    <t>・その他事業の運営に関する重要事項</t>
    <rPh sb="3" eb="4">
      <t>タ</t>
    </rPh>
    <rPh sb="4" eb="6">
      <t>ジギョウ</t>
    </rPh>
    <rPh sb="7" eb="9">
      <t>ウンエイ</t>
    </rPh>
    <rPh sb="10" eb="11">
      <t>カン</t>
    </rPh>
    <rPh sb="13" eb="17">
      <t>ジュウヨウジコウ</t>
    </rPh>
    <phoneticPr fontId="2"/>
  </si>
  <si>
    <t>・提供するサービスの第三者評価の実施状況
　（実施の有無、実施した直近の年月日、実施した評価機関の名称、評価結果の開示状況）</t>
    <rPh sb="1" eb="3">
      <t>テイキョウ</t>
    </rPh>
    <rPh sb="10" eb="13">
      <t>ダイサンシャ</t>
    </rPh>
    <rPh sb="13" eb="15">
      <t>ヒョウカ</t>
    </rPh>
    <rPh sb="16" eb="18">
      <t>ジッシ</t>
    </rPh>
    <rPh sb="18" eb="20">
      <t>ジョウキョウ</t>
    </rPh>
    <rPh sb="23" eb="25">
      <t>ジッシ</t>
    </rPh>
    <rPh sb="26" eb="28">
      <t>ウム</t>
    </rPh>
    <rPh sb="29" eb="31">
      <t>ジッシ</t>
    </rPh>
    <rPh sb="33" eb="35">
      <t>チョッキン</t>
    </rPh>
    <rPh sb="36" eb="39">
      <t>ネンガッピ</t>
    </rPh>
    <rPh sb="40" eb="42">
      <t>ジッシ</t>
    </rPh>
    <rPh sb="44" eb="46">
      <t>ヒョウカ</t>
    </rPh>
    <rPh sb="46" eb="48">
      <t>キカン</t>
    </rPh>
    <rPh sb="49" eb="51">
      <t>メイショウ</t>
    </rPh>
    <rPh sb="52" eb="54">
      <t>ヒョウカ</t>
    </rPh>
    <rPh sb="54" eb="56">
      <t>ケッカ</t>
    </rPh>
    <rPh sb="57" eb="59">
      <t>カイジ</t>
    </rPh>
    <rPh sb="59" eb="61">
      <t>ジョウキョウ</t>
    </rPh>
    <phoneticPr fontId="2"/>
  </si>
  <si>
    <t>　・記載している苦情申出窓口を記入してください。</t>
    <rPh sb="2" eb="4">
      <t>キサイ</t>
    </rPh>
    <rPh sb="8" eb="10">
      <t>クジョウ</t>
    </rPh>
    <rPh sb="10" eb="11">
      <t>モウ</t>
    </rPh>
    <rPh sb="11" eb="12">
      <t>デ</t>
    </rPh>
    <rPh sb="12" eb="14">
      <t>マドグチ</t>
    </rPh>
    <rPh sb="15" eb="17">
      <t>キニュウ</t>
    </rPh>
    <phoneticPr fontId="2"/>
  </si>
  <si>
    <t xml:space="preserve">提供拒否の禁止
</t>
    <rPh sb="0" eb="2">
      <t>テイキョウ</t>
    </rPh>
    <rPh sb="2" eb="4">
      <t>キョヒ</t>
    </rPh>
    <rPh sb="5" eb="7">
      <t>キンシ</t>
    </rPh>
    <phoneticPr fontId="2"/>
  </si>
  <si>
    <t>正当な理由(※)なく指定訪問介護の提供を拒んだことはありませんか。</t>
    <rPh sb="0" eb="2">
      <t>セイトウ</t>
    </rPh>
    <rPh sb="3" eb="5">
      <t>リユウ</t>
    </rPh>
    <rPh sb="10" eb="12">
      <t>シテイ</t>
    </rPh>
    <rPh sb="17" eb="19">
      <t>テイキョウ</t>
    </rPh>
    <rPh sb="20" eb="21">
      <t>コバ</t>
    </rPh>
    <phoneticPr fontId="2"/>
  </si>
  <si>
    <t>県基準条例第10条</t>
    <rPh sb="0" eb="5">
      <t>ケンキジュンジョウレイ</t>
    </rPh>
    <rPh sb="5" eb="6">
      <t>ダイ</t>
    </rPh>
    <rPh sb="8" eb="9">
      <t>ジョウ</t>
    </rPh>
    <phoneticPr fontId="2"/>
  </si>
  <si>
    <t>利用申込受付簿等</t>
    <rPh sb="0" eb="2">
      <t>リヨウ</t>
    </rPh>
    <rPh sb="2" eb="4">
      <t>モウシコミ</t>
    </rPh>
    <rPh sb="4" eb="6">
      <t>ウケツケ</t>
    </rPh>
    <rPh sb="6" eb="7">
      <t>ボ</t>
    </rPh>
    <rPh sb="7" eb="8">
      <t>トウ</t>
    </rPh>
    <phoneticPr fontId="2"/>
  </si>
  <si>
    <t>※　①事業所の現員からは利用申込に応じきれない場合。
　　②利用申込者の居住地が事業所の通常の事業の実施地域外である場合　等</t>
    <rPh sb="3" eb="6">
      <t>ジギョウショ</t>
    </rPh>
    <rPh sb="7" eb="9">
      <t>ゲンイン</t>
    </rPh>
    <rPh sb="12" eb="14">
      <t>リヨウ</t>
    </rPh>
    <rPh sb="14" eb="16">
      <t>モウシコミ</t>
    </rPh>
    <rPh sb="17" eb="18">
      <t>オウ</t>
    </rPh>
    <rPh sb="23" eb="25">
      <t>バアイ</t>
    </rPh>
    <rPh sb="30" eb="32">
      <t>リヨウ</t>
    </rPh>
    <rPh sb="32" eb="35">
      <t>モウシコミシャ</t>
    </rPh>
    <rPh sb="36" eb="39">
      <t>キョジュウチ</t>
    </rPh>
    <rPh sb="40" eb="43">
      <t>ジギョウショ</t>
    </rPh>
    <rPh sb="44" eb="46">
      <t>ツウジョウ</t>
    </rPh>
    <rPh sb="47" eb="49">
      <t>ジギョウ</t>
    </rPh>
    <rPh sb="50" eb="52">
      <t>ジッシ</t>
    </rPh>
    <rPh sb="52" eb="55">
      <t>チイキガイ</t>
    </rPh>
    <rPh sb="58" eb="60">
      <t>バアイ</t>
    </rPh>
    <rPh sb="61" eb="62">
      <t>トウ</t>
    </rPh>
    <phoneticPr fontId="2"/>
  </si>
  <si>
    <t xml:space="preserve">《注意》　拒んだことがない場合は「適」に、拒んだことがある場合は「不適」にチェックしてください。
</t>
    <rPh sb="1" eb="3">
      <t>チュウイ</t>
    </rPh>
    <rPh sb="5" eb="6">
      <t>コバ</t>
    </rPh>
    <rPh sb="13" eb="15">
      <t>バアイ</t>
    </rPh>
    <rPh sb="17" eb="18">
      <t>テキ</t>
    </rPh>
    <rPh sb="21" eb="22">
      <t>コバ</t>
    </rPh>
    <rPh sb="29" eb="31">
      <t>バアイ</t>
    </rPh>
    <rPh sb="33" eb="35">
      <t>フテキ</t>
    </rPh>
    <phoneticPr fontId="2"/>
  </si>
  <si>
    <t xml:space="preserve">サービス提供困難時の対応
</t>
    <rPh sb="4" eb="6">
      <t>テイキョウ</t>
    </rPh>
    <rPh sb="6" eb="8">
      <t>コンナン</t>
    </rPh>
    <rPh sb="8" eb="9">
      <t>ジ</t>
    </rPh>
    <rPh sb="10" eb="12">
      <t>タイオウ</t>
    </rPh>
    <phoneticPr fontId="2"/>
  </si>
  <si>
    <t>上記 2-(1) の正当な理由により、自ら適切な指定訪問介護の提供が困難な場合、利用申込者に係る居宅介護支援事業者への連絡、適当な他事業者等の紹介など必要な措置を速やかに講じていますか。</t>
    <rPh sb="19" eb="20">
      <t>ミズカ</t>
    </rPh>
    <rPh sb="21" eb="23">
      <t>テキセツ</t>
    </rPh>
    <rPh sb="24" eb="26">
      <t>シテイ</t>
    </rPh>
    <rPh sb="31" eb="33">
      <t>テイキョウ</t>
    </rPh>
    <rPh sb="34" eb="36">
      <t>コンナン</t>
    </rPh>
    <rPh sb="37" eb="39">
      <t>バアイ</t>
    </rPh>
    <rPh sb="40" eb="42">
      <t>リヨウ</t>
    </rPh>
    <rPh sb="42" eb="44">
      <t>モウシコミ</t>
    </rPh>
    <rPh sb="44" eb="45">
      <t>シャ</t>
    </rPh>
    <rPh sb="46" eb="47">
      <t>カカワ</t>
    </rPh>
    <rPh sb="48" eb="50">
      <t>キョタク</t>
    </rPh>
    <rPh sb="50" eb="52">
      <t>カイゴ</t>
    </rPh>
    <rPh sb="52" eb="54">
      <t>シエン</t>
    </rPh>
    <rPh sb="54" eb="57">
      <t>ジギョウシャ</t>
    </rPh>
    <rPh sb="59" eb="61">
      <t>レンラク</t>
    </rPh>
    <rPh sb="62" eb="64">
      <t>テキトウ</t>
    </rPh>
    <rPh sb="65" eb="67">
      <t>タジ</t>
    </rPh>
    <rPh sb="67" eb="69">
      <t>ギョウシャ</t>
    </rPh>
    <rPh sb="69" eb="70">
      <t>トウ</t>
    </rPh>
    <rPh sb="71" eb="73">
      <t>ショウカイ</t>
    </rPh>
    <rPh sb="75" eb="77">
      <t>ヒツヨウ</t>
    </rPh>
    <rPh sb="78" eb="80">
      <t>ソチ</t>
    </rPh>
    <rPh sb="81" eb="82">
      <t>スミ</t>
    </rPh>
    <rPh sb="85" eb="86">
      <t>コウ</t>
    </rPh>
    <phoneticPr fontId="2"/>
  </si>
  <si>
    <t>県基準条例11条</t>
    <rPh sb="0" eb="5">
      <t>ケンキジュンジョウレイ</t>
    </rPh>
    <rPh sb="7" eb="8">
      <t>ジョウ</t>
    </rPh>
    <phoneticPr fontId="2"/>
  </si>
  <si>
    <t>サービス提供依頼書等</t>
    <rPh sb="4" eb="6">
      <t>テイキョウ</t>
    </rPh>
    <rPh sb="6" eb="9">
      <t>イライショ</t>
    </rPh>
    <rPh sb="9" eb="10">
      <t>トウ</t>
    </rPh>
    <phoneticPr fontId="2"/>
  </si>
  <si>
    <t xml:space="preserve">受給資格等の確認
</t>
    <rPh sb="0" eb="2">
      <t>ジュキュウ</t>
    </rPh>
    <rPh sb="2" eb="4">
      <t>シカク</t>
    </rPh>
    <rPh sb="4" eb="5">
      <t>トウ</t>
    </rPh>
    <rPh sb="6" eb="8">
      <t>カクニン</t>
    </rPh>
    <phoneticPr fontId="2"/>
  </si>
  <si>
    <t>被保険者証によって、被保険者資格等の確認を行っていますか。</t>
    <rPh sb="0" eb="4">
      <t>ヒホケンシャ</t>
    </rPh>
    <rPh sb="4" eb="5">
      <t>ショウ</t>
    </rPh>
    <rPh sb="10" eb="14">
      <t>ヒホケンシャ</t>
    </rPh>
    <rPh sb="14" eb="16">
      <t>シカク</t>
    </rPh>
    <rPh sb="16" eb="17">
      <t>トウ</t>
    </rPh>
    <rPh sb="18" eb="20">
      <t>カクニン</t>
    </rPh>
    <rPh sb="21" eb="22">
      <t>オコナ</t>
    </rPh>
    <phoneticPr fontId="2"/>
  </si>
  <si>
    <t>被保険者証の写し、利用者に関する記録等</t>
    <rPh sb="0" eb="1">
      <t>ヒ</t>
    </rPh>
    <rPh sb="1" eb="4">
      <t>ホケンシャ</t>
    </rPh>
    <rPh sb="4" eb="5">
      <t>ショウ</t>
    </rPh>
    <rPh sb="6" eb="7">
      <t>ウツ</t>
    </rPh>
    <rPh sb="9" eb="12">
      <t>リヨウシャ</t>
    </rPh>
    <rPh sb="13" eb="14">
      <t>カン</t>
    </rPh>
    <rPh sb="16" eb="18">
      <t>キロク</t>
    </rPh>
    <rPh sb="18" eb="19">
      <t>トウ</t>
    </rPh>
    <phoneticPr fontId="2"/>
  </si>
  <si>
    <t xml:space="preserve">被保険者証に認定審査会意見が記載されている場合には、その意見に配慮して指定訪問介護を提供していますか。
</t>
    <rPh sb="0" eb="4">
      <t>ヒホケンシャ</t>
    </rPh>
    <rPh sb="4" eb="5">
      <t>ショウ</t>
    </rPh>
    <rPh sb="6" eb="8">
      <t>ニンテイ</t>
    </rPh>
    <rPh sb="8" eb="10">
      <t>シンサ</t>
    </rPh>
    <rPh sb="10" eb="11">
      <t>カイ</t>
    </rPh>
    <rPh sb="11" eb="13">
      <t>イケン</t>
    </rPh>
    <rPh sb="14" eb="16">
      <t>キサイ</t>
    </rPh>
    <rPh sb="21" eb="23">
      <t>バアイ</t>
    </rPh>
    <rPh sb="28" eb="30">
      <t>イケン</t>
    </rPh>
    <rPh sb="31" eb="33">
      <t>ハイリョ</t>
    </rPh>
    <rPh sb="35" eb="37">
      <t>シテイ</t>
    </rPh>
    <rPh sb="42" eb="44">
      <t>テイキョウ</t>
    </rPh>
    <phoneticPr fontId="2"/>
  </si>
  <si>
    <t>同上</t>
    <rPh sb="0" eb="2">
      <t>ドウジョウ</t>
    </rPh>
    <phoneticPr fontId="2"/>
  </si>
  <si>
    <t xml:space="preserve">要介護認定の申請に係る援助
</t>
    <phoneticPr fontId="2"/>
  </si>
  <si>
    <t xml:space="preserve">利用申込者が要介護認定を受けていない場合、既に要介護認定の申請をしているか確認していますか。
</t>
    <phoneticPr fontId="2"/>
  </si>
  <si>
    <t>利用者に関する記録</t>
    <rPh sb="0" eb="3">
      <t>リヨウシャ</t>
    </rPh>
    <rPh sb="4" eb="5">
      <t>カン</t>
    </rPh>
    <rPh sb="7" eb="9">
      <t>キロク</t>
    </rPh>
    <phoneticPr fontId="2"/>
  </si>
  <si>
    <t xml:space="preserve">利用申込者が要介護認定を申請していない場合、利用申込者の意思を踏まえて速やかに申請が行われるよう必要な援助を行っていますか。
</t>
    <rPh sb="2" eb="4">
      <t>モウシコミ</t>
    </rPh>
    <phoneticPr fontId="2"/>
  </si>
  <si>
    <t xml:space="preserve">居宅介護支援が利用者に対して行われていない等の場合であって必要と認めるときは、要介護認定の更新の申請が、遅くとも有効期間が終了する30日前にはなされるよう、必要な援助を行っていますか。
</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5" eb="47">
      <t>コウシン</t>
    </rPh>
    <rPh sb="48" eb="50">
      <t>シンセイ</t>
    </rPh>
    <rPh sb="61" eb="63">
      <t>シュウリョウ</t>
    </rPh>
    <phoneticPr fontId="2"/>
  </si>
  <si>
    <t xml:space="preserve">心身の状況等の把握
</t>
    <rPh sb="0" eb="2">
      <t>シンシン</t>
    </rPh>
    <rPh sb="3" eb="6">
      <t>ジョウキョウトウ</t>
    </rPh>
    <rPh sb="7" eb="9">
      <t>ハアク</t>
    </rPh>
    <phoneticPr fontId="2"/>
  </si>
  <si>
    <t xml:space="preserve">利用者に係る居宅介護支援事業者が開催するサービス担当者会議等を通じて、利用者の心身の状況、その置かれている環境等の把握に努めていますか。
</t>
    <rPh sb="24" eb="27">
      <t>タントウシャ</t>
    </rPh>
    <rPh sb="27" eb="29">
      <t>カイギ</t>
    </rPh>
    <rPh sb="29" eb="30">
      <t>トウ</t>
    </rPh>
    <rPh sb="31" eb="32">
      <t>ツウ</t>
    </rPh>
    <rPh sb="35" eb="38">
      <t>リヨウシャ</t>
    </rPh>
    <rPh sb="39" eb="41">
      <t>シンシン</t>
    </rPh>
    <rPh sb="42" eb="44">
      <t>ジョウキョウ</t>
    </rPh>
    <rPh sb="47" eb="48">
      <t>オ</t>
    </rPh>
    <rPh sb="53" eb="55">
      <t>カンキョウ</t>
    </rPh>
    <rPh sb="55" eb="56">
      <t>トウ</t>
    </rPh>
    <rPh sb="57" eb="59">
      <t>ハアク</t>
    </rPh>
    <rPh sb="60" eb="61">
      <t>ツト</t>
    </rPh>
    <phoneticPr fontId="2"/>
  </si>
  <si>
    <t>県基準条例第14条</t>
    <rPh sb="0" eb="3">
      <t>ケンキジュン</t>
    </rPh>
    <rPh sb="3" eb="5">
      <t>ジョウレイ</t>
    </rPh>
    <rPh sb="5" eb="6">
      <t>ダイ</t>
    </rPh>
    <rPh sb="8" eb="9">
      <t>ジョウ</t>
    </rPh>
    <phoneticPr fontId="2"/>
  </si>
  <si>
    <t xml:space="preserve">利用者に関する記録、サービス担当者会議の記録等
</t>
    <rPh sb="0" eb="3">
      <t>リヨウシャ</t>
    </rPh>
    <rPh sb="4" eb="5">
      <t>カン</t>
    </rPh>
    <rPh sb="7" eb="9">
      <t>キロク</t>
    </rPh>
    <rPh sb="14" eb="17">
      <t>タントウシャ</t>
    </rPh>
    <rPh sb="17" eb="19">
      <t>カイギ</t>
    </rPh>
    <rPh sb="20" eb="22">
      <t>キロク</t>
    </rPh>
    <rPh sb="22" eb="23">
      <t>トウ</t>
    </rPh>
    <phoneticPr fontId="2"/>
  </si>
  <si>
    <t xml:space="preserve">居宅介護支援事業者等との連携
</t>
    <rPh sb="0" eb="2">
      <t>キョタク</t>
    </rPh>
    <rPh sb="2" eb="4">
      <t>カイゴ</t>
    </rPh>
    <rPh sb="4" eb="6">
      <t>シエン</t>
    </rPh>
    <rPh sb="6" eb="9">
      <t>ジギョウシャ</t>
    </rPh>
    <rPh sb="9" eb="10">
      <t>トウ</t>
    </rPh>
    <rPh sb="12" eb="14">
      <t>レンケイ</t>
    </rPh>
    <phoneticPr fontId="2"/>
  </si>
  <si>
    <t xml:space="preserve">指定訪問介護を提供するに当たっては、居宅介護支援事業者その他保健医療サービス又は福祉サービスを提供する者との密接な連携に努めていますか。
</t>
    <rPh sb="0" eb="2">
      <t>シテイ</t>
    </rPh>
    <rPh sb="7" eb="9">
      <t>テイキョウ</t>
    </rPh>
    <rPh sb="12" eb="13">
      <t>ア</t>
    </rPh>
    <rPh sb="18" eb="20">
      <t>キョタク</t>
    </rPh>
    <rPh sb="20" eb="22">
      <t>カイゴ</t>
    </rPh>
    <rPh sb="22" eb="24">
      <t>シエン</t>
    </rPh>
    <rPh sb="24" eb="27">
      <t>ジギョウシャ</t>
    </rPh>
    <rPh sb="29" eb="30">
      <t>タ</t>
    </rPh>
    <rPh sb="30" eb="32">
      <t>ホケン</t>
    </rPh>
    <rPh sb="32" eb="34">
      <t>イリョウ</t>
    </rPh>
    <rPh sb="38" eb="39">
      <t>マタ</t>
    </rPh>
    <rPh sb="40" eb="42">
      <t>フクシ</t>
    </rPh>
    <rPh sb="47" eb="49">
      <t>テイキョウ</t>
    </rPh>
    <rPh sb="51" eb="52">
      <t>モノ</t>
    </rPh>
    <rPh sb="54" eb="56">
      <t>ミッセツ</t>
    </rPh>
    <rPh sb="57" eb="59">
      <t>レンケイ</t>
    </rPh>
    <rPh sb="60" eb="61">
      <t>ツト</t>
    </rPh>
    <phoneticPr fontId="2"/>
  </si>
  <si>
    <t>情報提供に関する記録</t>
    <rPh sb="0" eb="2">
      <t>ジョウホウ</t>
    </rPh>
    <rPh sb="2" eb="4">
      <t>テイキョウ</t>
    </rPh>
    <rPh sb="5" eb="6">
      <t>カン</t>
    </rPh>
    <rPh sb="8" eb="10">
      <t>キロク</t>
    </rPh>
    <phoneticPr fontId="2"/>
  </si>
  <si>
    <t xml:space="preserve">指定訪問介護の提供の終了に際し、利用者又はその家族に対し適切な指導を行うとともに、利用者に係る居宅介護支援事業者に対する情報の提供及び保健医療サービス又は福祉サービスを提供する者との密接な連携に努めていますか。
</t>
    <rPh sb="0" eb="2">
      <t>シテイ</t>
    </rPh>
    <rPh sb="7" eb="9">
      <t>テイキョウ</t>
    </rPh>
    <rPh sb="10" eb="12">
      <t>シュウリョウ</t>
    </rPh>
    <rPh sb="13" eb="14">
      <t>サイ</t>
    </rPh>
    <rPh sb="16" eb="19">
      <t>リヨウシャ</t>
    </rPh>
    <rPh sb="19" eb="20">
      <t>マタ</t>
    </rPh>
    <rPh sb="23" eb="25">
      <t>カゾク</t>
    </rPh>
    <rPh sb="26" eb="27">
      <t>タイ</t>
    </rPh>
    <rPh sb="28" eb="30">
      <t>テキセツ</t>
    </rPh>
    <rPh sb="31" eb="33">
      <t>シドウ</t>
    </rPh>
    <rPh sb="34" eb="35">
      <t>オコナ</t>
    </rPh>
    <rPh sb="41" eb="44">
      <t>リヨウシャ</t>
    </rPh>
    <rPh sb="45" eb="46">
      <t>カカ</t>
    </rPh>
    <rPh sb="47" eb="49">
      <t>キョタク</t>
    </rPh>
    <rPh sb="49" eb="51">
      <t>カイゴ</t>
    </rPh>
    <rPh sb="51" eb="53">
      <t>シエン</t>
    </rPh>
    <rPh sb="53" eb="56">
      <t>ジギョウシャ</t>
    </rPh>
    <rPh sb="57" eb="58">
      <t>タイ</t>
    </rPh>
    <rPh sb="60" eb="62">
      <t>ジョウホウ</t>
    </rPh>
    <rPh sb="63" eb="65">
      <t>テイキョウ</t>
    </rPh>
    <rPh sb="65" eb="66">
      <t>オヨ</t>
    </rPh>
    <rPh sb="67" eb="69">
      <t>ホケン</t>
    </rPh>
    <rPh sb="69" eb="71">
      <t>イリョウ</t>
    </rPh>
    <rPh sb="75" eb="76">
      <t>マタ</t>
    </rPh>
    <rPh sb="77" eb="79">
      <t>フクシ</t>
    </rPh>
    <rPh sb="84" eb="86">
      <t>テイキョウ</t>
    </rPh>
    <rPh sb="88" eb="89">
      <t>モノ</t>
    </rPh>
    <rPh sb="91" eb="93">
      <t>ミッセツ</t>
    </rPh>
    <rPh sb="94" eb="96">
      <t>レンケイ</t>
    </rPh>
    <rPh sb="97" eb="98">
      <t>ツト</t>
    </rPh>
    <phoneticPr fontId="2"/>
  </si>
  <si>
    <t>指導に関する記録</t>
    <rPh sb="0" eb="2">
      <t>シドウ</t>
    </rPh>
    <rPh sb="3" eb="4">
      <t>カン</t>
    </rPh>
    <rPh sb="6" eb="8">
      <t>キロク</t>
    </rPh>
    <phoneticPr fontId="2"/>
  </si>
  <si>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2"/>
  </si>
  <si>
    <t xml:space="preserve">指定訪問介護の提供の開始に際し、法定代理受領サービスの届出をしていない利用申込者又はその家族に対し、居宅サービス計画の作成を居宅介護支援事業者に依頼する旨を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ますか。
</t>
    <rPh sb="0" eb="2">
      <t>シテイ</t>
    </rPh>
    <rPh sb="2" eb="4">
      <t>ホウモン</t>
    </rPh>
    <rPh sb="4" eb="6">
      <t>カイゴ</t>
    </rPh>
    <rPh sb="7" eb="9">
      <t>テイキョウ</t>
    </rPh>
    <rPh sb="10" eb="12">
      <t>カイシ</t>
    </rPh>
    <rPh sb="13" eb="14">
      <t>サイ</t>
    </rPh>
    <rPh sb="16" eb="18">
      <t>ホウテイ</t>
    </rPh>
    <rPh sb="18" eb="20">
      <t>ダイリ</t>
    </rPh>
    <rPh sb="20" eb="22">
      <t>ジュリョウ</t>
    </rPh>
    <rPh sb="27" eb="28">
      <t>トド</t>
    </rPh>
    <rPh sb="28" eb="29">
      <t>デ</t>
    </rPh>
    <rPh sb="35" eb="37">
      <t>リヨウ</t>
    </rPh>
    <rPh sb="37" eb="40">
      <t>モウシコミシャ</t>
    </rPh>
    <rPh sb="40" eb="41">
      <t>マタ</t>
    </rPh>
    <rPh sb="44" eb="46">
      <t>カゾク</t>
    </rPh>
    <rPh sb="47" eb="48">
      <t>タイ</t>
    </rPh>
    <rPh sb="50" eb="52">
      <t>キョタク</t>
    </rPh>
    <rPh sb="56" eb="58">
      <t>ケイカク</t>
    </rPh>
    <rPh sb="59" eb="61">
      <t>サクセイ</t>
    </rPh>
    <rPh sb="62" eb="64">
      <t>キョタク</t>
    </rPh>
    <rPh sb="64" eb="66">
      <t>カイゴ</t>
    </rPh>
    <rPh sb="66" eb="68">
      <t>シエン</t>
    </rPh>
    <rPh sb="68" eb="71">
      <t>ジギョウシャ</t>
    </rPh>
    <rPh sb="72" eb="74">
      <t>イライ</t>
    </rPh>
    <rPh sb="76" eb="77">
      <t>ムネ</t>
    </rPh>
    <rPh sb="78" eb="81">
      <t>シチョウソン</t>
    </rPh>
    <rPh sb="82" eb="83">
      <t>タイ</t>
    </rPh>
    <rPh sb="85" eb="86">
      <t>トド</t>
    </rPh>
    <rPh sb="87" eb="88">
      <t>デ</t>
    </rPh>
    <rPh sb="91" eb="92">
      <t>トウ</t>
    </rPh>
    <rPh sb="96" eb="98">
      <t>シテイ</t>
    </rPh>
    <rPh sb="98" eb="100">
      <t>ホウモン</t>
    </rPh>
    <rPh sb="100" eb="102">
      <t>カイゴ</t>
    </rPh>
    <rPh sb="103" eb="105">
      <t>テイキョウ</t>
    </rPh>
    <rPh sb="106" eb="108">
      <t>ホウテイ</t>
    </rPh>
    <rPh sb="108" eb="110">
      <t>ダイリ</t>
    </rPh>
    <rPh sb="110" eb="112">
      <t>ジュリョウ</t>
    </rPh>
    <rPh sb="119" eb="120">
      <t>ウ</t>
    </rPh>
    <rPh sb="128" eb="129">
      <t>ムネ</t>
    </rPh>
    <rPh sb="130" eb="132">
      <t>セツメイ</t>
    </rPh>
    <rPh sb="137" eb="139">
      <t>キョタク</t>
    </rPh>
    <rPh sb="139" eb="141">
      <t>カイゴ</t>
    </rPh>
    <rPh sb="141" eb="143">
      <t>シエン</t>
    </rPh>
    <rPh sb="143" eb="146">
      <t>ジギョウシャ</t>
    </rPh>
    <rPh sb="147" eb="148">
      <t>カン</t>
    </rPh>
    <rPh sb="150" eb="152">
      <t>ジョウホウ</t>
    </rPh>
    <rPh sb="153" eb="155">
      <t>テイキョウ</t>
    </rPh>
    <rPh sb="161" eb="162">
      <t>タ</t>
    </rPh>
    <rPh sb="163" eb="165">
      <t>ホウテイ</t>
    </rPh>
    <rPh sb="165" eb="167">
      <t>ダイリ</t>
    </rPh>
    <rPh sb="167" eb="169">
      <t>ジュリョウ</t>
    </rPh>
    <rPh sb="174" eb="175">
      <t>オコナ</t>
    </rPh>
    <rPh sb="179" eb="181">
      <t>ヒツヨウ</t>
    </rPh>
    <rPh sb="182" eb="184">
      <t>エンジョ</t>
    </rPh>
    <rPh sb="185" eb="186">
      <t>オコナ</t>
    </rPh>
    <phoneticPr fontId="2"/>
  </si>
  <si>
    <t>県基準条例第16条</t>
    <phoneticPr fontId="2"/>
  </si>
  <si>
    <t>利用者の届出書</t>
    <rPh sb="0" eb="3">
      <t>リヨウシャ</t>
    </rPh>
    <rPh sb="4" eb="7">
      <t>トドケデショ</t>
    </rPh>
    <phoneticPr fontId="2"/>
  </si>
  <si>
    <t xml:space="preserve">※　「法定代理受領サービス」とは、居宅サービス事業者に対し、市町村又は国保連から直接居宅サービス費（利用者負担分を除く）が支払われる場合の居宅サービス(指定訪問介護)のことをいう。
</t>
    <rPh sb="3" eb="5">
      <t>ホウテイ</t>
    </rPh>
    <rPh sb="5" eb="7">
      <t>ダイリ</t>
    </rPh>
    <rPh sb="7" eb="9">
      <t>ジュリョウ</t>
    </rPh>
    <rPh sb="17" eb="19">
      <t>キョタク</t>
    </rPh>
    <rPh sb="23" eb="26">
      <t>ジギョウシャ</t>
    </rPh>
    <rPh sb="27" eb="28">
      <t>タイ</t>
    </rPh>
    <rPh sb="30" eb="33">
      <t>シチョウソン</t>
    </rPh>
    <rPh sb="33" eb="34">
      <t>マタ</t>
    </rPh>
    <rPh sb="40" eb="42">
      <t>チョクセツ</t>
    </rPh>
    <rPh sb="48" eb="49">
      <t>ヒ</t>
    </rPh>
    <rPh sb="61" eb="63">
      <t>シハラ</t>
    </rPh>
    <rPh sb="66" eb="68">
      <t>バアイ</t>
    </rPh>
    <rPh sb="69" eb="71">
      <t>キョタク</t>
    </rPh>
    <rPh sb="76" eb="78">
      <t>シテイ</t>
    </rPh>
    <rPh sb="78" eb="80">
      <t>ホウモン</t>
    </rPh>
    <rPh sb="80" eb="82">
      <t>カイゴ</t>
    </rPh>
    <phoneticPr fontId="2"/>
  </si>
  <si>
    <t xml:space="preserve">居宅サービス計画に沿ったサービスの提供
</t>
    <rPh sb="0" eb="2">
      <t>キョタク</t>
    </rPh>
    <rPh sb="6" eb="8">
      <t>ケイカク</t>
    </rPh>
    <rPh sb="9" eb="10">
      <t>ソ</t>
    </rPh>
    <rPh sb="17" eb="19">
      <t>テイキョウ</t>
    </rPh>
    <phoneticPr fontId="2"/>
  </si>
  <si>
    <t xml:space="preserve">居宅サービス計画が作成されている場合は、その計画に沿った指定訪問介護を提供していますか。
</t>
    <rPh sb="0" eb="2">
      <t>キョタク</t>
    </rPh>
    <rPh sb="6" eb="8">
      <t>ケイカク</t>
    </rPh>
    <rPh sb="9" eb="11">
      <t>サクセイ</t>
    </rPh>
    <rPh sb="16" eb="18">
      <t>バアイ</t>
    </rPh>
    <rPh sb="22" eb="24">
      <t>ケイカク</t>
    </rPh>
    <rPh sb="25" eb="26">
      <t>ソ</t>
    </rPh>
    <rPh sb="28" eb="30">
      <t>シテイ</t>
    </rPh>
    <rPh sb="35" eb="37">
      <t>テイキョウ</t>
    </rPh>
    <phoneticPr fontId="2"/>
  </si>
  <si>
    <t>県基準条例第17条</t>
    <rPh sb="0" eb="5">
      <t>ケンキジュンジョウレイ</t>
    </rPh>
    <rPh sb="5" eb="6">
      <t>ダイ</t>
    </rPh>
    <rPh sb="8" eb="9">
      <t>ジョウ</t>
    </rPh>
    <phoneticPr fontId="2"/>
  </si>
  <si>
    <t>居宅サービス計画書、訪問介護計画書、サービス提供票、利用者に関する記録等</t>
    <rPh sb="0" eb="2">
      <t>キョタク</t>
    </rPh>
    <rPh sb="6" eb="9">
      <t>ケイカクショ</t>
    </rPh>
    <rPh sb="10" eb="12">
      <t>ホウモン</t>
    </rPh>
    <rPh sb="12" eb="14">
      <t>カイゴ</t>
    </rPh>
    <rPh sb="14" eb="17">
      <t>ケイカクショ</t>
    </rPh>
    <rPh sb="22" eb="25">
      <t>テイキョウヒョウ</t>
    </rPh>
    <rPh sb="26" eb="29">
      <t>リヨウシャ</t>
    </rPh>
    <rPh sb="30" eb="31">
      <t>カン</t>
    </rPh>
    <rPh sb="33" eb="35">
      <t>キロク</t>
    </rPh>
    <rPh sb="35" eb="36">
      <t>トウ</t>
    </rPh>
    <phoneticPr fontId="2"/>
  </si>
  <si>
    <t xml:space="preserve">居宅サービス計画等の変更の援助
</t>
    <rPh sb="0" eb="2">
      <t>キョタク</t>
    </rPh>
    <rPh sb="6" eb="8">
      <t>ケイカク</t>
    </rPh>
    <rPh sb="8" eb="9">
      <t>トウ</t>
    </rPh>
    <rPh sb="10" eb="12">
      <t>ヘンコウ</t>
    </rPh>
    <rPh sb="13" eb="15">
      <t>エンジョ</t>
    </rPh>
    <phoneticPr fontId="2"/>
  </si>
  <si>
    <t xml:space="preserve">利用者が居宅サービス計画の変更を希望する場合は、利用者に係る居宅介護支援事業者への連絡など必要な援助を行っていますか。
</t>
    <rPh sb="0" eb="3">
      <t>リヨウシャ</t>
    </rPh>
    <rPh sb="4" eb="6">
      <t>キョタク</t>
    </rPh>
    <rPh sb="10" eb="12">
      <t>ケイカク</t>
    </rPh>
    <rPh sb="13" eb="15">
      <t>ヘンコウ</t>
    </rPh>
    <rPh sb="16" eb="18">
      <t>キボウ</t>
    </rPh>
    <rPh sb="20" eb="22">
      <t>バアイ</t>
    </rPh>
    <rPh sb="24" eb="27">
      <t>リヨウシャ</t>
    </rPh>
    <rPh sb="28" eb="29">
      <t>カカ</t>
    </rPh>
    <rPh sb="30" eb="32">
      <t>キョタク</t>
    </rPh>
    <rPh sb="32" eb="34">
      <t>カイゴ</t>
    </rPh>
    <rPh sb="34" eb="36">
      <t>シエン</t>
    </rPh>
    <rPh sb="36" eb="39">
      <t>ジギョウシャ</t>
    </rPh>
    <rPh sb="41" eb="43">
      <t>レンラク</t>
    </rPh>
    <rPh sb="45" eb="47">
      <t>ヒツヨウ</t>
    </rPh>
    <rPh sb="48" eb="50">
      <t>エンジョ</t>
    </rPh>
    <rPh sb="51" eb="52">
      <t>オコナ</t>
    </rPh>
    <phoneticPr fontId="2"/>
  </si>
  <si>
    <t>県基準条例第18条</t>
    <rPh sb="0" eb="5">
      <t>ケンキジュンジョウレイ</t>
    </rPh>
    <rPh sb="5" eb="6">
      <t>ダイ</t>
    </rPh>
    <rPh sb="8" eb="9">
      <t>ジョウ</t>
    </rPh>
    <phoneticPr fontId="2"/>
  </si>
  <si>
    <t xml:space="preserve">※　利用者の状態の変化等により追加的なサービスが必要になった場合等で、利用者が変更の必要性に同意した場合を含む。
</t>
    <rPh sb="2" eb="5">
      <t>リヨウシャ</t>
    </rPh>
    <rPh sb="6" eb="8">
      <t>ジョウタイ</t>
    </rPh>
    <rPh sb="9" eb="11">
      <t>ヘンカ</t>
    </rPh>
    <rPh sb="11" eb="12">
      <t>ナド</t>
    </rPh>
    <rPh sb="15" eb="18">
      <t>ツイカテキ</t>
    </rPh>
    <rPh sb="24" eb="26">
      <t>ヒツヨウ</t>
    </rPh>
    <rPh sb="30" eb="33">
      <t>バアイナド</t>
    </rPh>
    <rPh sb="35" eb="38">
      <t>リヨウシャ</t>
    </rPh>
    <rPh sb="39" eb="41">
      <t>ヘンコウ</t>
    </rPh>
    <rPh sb="42" eb="45">
      <t>ヒツヨウセイ</t>
    </rPh>
    <rPh sb="46" eb="48">
      <t>ドウイ</t>
    </rPh>
    <rPh sb="50" eb="52">
      <t>バアイ</t>
    </rPh>
    <rPh sb="53" eb="54">
      <t>フク</t>
    </rPh>
    <phoneticPr fontId="2"/>
  </si>
  <si>
    <t xml:space="preserve">身分を証する書類の携行
</t>
    <rPh sb="0" eb="2">
      <t>ミブン</t>
    </rPh>
    <rPh sb="3" eb="4">
      <t>ショウ</t>
    </rPh>
    <rPh sb="6" eb="8">
      <t>ショルイ</t>
    </rPh>
    <rPh sb="9" eb="11">
      <t>ケイコウ</t>
    </rPh>
    <phoneticPr fontId="2"/>
  </si>
  <si>
    <t xml:space="preserve">訪問介護員等に身分証等を携行させ、初回訪問時及び利用者又はその家族から求められたときは、これを提示するよう指導していますか。
</t>
    <rPh sb="0" eb="2">
      <t>ホウモン</t>
    </rPh>
    <rPh sb="2" eb="5">
      <t>カイゴイン</t>
    </rPh>
    <rPh sb="5" eb="6">
      <t>トウ</t>
    </rPh>
    <rPh sb="7" eb="9">
      <t>ミブン</t>
    </rPh>
    <rPh sb="9" eb="10">
      <t>ショウ</t>
    </rPh>
    <rPh sb="10" eb="11">
      <t>トウ</t>
    </rPh>
    <rPh sb="12" eb="14">
      <t>ケイコウ</t>
    </rPh>
    <rPh sb="17" eb="19">
      <t>ショカイ</t>
    </rPh>
    <rPh sb="19" eb="21">
      <t>ホウモン</t>
    </rPh>
    <rPh sb="21" eb="22">
      <t>ジ</t>
    </rPh>
    <rPh sb="22" eb="23">
      <t>オヨ</t>
    </rPh>
    <rPh sb="24" eb="27">
      <t>リヨウシャ</t>
    </rPh>
    <rPh sb="27" eb="28">
      <t>マタ</t>
    </rPh>
    <rPh sb="31" eb="33">
      <t>カゾク</t>
    </rPh>
    <rPh sb="35" eb="36">
      <t>モト</t>
    </rPh>
    <rPh sb="47" eb="49">
      <t>テイジ</t>
    </rPh>
    <rPh sb="53" eb="55">
      <t>シドウ</t>
    </rPh>
    <phoneticPr fontId="2"/>
  </si>
  <si>
    <t>県基準条例第19条</t>
    <rPh sb="0" eb="5">
      <t>ケンキジュンジョウレイ</t>
    </rPh>
    <rPh sb="5" eb="6">
      <t>ダイ</t>
    </rPh>
    <rPh sb="8" eb="9">
      <t>ジョウ</t>
    </rPh>
    <phoneticPr fontId="2"/>
  </si>
  <si>
    <t>就業規則、業務マニュアル、身分を証する書類</t>
    <rPh sb="0" eb="2">
      <t>シュウギョウ</t>
    </rPh>
    <rPh sb="2" eb="4">
      <t>キソク</t>
    </rPh>
    <rPh sb="5" eb="7">
      <t>ギョウム</t>
    </rPh>
    <rPh sb="13" eb="15">
      <t>ミブン</t>
    </rPh>
    <rPh sb="16" eb="17">
      <t>ショウ</t>
    </rPh>
    <rPh sb="19" eb="21">
      <t>ショルイ</t>
    </rPh>
    <phoneticPr fontId="2"/>
  </si>
  <si>
    <t xml:space="preserve">サービス提供の記録
</t>
    <rPh sb="4" eb="6">
      <t>テイキョウ</t>
    </rPh>
    <rPh sb="7" eb="9">
      <t>キロク</t>
    </rPh>
    <phoneticPr fontId="2"/>
  </si>
  <si>
    <t xml:space="preserve">指定訪問介護を提供した際は、その提供日、内容など必要な事項を、利用者の居宅サービス計画の書面又はサービス利用票等に記録していますか。
</t>
    <rPh sb="0" eb="2">
      <t>シテイ</t>
    </rPh>
    <rPh sb="7" eb="9">
      <t>テイキョウ</t>
    </rPh>
    <rPh sb="11" eb="12">
      <t>サイ</t>
    </rPh>
    <rPh sb="16" eb="18">
      <t>テイキョウ</t>
    </rPh>
    <rPh sb="18" eb="19">
      <t>ビ</t>
    </rPh>
    <rPh sb="20" eb="22">
      <t>ナイヨウ</t>
    </rPh>
    <rPh sb="24" eb="26">
      <t>ヒツヨウ</t>
    </rPh>
    <rPh sb="27" eb="29">
      <t>ジコウ</t>
    </rPh>
    <rPh sb="31" eb="34">
      <t>リヨウシャ</t>
    </rPh>
    <rPh sb="35" eb="37">
      <t>キョタク</t>
    </rPh>
    <rPh sb="41" eb="43">
      <t>ケイカク</t>
    </rPh>
    <rPh sb="44" eb="46">
      <t>ショメン</t>
    </rPh>
    <rPh sb="46" eb="47">
      <t>マタ</t>
    </rPh>
    <rPh sb="52" eb="54">
      <t>リヨウ</t>
    </rPh>
    <rPh sb="54" eb="55">
      <t>ヒョウ</t>
    </rPh>
    <rPh sb="55" eb="56">
      <t>トウ</t>
    </rPh>
    <rPh sb="57" eb="59">
      <t>キロク</t>
    </rPh>
    <phoneticPr fontId="2"/>
  </si>
  <si>
    <t>サービス提供票、居宅サービス計画、訪問介護記録</t>
    <rPh sb="4" eb="7">
      <t>テイキョウヒョウ</t>
    </rPh>
    <rPh sb="8" eb="10">
      <t>キョタク</t>
    </rPh>
    <rPh sb="14" eb="16">
      <t>ケイカク</t>
    </rPh>
    <rPh sb="17" eb="19">
      <t>ホウモン</t>
    </rPh>
    <rPh sb="19" eb="21">
      <t>カイゴ</t>
    </rPh>
    <rPh sb="21" eb="23">
      <t>キロク</t>
    </rPh>
    <phoneticPr fontId="2"/>
  </si>
  <si>
    <t xml:space="preserve">利用者からの申出があった場合に、文書の交付その他適切な方法により、その情報を利用者に対して提供していますか。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2"/>
  </si>
  <si>
    <t>訪問介護記録</t>
    <rPh sb="0" eb="2">
      <t>ホウモン</t>
    </rPh>
    <rPh sb="2" eb="4">
      <t>カイゴ</t>
    </rPh>
    <rPh sb="4" eb="6">
      <t>キロク</t>
    </rPh>
    <phoneticPr fontId="2"/>
  </si>
  <si>
    <t xml:space="preserve">利用料等の受領
</t>
    <rPh sb="0" eb="3">
      <t>リヨウリョウ</t>
    </rPh>
    <rPh sb="3" eb="4">
      <t>トウ</t>
    </rPh>
    <rPh sb="5" eb="7">
      <t>ジュリョウ</t>
    </rPh>
    <phoneticPr fontId="2"/>
  </si>
  <si>
    <t xml:space="preserve">法定代理受領サービスに該当する指定訪問介護を提供した際には、利用者から利用者負担分の支払を受けていますか。
</t>
    <rPh sb="0" eb="2">
      <t>ホウテイ</t>
    </rPh>
    <rPh sb="2" eb="4">
      <t>ダイリ</t>
    </rPh>
    <rPh sb="4" eb="6">
      <t>ジュリョウ</t>
    </rPh>
    <rPh sb="11" eb="13">
      <t>ガイトウ</t>
    </rPh>
    <rPh sb="15" eb="17">
      <t>シテイ</t>
    </rPh>
    <rPh sb="17" eb="19">
      <t>ホウモン</t>
    </rPh>
    <rPh sb="19" eb="21">
      <t>カイゴ</t>
    </rPh>
    <rPh sb="22" eb="24">
      <t>テイキョウ</t>
    </rPh>
    <rPh sb="26" eb="27">
      <t>サイ</t>
    </rPh>
    <rPh sb="30" eb="33">
      <t>リヨウシャ</t>
    </rPh>
    <rPh sb="35" eb="38">
      <t>リヨウシャ</t>
    </rPh>
    <rPh sb="38" eb="41">
      <t>フタンブン</t>
    </rPh>
    <rPh sb="42" eb="44">
      <t>シハライ</t>
    </rPh>
    <rPh sb="45" eb="46">
      <t>ウ</t>
    </rPh>
    <phoneticPr fontId="2"/>
  </si>
  <si>
    <t>サービス提供票、領収証控</t>
    <rPh sb="4" eb="7">
      <t>テイキョウヒョウ</t>
    </rPh>
    <rPh sb="8" eb="11">
      <t>リョウシュウショウ</t>
    </rPh>
    <rPh sb="11" eb="12">
      <t>ヒカ</t>
    </rPh>
    <phoneticPr fontId="2"/>
  </si>
  <si>
    <t xml:space="preserve">法定代理受領サービスでない指定訪問介護を提供した際に利用者から支払いを受ける利用料の額と、法定代理受領サービスである指定訪問介護に係る費用の額の間に、不合理な差額を設けていませんか。
</t>
    <rPh sb="0" eb="2">
      <t>ホウテイ</t>
    </rPh>
    <rPh sb="2" eb="4">
      <t>ダイリ</t>
    </rPh>
    <rPh sb="4" eb="6">
      <t>ジュリョウ</t>
    </rPh>
    <rPh sb="13" eb="15">
      <t>シテイ</t>
    </rPh>
    <rPh sb="15" eb="17">
      <t>ホウモン</t>
    </rPh>
    <rPh sb="17" eb="19">
      <t>カイゴ</t>
    </rPh>
    <rPh sb="20" eb="22">
      <t>テイキョウ</t>
    </rPh>
    <rPh sb="24" eb="25">
      <t>サイ</t>
    </rPh>
    <rPh sb="26" eb="29">
      <t>リヨウシャ</t>
    </rPh>
    <rPh sb="31" eb="33">
      <t>シハラ</t>
    </rPh>
    <rPh sb="35" eb="36">
      <t>ウ</t>
    </rPh>
    <rPh sb="38" eb="41">
      <t>リヨウリョウ</t>
    </rPh>
    <rPh sb="42" eb="43">
      <t>ガク</t>
    </rPh>
    <rPh sb="45" eb="47">
      <t>ホウテイ</t>
    </rPh>
    <rPh sb="47" eb="49">
      <t>ダイリ</t>
    </rPh>
    <rPh sb="49" eb="51">
      <t>ジュリョウ</t>
    </rPh>
    <rPh sb="58" eb="60">
      <t>シテイ</t>
    </rPh>
    <rPh sb="60" eb="62">
      <t>ホウモン</t>
    </rPh>
    <rPh sb="62" eb="64">
      <t>カイゴ</t>
    </rPh>
    <rPh sb="65" eb="66">
      <t>カカ</t>
    </rPh>
    <rPh sb="67" eb="69">
      <t>ヒヨウ</t>
    </rPh>
    <rPh sb="70" eb="71">
      <t>ガク</t>
    </rPh>
    <rPh sb="72" eb="73">
      <t>アイダ</t>
    </rPh>
    <rPh sb="75" eb="78">
      <t>フゴウリ</t>
    </rPh>
    <rPh sb="79" eb="81">
      <t>サガク</t>
    </rPh>
    <rPh sb="82" eb="83">
      <t>モウ</t>
    </rPh>
    <phoneticPr fontId="2"/>
  </si>
  <si>
    <t>運営規程(利用料その他の費用の確認)，サービス提供票，領収証</t>
    <phoneticPr fontId="2"/>
  </si>
  <si>
    <t>《注意》　設けていない場合は「適」に、設けている場合は「不適」にチェックしてください。</t>
    <rPh sb="1" eb="3">
      <t>チュウイ</t>
    </rPh>
    <rPh sb="5" eb="6">
      <t>モウ</t>
    </rPh>
    <rPh sb="11" eb="13">
      <t>バアイ</t>
    </rPh>
    <rPh sb="15" eb="16">
      <t>テキ</t>
    </rPh>
    <rPh sb="19" eb="20">
      <t>モウ</t>
    </rPh>
    <rPh sb="24" eb="26">
      <t>バアイ</t>
    </rPh>
    <rPh sb="28" eb="30">
      <t>フテキ</t>
    </rPh>
    <phoneticPr fontId="2"/>
  </si>
  <si>
    <t xml:space="preserve">利用者の選定により通常の事業の実施地域外で行った指定訪問介護に要した交通費の額の支払を利用者から受ける場合は、あらかじめ、利用者又はその家族に説明を行い、利用者の同意を得ていますか。
</t>
    <rPh sb="0" eb="3">
      <t>リヨウシャ</t>
    </rPh>
    <rPh sb="4" eb="6">
      <t>センテイ</t>
    </rPh>
    <rPh sb="9" eb="11">
      <t>ツウジョウ</t>
    </rPh>
    <rPh sb="12" eb="14">
      <t>ジギョウ</t>
    </rPh>
    <rPh sb="15" eb="17">
      <t>ジッシ</t>
    </rPh>
    <rPh sb="17" eb="19">
      <t>チイキ</t>
    </rPh>
    <rPh sb="19" eb="20">
      <t>ガイ</t>
    </rPh>
    <rPh sb="21" eb="22">
      <t>オコナ</t>
    </rPh>
    <rPh sb="24" eb="26">
      <t>シテイ</t>
    </rPh>
    <rPh sb="26" eb="28">
      <t>ホウモン</t>
    </rPh>
    <rPh sb="28" eb="30">
      <t>カイゴ</t>
    </rPh>
    <rPh sb="31" eb="32">
      <t>ヨウ</t>
    </rPh>
    <rPh sb="34" eb="37">
      <t>コウツウヒ</t>
    </rPh>
    <rPh sb="38" eb="39">
      <t>ガク</t>
    </rPh>
    <rPh sb="40" eb="42">
      <t>シハラ</t>
    </rPh>
    <rPh sb="43" eb="46">
      <t>リヨウシャ</t>
    </rPh>
    <rPh sb="48" eb="49">
      <t>ウ</t>
    </rPh>
    <rPh sb="51" eb="53">
      <t>バアイ</t>
    </rPh>
    <rPh sb="61" eb="64">
      <t>リヨウシャ</t>
    </rPh>
    <rPh sb="64" eb="65">
      <t>マタ</t>
    </rPh>
    <rPh sb="68" eb="70">
      <t>カゾク</t>
    </rPh>
    <rPh sb="71" eb="73">
      <t>セツメイ</t>
    </rPh>
    <rPh sb="74" eb="75">
      <t>オコナ</t>
    </rPh>
    <rPh sb="77" eb="80">
      <t>リヨウシャ</t>
    </rPh>
    <rPh sb="81" eb="83">
      <t>ドウイ</t>
    </rPh>
    <rPh sb="84" eb="85">
      <t>エ</t>
    </rPh>
    <phoneticPr fontId="2"/>
  </si>
  <si>
    <t>重要事項説明書，運営規程(実施区域の確認)，領収証控</t>
    <phoneticPr fontId="2"/>
  </si>
  <si>
    <t>※　「中山間地域等に居住する者へのサービス提供加算」を算定する利用者については、上記交通費を保険給付外費用として徴収することは不可
※　通常の事業の実施地域外で行った指定訪問介護の事例がない場合は「適」に、チェックしてください。</t>
    <rPh sb="3" eb="4">
      <t>チュウ</t>
    </rPh>
    <rPh sb="4" eb="6">
      <t>サンカン</t>
    </rPh>
    <rPh sb="6" eb="8">
      <t>チイキ</t>
    </rPh>
    <rPh sb="8" eb="9">
      <t>トウ</t>
    </rPh>
    <rPh sb="10" eb="12">
      <t>キョジュウ</t>
    </rPh>
    <rPh sb="14" eb="15">
      <t>モノ</t>
    </rPh>
    <rPh sb="21" eb="23">
      <t>テイキョウ</t>
    </rPh>
    <rPh sb="23" eb="25">
      <t>カサン</t>
    </rPh>
    <rPh sb="27" eb="29">
      <t>サンテイ</t>
    </rPh>
    <rPh sb="31" eb="34">
      <t>リヨウシャ</t>
    </rPh>
    <rPh sb="40" eb="42">
      <t>ジョウキ</t>
    </rPh>
    <rPh sb="42" eb="45">
      <t>コウツウヒ</t>
    </rPh>
    <rPh sb="68" eb="70">
      <t>ツウジョウ</t>
    </rPh>
    <rPh sb="71" eb="73">
      <t>ジギョウ</t>
    </rPh>
    <rPh sb="74" eb="76">
      <t>ジッシ</t>
    </rPh>
    <rPh sb="76" eb="79">
      <t>チイキガイ</t>
    </rPh>
    <rPh sb="80" eb="81">
      <t>オコナ</t>
    </rPh>
    <rPh sb="83" eb="85">
      <t>シテイ</t>
    </rPh>
    <rPh sb="85" eb="87">
      <t>ホウモン</t>
    </rPh>
    <rPh sb="87" eb="89">
      <t>カイゴ</t>
    </rPh>
    <rPh sb="90" eb="92">
      <t>ジレイ</t>
    </rPh>
    <rPh sb="95" eb="97">
      <t>バアイ</t>
    </rPh>
    <rPh sb="99" eb="100">
      <t>テキ</t>
    </rPh>
    <phoneticPr fontId="2"/>
  </si>
  <si>
    <t xml:space="preserve">保険給付の請求のための証明書の交付
</t>
    <rPh sb="0" eb="2">
      <t>ホケン</t>
    </rPh>
    <rPh sb="2" eb="4">
      <t>キュウフ</t>
    </rPh>
    <rPh sb="5" eb="7">
      <t>セイキュウ</t>
    </rPh>
    <rPh sb="11" eb="14">
      <t>ショウメイショ</t>
    </rPh>
    <rPh sb="15" eb="17">
      <t>コウフ</t>
    </rPh>
    <phoneticPr fontId="2"/>
  </si>
  <si>
    <t xml:space="preserve">法定代理受領サービスに該当しない指定訪問介護に係る利用料の支払を受けた場合は、提供した指定訪問介護の内容、費用の額などを記載したサービス提供証明書を利用者に交付していますか。
</t>
    <rPh sb="0" eb="2">
      <t>ホウテイ</t>
    </rPh>
    <rPh sb="2" eb="4">
      <t>ダイリ</t>
    </rPh>
    <rPh sb="4" eb="6">
      <t>ジュリョウ</t>
    </rPh>
    <rPh sb="11" eb="13">
      <t>ガイトウ</t>
    </rPh>
    <rPh sb="16" eb="18">
      <t>シテイ</t>
    </rPh>
    <rPh sb="23" eb="24">
      <t>カカワ</t>
    </rPh>
    <rPh sb="25" eb="28">
      <t>リヨウリョウ</t>
    </rPh>
    <rPh sb="29" eb="31">
      <t>シハラ</t>
    </rPh>
    <rPh sb="32" eb="33">
      <t>ウ</t>
    </rPh>
    <rPh sb="35" eb="37">
      <t>バアイ</t>
    </rPh>
    <rPh sb="39" eb="41">
      <t>テイキョウ</t>
    </rPh>
    <rPh sb="43" eb="45">
      <t>シテイ</t>
    </rPh>
    <rPh sb="45" eb="47">
      <t>ホウモン</t>
    </rPh>
    <rPh sb="47" eb="49">
      <t>カイゴ</t>
    </rPh>
    <rPh sb="50" eb="52">
      <t>ナイヨウ</t>
    </rPh>
    <rPh sb="53" eb="55">
      <t>ヒヨウ</t>
    </rPh>
    <rPh sb="56" eb="57">
      <t>ガク</t>
    </rPh>
    <rPh sb="60" eb="62">
      <t>キサイ</t>
    </rPh>
    <rPh sb="68" eb="70">
      <t>テイキョウ</t>
    </rPh>
    <rPh sb="70" eb="73">
      <t>ショウメイショ</t>
    </rPh>
    <rPh sb="74" eb="77">
      <t>リヨウシャ</t>
    </rPh>
    <rPh sb="78" eb="80">
      <t>コウフ</t>
    </rPh>
    <phoneticPr fontId="2"/>
  </si>
  <si>
    <t>県基準条例第22条</t>
    <rPh sb="0" eb="1">
      <t>ケン</t>
    </rPh>
    <rPh sb="1" eb="3">
      <t>キジュン</t>
    </rPh>
    <rPh sb="3" eb="5">
      <t>ジョウレイ</t>
    </rPh>
    <rPh sb="5" eb="6">
      <t>ダイ</t>
    </rPh>
    <rPh sb="8" eb="9">
      <t>ジョウ</t>
    </rPh>
    <phoneticPr fontId="2"/>
  </si>
  <si>
    <t>サービス提供証明書控</t>
    <rPh sb="4" eb="6">
      <t>テイキョウ</t>
    </rPh>
    <rPh sb="6" eb="9">
      <t>ショウメイショ</t>
    </rPh>
    <rPh sb="9" eb="10">
      <t>ヒカエ</t>
    </rPh>
    <phoneticPr fontId="2"/>
  </si>
  <si>
    <t xml:space="preserve">※　ここでいう「サービス提供証明書」は、利用者が保険給付を請求する上で必要と認められる事項を記載したものをいう。
</t>
    <rPh sb="12" eb="14">
      <t>テイキョウ</t>
    </rPh>
    <rPh sb="14" eb="17">
      <t>ショウメイショ</t>
    </rPh>
    <rPh sb="20" eb="23">
      <t>リヨウシャ</t>
    </rPh>
    <rPh sb="24" eb="26">
      <t>ホケン</t>
    </rPh>
    <rPh sb="26" eb="28">
      <t>キュウフ</t>
    </rPh>
    <rPh sb="29" eb="31">
      <t>セイキュウ</t>
    </rPh>
    <rPh sb="33" eb="34">
      <t>ウエ</t>
    </rPh>
    <rPh sb="35" eb="37">
      <t>ヒツヨウ</t>
    </rPh>
    <rPh sb="38" eb="39">
      <t>ミト</t>
    </rPh>
    <rPh sb="43" eb="45">
      <t>ジコウ</t>
    </rPh>
    <rPh sb="46" eb="48">
      <t>キサイ</t>
    </rPh>
    <phoneticPr fontId="2"/>
  </si>
  <si>
    <t xml:space="preserve">指定訪問介護の基本取扱方針
</t>
    <rPh sb="0" eb="2">
      <t>シテイ</t>
    </rPh>
    <rPh sb="7" eb="9">
      <t>キホン</t>
    </rPh>
    <phoneticPr fontId="2"/>
  </si>
  <si>
    <t xml:space="preserve">指定訪問介護は、利用者の要介護状態の軽減又は悪化の防止に資するよう、その目標を設定し、計画的に行っていますか。
</t>
    <rPh sb="0" eb="2">
      <t>シテイ</t>
    </rPh>
    <rPh sb="2" eb="4">
      <t>ホウモン</t>
    </rPh>
    <rPh sb="4" eb="6">
      <t>カイゴ</t>
    </rPh>
    <rPh sb="36" eb="38">
      <t>モクヒョウ</t>
    </rPh>
    <rPh sb="39" eb="41">
      <t>セッテイ</t>
    </rPh>
    <rPh sb="47" eb="48">
      <t>オコナ</t>
    </rPh>
    <phoneticPr fontId="2"/>
  </si>
  <si>
    <t>県基準条例第23条</t>
    <rPh sb="0" eb="5">
      <t>ケンキジュンジョウレイ</t>
    </rPh>
    <rPh sb="5" eb="6">
      <t>ダイ</t>
    </rPh>
    <rPh sb="8" eb="9">
      <t>ジョウ</t>
    </rPh>
    <phoneticPr fontId="2"/>
  </si>
  <si>
    <t>訪問介護計画書，訪問介護記録，利用者に関する記録</t>
    <phoneticPr fontId="2"/>
  </si>
  <si>
    <t xml:space="preserve">自らその提供する指定訪問介護の質の評価を行い、常にその改善を図っていますか。
</t>
    <rPh sb="8" eb="10">
      <t>シテイ</t>
    </rPh>
    <phoneticPr fontId="2"/>
  </si>
  <si>
    <t>評価を実施した記録</t>
    <phoneticPr fontId="2"/>
  </si>
  <si>
    <t>※実施しているものに○印を記入してください。</t>
    <rPh sb="1" eb="3">
      <t>ジッシ</t>
    </rPh>
    <phoneticPr fontId="2"/>
  </si>
  <si>
    <t xml:space="preserve">指定訪問介護の具体的取扱方針
</t>
    <rPh sb="0" eb="2">
      <t>シテイ</t>
    </rPh>
    <phoneticPr fontId="2"/>
  </si>
  <si>
    <t xml:space="preserve">指定訪問介護の提供に当たっては、訪問介護計画に基づき、利用者が日常生活を営むのに必要な援助を行っていますか。
</t>
    <rPh sb="0" eb="2">
      <t>シテイ</t>
    </rPh>
    <rPh sb="10" eb="11">
      <t>ア</t>
    </rPh>
    <rPh sb="20" eb="22">
      <t>ケイカク</t>
    </rPh>
    <rPh sb="23" eb="24">
      <t>モト</t>
    </rPh>
    <rPh sb="27" eb="30">
      <t>リヨウシャ</t>
    </rPh>
    <rPh sb="31" eb="33">
      <t>ニチジョウ</t>
    </rPh>
    <rPh sb="33" eb="35">
      <t>セイカツ</t>
    </rPh>
    <rPh sb="36" eb="37">
      <t>イトナ</t>
    </rPh>
    <rPh sb="40" eb="42">
      <t>ヒツヨウ</t>
    </rPh>
    <rPh sb="43" eb="45">
      <t>エンジョ</t>
    </rPh>
    <phoneticPr fontId="2"/>
  </si>
  <si>
    <t>訪問介護計画書</t>
    <phoneticPr fontId="2"/>
  </si>
  <si>
    <t xml:space="preserve">指定訪問介護の提供に当たっては、懇切丁寧に行うことを旨とし、利用者又はその家族に対し、サービスの提供方法等について、理解しやすいように説明を行っていますか。
</t>
    <rPh sb="0" eb="2">
      <t>シテイ</t>
    </rPh>
    <rPh sb="2" eb="4">
      <t>ホウモン</t>
    </rPh>
    <rPh sb="4" eb="6">
      <t>カイゴ</t>
    </rPh>
    <rPh sb="7" eb="9">
      <t>テイキョウ</t>
    </rPh>
    <rPh sb="10" eb="11">
      <t>ア</t>
    </rPh>
    <rPh sb="16" eb="18">
      <t>コンセツ</t>
    </rPh>
    <rPh sb="18" eb="20">
      <t>テイネイ</t>
    </rPh>
    <rPh sb="21" eb="22">
      <t>オコナ</t>
    </rPh>
    <rPh sb="26" eb="27">
      <t>ムネ</t>
    </rPh>
    <rPh sb="48" eb="50">
      <t>テイキョウ</t>
    </rPh>
    <rPh sb="50" eb="52">
      <t>ホウホウ</t>
    </rPh>
    <rPh sb="52" eb="53">
      <t>ナド</t>
    </rPh>
    <phoneticPr fontId="2"/>
  </si>
  <si>
    <t>重要事項説明書，パンフレット等</t>
    <rPh sb="0" eb="2">
      <t>ジュウヨウ</t>
    </rPh>
    <rPh sb="2" eb="4">
      <t>ジコウ</t>
    </rPh>
    <rPh sb="4" eb="7">
      <t>セツメイショ</t>
    </rPh>
    <phoneticPr fontId="2"/>
  </si>
  <si>
    <t>身体的拘束に関する記録</t>
    <rPh sb="0" eb="2">
      <t>シンタイ</t>
    </rPh>
    <rPh sb="2" eb="3">
      <t>テキ</t>
    </rPh>
    <rPh sb="3" eb="5">
      <t>コウソク</t>
    </rPh>
    <rPh sb="6" eb="7">
      <t>カン</t>
    </rPh>
    <rPh sb="9" eb="11">
      <t>キロク</t>
    </rPh>
    <phoneticPr fontId="2"/>
  </si>
  <si>
    <t>身体的拘束等を行う場合には、その態様及び時間、その際の利用者の心身の状況並びに緊急やむを得ない理由を記録していますか。</t>
    <rPh sb="0" eb="6">
      <t>シンタイテキコウソクトウ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</si>
  <si>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 xml:space="preserve">指定訪問介護の提供に当たっては、介護技術の進歩に対応した適切な介護技術をもってサービスを提供していますか。
</t>
    <rPh sb="0" eb="2">
      <t>シテイ</t>
    </rPh>
    <rPh sb="2" eb="4">
      <t>ホウモン</t>
    </rPh>
    <rPh sb="4" eb="6">
      <t>カイゴ</t>
    </rPh>
    <rPh sb="7" eb="9">
      <t>テイキョウ</t>
    </rPh>
    <rPh sb="10" eb="11">
      <t>ア</t>
    </rPh>
    <rPh sb="16" eb="18">
      <t>カイゴ</t>
    </rPh>
    <rPh sb="18" eb="20">
      <t>ギジュツ</t>
    </rPh>
    <rPh sb="31" eb="33">
      <t>カイゴ</t>
    </rPh>
    <rPh sb="33" eb="35">
      <t>ギジュツ</t>
    </rPh>
    <phoneticPr fontId="2"/>
  </si>
  <si>
    <t>研修参加状況がわかる書類等</t>
    <phoneticPr fontId="2"/>
  </si>
  <si>
    <t xml:space="preserve">常に利用者の心身の状況、その置かれている環境等の的確な把握に努め、利用者又はその家族に対して適切な相談及び助言を行っていますか。
</t>
    <rPh sb="0" eb="1">
      <t>ツネ</t>
    </rPh>
    <rPh sb="2" eb="5">
      <t>リヨウシャ</t>
    </rPh>
    <rPh sb="22" eb="23">
      <t>トウ</t>
    </rPh>
    <rPh sb="49" eb="51">
      <t>ソウダン</t>
    </rPh>
    <rPh sb="51" eb="52">
      <t>オヨ</t>
    </rPh>
    <rPh sb="53" eb="55">
      <t>ジョゲン</t>
    </rPh>
    <phoneticPr fontId="2"/>
  </si>
  <si>
    <t>訪問介護計画書，利用者に関する記録，相談助言記録</t>
    <phoneticPr fontId="2"/>
  </si>
  <si>
    <t xml:space="preserve">訪問介護計画の作成
</t>
    <rPh sb="4" eb="6">
      <t>ケイカク</t>
    </rPh>
    <rPh sb="7" eb="9">
      <t>サクセイ</t>
    </rPh>
    <phoneticPr fontId="2"/>
  </si>
  <si>
    <t>ａ</t>
    <phoneticPr fontId="2"/>
  </si>
  <si>
    <t xml:space="preserve">サービス提供責任者は、利用者の日常生活全般の状況及び希望を踏まえて、指定訪問介護の目標やこの目標を達成するための具体的なサービスの内容等を記載した訪問介護計画を作成していますか。
</t>
    <rPh sb="11" eb="14">
      <t>リヨウシャ</t>
    </rPh>
    <rPh sb="15" eb="17">
      <t>ニチジョウ</t>
    </rPh>
    <rPh sb="17" eb="19">
      <t>セイカツ</t>
    </rPh>
    <rPh sb="19" eb="21">
      <t>ゼンパン</t>
    </rPh>
    <rPh sb="22" eb="24">
      <t>ジョウキョウ</t>
    </rPh>
    <rPh sb="24" eb="25">
      <t>オヨ</t>
    </rPh>
    <rPh sb="26" eb="28">
      <t>キボウ</t>
    </rPh>
    <rPh sb="29" eb="30">
      <t>フ</t>
    </rPh>
    <rPh sb="34" eb="36">
      <t>シテイ</t>
    </rPh>
    <rPh sb="36" eb="38">
      <t>ホウモン</t>
    </rPh>
    <rPh sb="38" eb="40">
      <t>カイゴ</t>
    </rPh>
    <rPh sb="41" eb="43">
      <t>モクヒョウ</t>
    </rPh>
    <rPh sb="46" eb="48">
      <t>モクヒョウ</t>
    </rPh>
    <rPh sb="49" eb="51">
      <t>タッセイ</t>
    </rPh>
    <rPh sb="56" eb="59">
      <t>グタイテキ</t>
    </rPh>
    <rPh sb="65" eb="67">
      <t>ナイヨウ</t>
    </rPh>
    <rPh sb="67" eb="68">
      <t>トウ</t>
    </rPh>
    <rPh sb="69" eb="71">
      <t>キサイ</t>
    </rPh>
    <rPh sb="77" eb="79">
      <t>ケイカク</t>
    </rPh>
    <rPh sb="80" eb="82">
      <t>サクセイ</t>
    </rPh>
    <phoneticPr fontId="2"/>
  </si>
  <si>
    <t xml:space="preserve">訪問介護計画は居宅サービス計画に沿った内容となっていますか。
</t>
    <phoneticPr fontId="2"/>
  </si>
  <si>
    <t>居宅サービス計画書，訪問介護計画書</t>
    <phoneticPr fontId="2"/>
  </si>
  <si>
    <t xml:space="preserve">訪問介護計画の内容について利用者又はその家族に説明を行い、利用者から同意を得ていますか。
</t>
    <rPh sb="7" eb="9">
      <t>ナイヨウ</t>
    </rPh>
    <rPh sb="16" eb="17">
      <t>マタ</t>
    </rPh>
    <phoneticPr fontId="2"/>
  </si>
  <si>
    <t xml:space="preserve">訪問介護計画を利用者に交付していますか。
</t>
    <phoneticPr fontId="2"/>
  </si>
  <si>
    <t xml:space="preserve">訪問介護計画の作成後、実施状況の把握を行い、必要に応じて訪問介護計画の変更を行っていますか。
</t>
    <rPh sb="0" eb="2">
      <t>ホウモン</t>
    </rPh>
    <rPh sb="2" eb="4">
      <t>カイゴ</t>
    </rPh>
    <rPh sb="4" eb="6">
      <t>ケイカク</t>
    </rPh>
    <rPh sb="7" eb="10">
      <t>サクセイゴ</t>
    </rPh>
    <rPh sb="11" eb="13">
      <t>ジッシ</t>
    </rPh>
    <rPh sb="13" eb="15">
      <t>ジョウキョウ</t>
    </rPh>
    <rPh sb="16" eb="18">
      <t>ハアク</t>
    </rPh>
    <rPh sb="19" eb="20">
      <t>オコナ</t>
    </rPh>
    <rPh sb="22" eb="24">
      <t>ヒツヨウ</t>
    </rPh>
    <rPh sb="25" eb="26">
      <t>オウ</t>
    </rPh>
    <rPh sb="35" eb="37">
      <t>ヘンコウ</t>
    </rPh>
    <rPh sb="38" eb="39">
      <t>オコナ</t>
    </rPh>
    <phoneticPr fontId="2"/>
  </si>
  <si>
    <t>ｂ</t>
    <phoneticPr fontId="2"/>
  </si>
  <si>
    <t xml:space="preserve">訪問介護計画を変更する場合は、上記(1)～(3)を行っていますか。
</t>
    <rPh sb="7" eb="9">
      <t>ヘンコウ</t>
    </rPh>
    <rPh sb="11" eb="13">
      <t>バアイ</t>
    </rPh>
    <rPh sb="15" eb="17">
      <t>ジョウキ</t>
    </rPh>
    <rPh sb="25" eb="26">
      <t>オコナ</t>
    </rPh>
    <phoneticPr fontId="2"/>
  </si>
  <si>
    <t xml:space="preserve">同居家族に対するサービス提供の禁止
</t>
    <rPh sb="0" eb="2">
      <t>ドウキョ</t>
    </rPh>
    <rPh sb="2" eb="4">
      <t>カゾク</t>
    </rPh>
    <rPh sb="5" eb="6">
      <t>タイ</t>
    </rPh>
    <rPh sb="12" eb="14">
      <t>テイキョウ</t>
    </rPh>
    <rPh sb="15" eb="17">
      <t>キンシ</t>
    </rPh>
    <phoneticPr fontId="2"/>
  </si>
  <si>
    <t xml:space="preserve">訪問介護員等がその同居家族である利用者に対して、訪問介護を提供していませんか。
</t>
    <rPh sb="0" eb="2">
      <t>ホウモン</t>
    </rPh>
    <rPh sb="2" eb="5">
      <t>カイゴイン</t>
    </rPh>
    <rPh sb="5" eb="6">
      <t>トウ</t>
    </rPh>
    <rPh sb="9" eb="11">
      <t>ドウキョ</t>
    </rPh>
    <rPh sb="11" eb="13">
      <t>カゾク</t>
    </rPh>
    <rPh sb="16" eb="19">
      <t>リヨウシャ</t>
    </rPh>
    <rPh sb="20" eb="21">
      <t>タイ</t>
    </rPh>
    <rPh sb="24" eb="26">
      <t>ホウモン</t>
    </rPh>
    <rPh sb="26" eb="28">
      <t>カイゴ</t>
    </rPh>
    <rPh sb="29" eb="31">
      <t>テイキョウ</t>
    </rPh>
    <phoneticPr fontId="2"/>
  </si>
  <si>
    <t>県基準条例第26条</t>
    <rPh sb="0" eb="5">
      <t>ケンキジュンジョウレイ</t>
    </rPh>
    <rPh sb="5" eb="6">
      <t>ダイ</t>
    </rPh>
    <rPh sb="8" eb="9">
      <t>ジョウ</t>
    </rPh>
    <phoneticPr fontId="2"/>
  </si>
  <si>
    <t>利用者に関する記録，訪問介護計画書</t>
    <phoneticPr fontId="2"/>
  </si>
  <si>
    <t xml:space="preserve">《注意》　していない場合は「適」に、している場合は「不適」にチェックしてください。
</t>
    <rPh sb="1" eb="3">
      <t>チュウイ</t>
    </rPh>
    <rPh sb="10" eb="12">
      <t>バアイ</t>
    </rPh>
    <rPh sb="14" eb="15">
      <t>テキ</t>
    </rPh>
    <rPh sb="22" eb="24">
      <t>バアイ</t>
    </rPh>
    <rPh sb="26" eb="28">
      <t>フテキ</t>
    </rPh>
    <phoneticPr fontId="2"/>
  </si>
  <si>
    <t xml:space="preserve">利用者に関する市町村への通知
</t>
    <rPh sb="0" eb="3">
      <t>リヨウシャ</t>
    </rPh>
    <rPh sb="4" eb="5">
      <t>カン</t>
    </rPh>
    <rPh sb="7" eb="10">
      <t>シチョウソン</t>
    </rPh>
    <rPh sb="12" eb="14">
      <t>ツウチ</t>
    </rPh>
    <phoneticPr fontId="2"/>
  </si>
  <si>
    <t xml:space="preserve">利用者が以下のいずれかの事項に該当する場合には、遅滞なく、意見を付してその旨を市町村へ通知していますか。
</t>
    <rPh sb="0" eb="3">
      <t>リヨウシャ</t>
    </rPh>
    <rPh sb="4" eb="6">
      <t>イカ</t>
    </rPh>
    <rPh sb="12" eb="14">
      <t>ジコウ</t>
    </rPh>
    <rPh sb="15" eb="17">
      <t>ガイトウ</t>
    </rPh>
    <rPh sb="19" eb="21">
      <t>バアイ</t>
    </rPh>
    <rPh sb="24" eb="26">
      <t>チタイ</t>
    </rPh>
    <rPh sb="29" eb="31">
      <t>イケン</t>
    </rPh>
    <rPh sb="32" eb="33">
      <t>フ</t>
    </rPh>
    <rPh sb="37" eb="38">
      <t>ムネ</t>
    </rPh>
    <rPh sb="39" eb="42">
      <t>シチョウソン</t>
    </rPh>
    <rPh sb="43" eb="45">
      <t>ツウチ</t>
    </rPh>
    <phoneticPr fontId="2"/>
  </si>
  <si>
    <t>県基準条例第27条</t>
    <rPh sb="0" eb="5">
      <t>ケンキジュンジョウレイ</t>
    </rPh>
    <rPh sb="5" eb="6">
      <t>ダイ</t>
    </rPh>
    <rPh sb="8" eb="9">
      <t>ジョウ</t>
    </rPh>
    <phoneticPr fontId="2"/>
  </si>
  <si>
    <t>市町村に送付した通知に係る記録</t>
    <phoneticPr fontId="2"/>
  </si>
  <si>
    <t>・指定訪問介護の利用に関する指示に従わないことにより、要介護状態の程度を増進させたと認められる場合
・偽りその他不正な行為により給付を受けた、又は受けようとした場合</t>
    <rPh sb="1" eb="3">
      <t>シテイ</t>
    </rPh>
    <phoneticPr fontId="2"/>
  </si>
  <si>
    <t xml:space="preserve">緊急時等の対応
</t>
    <rPh sb="0" eb="3">
      <t>キンキュウジ</t>
    </rPh>
    <rPh sb="3" eb="4">
      <t>トウ</t>
    </rPh>
    <rPh sb="5" eb="7">
      <t>タイオウ</t>
    </rPh>
    <phoneticPr fontId="2"/>
  </si>
  <si>
    <t xml:space="preserve">指定訪問介護の提供を行っているときに利用者に病状の急変が生じた場合その他必要な場合は、速やかに主治医への連絡を行う等の必要な措置を講じていますか。
</t>
    <rPh sb="0" eb="2">
      <t>シテイ</t>
    </rPh>
    <rPh sb="2" eb="4">
      <t>ホウモン</t>
    </rPh>
    <rPh sb="4" eb="6">
      <t>カイゴ</t>
    </rPh>
    <rPh sb="7" eb="9">
      <t>テイキョウ</t>
    </rPh>
    <rPh sb="10" eb="11">
      <t>オコナ</t>
    </rPh>
    <rPh sb="18" eb="21">
      <t>リヨウシャ</t>
    </rPh>
    <rPh sb="22" eb="24">
      <t>ビョウジョウ</t>
    </rPh>
    <rPh sb="25" eb="27">
      <t>キュウヘン</t>
    </rPh>
    <rPh sb="28" eb="29">
      <t>ショウ</t>
    </rPh>
    <rPh sb="31" eb="33">
      <t>バアイ</t>
    </rPh>
    <rPh sb="35" eb="36">
      <t>タ</t>
    </rPh>
    <rPh sb="36" eb="38">
      <t>ヒツヨウ</t>
    </rPh>
    <rPh sb="39" eb="41">
      <t>バアイ</t>
    </rPh>
    <rPh sb="43" eb="44">
      <t>スミ</t>
    </rPh>
    <rPh sb="47" eb="50">
      <t>シュジイ</t>
    </rPh>
    <rPh sb="52" eb="54">
      <t>レンラク</t>
    </rPh>
    <rPh sb="55" eb="56">
      <t>オコナ</t>
    </rPh>
    <rPh sb="57" eb="58">
      <t>トウ</t>
    </rPh>
    <rPh sb="59" eb="61">
      <t>ヒツヨウ</t>
    </rPh>
    <rPh sb="62" eb="64">
      <t>ソチ</t>
    </rPh>
    <rPh sb="65" eb="66">
      <t>コウ</t>
    </rPh>
    <phoneticPr fontId="2"/>
  </si>
  <si>
    <t>県基準条例第28条</t>
    <rPh sb="0" eb="5">
      <t>ケンキジュンジョウレイ</t>
    </rPh>
    <rPh sb="5" eb="6">
      <t>ダイ</t>
    </rPh>
    <rPh sb="8" eb="9">
      <t>ジョウ</t>
    </rPh>
    <phoneticPr fontId="2"/>
  </si>
  <si>
    <t xml:space="preserve">管理者及びサービス提供責任者の責務
</t>
    <rPh sb="0" eb="3">
      <t>カンリシャ</t>
    </rPh>
    <rPh sb="3" eb="4">
      <t>オヨ</t>
    </rPh>
    <rPh sb="9" eb="11">
      <t>テイキョウ</t>
    </rPh>
    <rPh sb="11" eb="14">
      <t>セキニンシャ</t>
    </rPh>
    <rPh sb="15" eb="17">
      <t>セキム</t>
    </rPh>
    <phoneticPr fontId="2"/>
  </si>
  <si>
    <t xml:space="preserve">管理者は、事業所の従業者及び業務の管理を、一元的に行っていますか。
</t>
    <rPh sb="0" eb="3">
      <t>カンリシャ</t>
    </rPh>
    <rPh sb="5" eb="8">
      <t>ジギョウショ</t>
    </rPh>
    <rPh sb="9" eb="12">
      <t>ジュウギョウシャ</t>
    </rPh>
    <rPh sb="12" eb="13">
      <t>オヨ</t>
    </rPh>
    <rPh sb="14" eb="16">
      <t>ギョウム</t>
    </rPh>
    <rPh sb="17" eb="19">
      <t>カンリ</t>
    </rPh>
    <rPh sb="21" eb="24">
      <t>イチゲンテキ</t>
    </rPh>
    <rPh sb="25" eb="26">
      <t>オコナ</t>
    </rPh>
    <phoneticPr fontId="2"/>
  </si>
  <si>
    <t>組織図，組織規程，運営規程，職務分担表，業務報告書，業務日誌等</t>
    <phoneticPr fontId="2"/>
  </si>
  <si>
    <t xml:space="preserve">サービス提供責任者は、以下の業務を適切に行っていますか。
</t>
    <rPh sb="4" eb="6">
      <t>テイキョウ</t>
    </rPh>
    <rPh sb="6" eb="9">
      <t>セキニンシャ</t>
    </rPh>
    <rPh sb="11" eb="13">
      <t>イカ</t>
    </rPh>
    <rPh sb="14" eb="16">
      <t>ギョウム</t>
    </rPh>
    <rPh sb="17" eb="19">
      <t>テキセツ</t>
    </rPh>
    <rPh sb="20" eb="21">
      <t>オコナ</t>
    </rPh>
    <phoneticPr fontId="2"/>
  </si>
  <si>
    <t>組織図，組織規程，辞令，業務日誌，運営規程，訪問介護計画書，サービス利用票</t>
    <phoneticPr fontId="2"/>
  </si>
  <si>
    <t>・利用の申込みに係る調整
・利用者の状態の変化やサービスに関する意向の定期的把握
・居宅介護支援事業所等に対し、サービスの提供に当たり把握した利用者の服薬状況、口腔機能その他の利用者の心身の状態及び生活の状況に係る必要な情報の提供
・サービス担当者会議の出席等による居宅介護支援事業者等との連携
・訪問介護員等に対する具体的な援助目標及び援助内容の指示、利用者の状況についての情報伝達
・訪問介護員等の業務実施状況の把握
・訪問介護員等の能力や希望を踏まえた業務管理
・訪問介護員等に対する研修・技術指導
・その他サービス内容の管理について必要な業務の実施</t>
    <rPh sb="1" eb="3">
      <t>リヨウ</t>
    </rPh>
    <rPh sb="4" eb="6">
      <t>モウシコミ</t>
    </rPh>
    <rPh sb="8" eb="9">
      <t>カカワ</t>
    </rPh>
    <rPh sb="10" eb="12">
      <t>チョウセイ</t>
    </rPh>
    <rPh sb="42" eb="44">
      <t>キョタク</t>
    </rPh>
    <rPh sb="44" eb="46">
      <t>カイゴ</t>
    </rPh>
    <rPh sb="46" eb="48">
      <t>シエン</t>
    </rPh>
    <rPh sb="48" eb="51">
      <t>ジギョウショ</t>
    </rPh>
    <rPh sb="51" eb="52">
      <t>トウ</t>
    </rPh>
    <rPh sb="53" eb="54">
      <t>タイ</t>
    </rPh>
    <rPh sb="61" eb="63">
      <t>テイキョウ</t>
    </rPh>
    <rPh sb="64" eb="65">
      <t>ア</t>
    </rPh>
    <rPh sb="67" eb="69">
      <t>ハアク</t>
    </rPh>
    <rPh sb="71" eb="74">
      <t>リヨウシャ</t>
    </rPh>
    <rPh sb="75" eb="77">
      <t>フクヤク</t>
    </rPh>
    <rPh sb="77" eb="79">
      <t>ジョウキョウ</t>
    </rPh>
    <rPh sb="80" eb="82">
      <t>コウクウ</t>
    </rPh>
    <rPh sb="82" eb="84">
      <t>キノウ</t>
    </rPh>
    <rPh sb="86" eb="87">
      <t>タ</t>
    </rPh>
    <rPh sb="88" eb="91">
      <t>リヨウシャ</t>
    </rPh>
    <rPh sb="92" eb="94">
      <t>シンシン</t>
    </rPh>
    <rPh sb="95" eb="97">
      <t>ジョウタイ</t>
    </rPh>
    <rPh sb="97" eb="98">
      <t>オヨ</t>
    </rPh>
    <rPh sb="99" eb="101">
      <t>セイカツ</t>
    </rPh>
    <rPh sb="102" eb="104">
      <t>ジョウキョウ</t>
    </rPh>
    <rPh sb="105" eb="106">
      <t>カカ</t>
    </rPh>
    <rPh sb="107" eb="109">
      <t>ヒツヨウ</t>
    </rPh>
    <rPh sb="110" eb="112">
      <t>ジョウホウ</t>
    </rPh>
    <rPh sb="113" eb="115">
      <t>テイキョウ</t>
    </rPh>
    <rPh sb="256" eb="257">
      <t>タ</t>
    </rPh>
    <rPh sb="261" eb="263">
      <t>ナイヨウ</t>
    </rPh>
    <rPh sb="264" eb="266">
      <t>カンリ</t>
    </rPh>
    <rPh sb="270" eb="272">
      <t>ヒツヨウ</t>
    </rPh>
    <rPh sb="276" eb="278">
      <t>ジッシ</t>
    </rPh>
    <phoneticPr fontId="2"/>
  </si>
  <si>
    <t xml:space="preserve">運営規程
</t>
    <rPh sb="0" eb="2">
      <t>ウンエイ</t>
    </rPh>
    <rPh sb="2" eb="4">
      <t>キテイ</t>
    </rPh>
    <phoneticPr fontId="2"/>
  </si>
  <si>
    <t xml:space="preserve">以下の事項を運営規程に定めていますか。
</t>
    <rPh sb="0" eb="2">
      <t>イカ</t>
    </rPh>
    <rPh sb="3" eb="5">
      <t>ジコウ</t>
    </rPh>
    <rPh sb="6" eb="8">
      <t>ウンエイ</t>
    </rPh>
    <rPh sb="8" eb="10">
      <t>キテイ</t>
    </rPh>
    <rPh sb="11" eb="12">
      <t>サダ</t>
    </rPh>
    <phoneticPr fontId="2"/>
  </si>
  <si>
    <t>運営規程</t>
    <phoneticPr fontId="2"/>
  </si>
  <si>
    <t xml:space="preserve">介護等の総合的な提供
</t>
    <rPh sb="0" eb="2">
      <t>カイゴ</t>
    </rPh>
    <rPh sb="2" eb="3">
      <t>トウ</t>
    </rPh>
    <rPh sb="4" eb="7">
      <t>ソウゴウテキ</t>
    </rPh>
    <rPh sb="8" eb="10">
      <t>テイキョウ</t>
    </rPh>
    <phoneticPr fontId="2"/>
  </si>
  <si>
    <t xml:space="preserve">訪問介護の事業運営に当たっては、入浴、排せつ、食事等の介護又は調理、洗濯、掃除等の家事を常に総合的に提供していますか。
</t>
    <rPh sb="0" eb="2">
      <t>ホウモン</t>
    </rPh>
    <rPh sb="2" eb="4">
      <t>カイゴ</t>
    </rPh>
    <rPh sb="5" eb="7">
      <t>ジギョウ</t>
    </rPh>
    <rPh sb="7" eb="9">
      <t>ウンエイ</t>
    </rPh>
    <rPh sb="10" eb="11">
      <t>ア</t>
    </rPh>
    <rPh sb="16" eb="18">
      <t>ニュウヨク</t>
    </rPh>
    <rPh sb="19" eb="20">
      <t>ハイ</t>
    </rPh>
    <rPh sb="23" eb="25">
      <t>ショクジ</t>
    </rPh>
    <rPh sb="25" eb="26">
      <t>トウ</t>
    </rPh>
    <rPh sb="27" eb="29">
      <t>カイゴ</t>
    </rPh>
    <rPh sb="29" eb="30">
      <t>マタ</t>
    </rPh>
    <rPh sb="31" eb="33">
      <t>チョウリ</t>
    </rPh>
    <rPh sb="34" eb="36">
      <t>センタク</t>
    </rPh>
    <rPh sb="37" eb="39">
      <t>ソウジ</t>
    </rPh>
    <rPh sb="39" eb="40">
      <t>トウ</t>
    </rPh>
    <rPh sb="41" eb="43">
      <t>カジ</t>
    </rPh>
    <rPh sb="44" eb="45">
      <t>ツネ</t>
    </rPh>
    <rPh sb="46" eb="49">
      <t>ソウゴウテキ</t>
    </rPh>
    <rPh sb="50" eb="52">
      <t>テイキョウ</t>
    </rPh>
    <phoneticPr fontId="2"/>
  </si>
  <si>
    <t>訪問介護計画書，訪問介護記録，サービス提供票等</t>
    <phoneticPr fontId="2"/>
  </si>
  <si>
    <t xml:space="preserve">勤務体制の確保等
</t>
    <rPh sb="0" eb="2">
      <t>キンム</t>
    </rPh>
    <rPh sb="2" eb="4">
      <t>タイセイ</t>
    </rPh>
    <rPh sb="5" eb="8">
      <t>カクホトウ</t>
    </rPh>
    <phoneticPr fontId="2"/>
  </si>
  <si>
    <t xml:space="preserve">利用者に対し適切な指定訪問介護を提供できるよう、事業所ごとに、訪問介護員等の勤務の体制（日々の勤務時間,職務内容、常勤・非常勤の別等）を定めていますか。
</t>
    <rPh sb="9" eb="11">
      <t>シテイ</t>
    </rPh>
    <rPh sb="31" eb="33">
      <t>ホウモン</t>
    </rPh>
    <rPh sb="33" eb="36">
      <t>カイゴイン</t>
    </rPh>
    <rPh sb="36" eb="37">
      <t>トウ</t>
    </rPh>
    <phoneticPr fontId="2"/>
  </si>
  <si>
    <t>就業規則，運営規程，雇用契約書，勤務表等</t>
    <rPh sb="19" eb="20">
      <t>トウ</t>
    </rPh>
    <phoneticPr fontId="2"/>
  </si>
  <si>
    <t xml:space="preserve">事業所ごとに、事業所の訪問介護員等によって指定訪問介護を提供していますか。
</t>
    <phoneticPr fontId="2"/>
  </si>
  <si>
    <t xml:space="preserve">《注意》　「事業所の訪問介護員等」とは、雇用契約その他の契約により、事業所の管理者の指揮命令下にある者を指す。
</t>
    <rPh sb="1" eb="3">
      <t>チュウイ</t>
    </rPh>
    <rPh sb="6" eb="9">
      <t>ジギョウショ</t>
    </rPh>
    <rPh sb="10" eb="12">
      <t>ホウモン</t>
    </rPh>
    <rPh sb="12" eb="14">
      <t>カイゴ</t>
    </rPh>
    <rPh sb="14" eb="15">
      <t>イン</t>
    </rPh>
    <rPh sb="15" eb="16">
      <t>トウ</t>
    </rPh>
    <rPh sb="20" eb="22">
      <t>コヨウ</t>
    </rPh>
    <rPh sb="22" eb="24">
      <t>ケイヤク</t>
    </rPh>
    <rPh sb="26" eb="27">
      <t>タ</t>
    </rPh>
    <rPh sb="28" eb="30">
      <t>ケイヤク</t>
    </rPh>
    <rPh sb="34" eb="37">
      <t>ジギョウショ</t>
    </rPh>
    <rPh sb="38" eb="41">
      <t>カンリシャ</t>
    </rPh>
    <rPh sb="42" eb="44">
      <t>シキ</t>
    </rPh>
    <rPh sb="44" eb="47">
      <t>メイレイカ</t>
    </rPh>
    <rPh sb="50" eb="51">
      <t>モノ</t>
    </rPh>
    <rPh sb="52" eb="53">
      <t>サ</t>
    </rPh>
    <phoneticPr fontId="2"/>
  </si>
  <si>
    <t xml:space="preserve">訪問介護員等の資質の向上のために、研修の機会を確保していますか。
</t>
    <rPh sb="0" eb="2">
      <t>ホウモン</t>
    </rPh>
    <rPh sb="2" eb="5">
      <t>カイゴイン</t>
    </rPh>
    <rPh sb="5" eb="6">
      <t>トウ</t>
    </rPh>
    <rPh sb="7" eb="9">
      <t>シシツ</t>
    </rPh>
    <rPh sb="10" eb="12">
      <t>コウジョウ</t>
    </rPh>
    <rPh sb="17" eb="19">
      <t>ケンシュウ</t>
    </rPh>
    <rPh sb="20" eb="22">
      <t>キカイ</t>
    </rPh>
    <rPh sb="23" eb="25">
      <t>カクホ</t>
    </rPh>
    <phoneticPr fontId="2"/>
  </si>
  <si>
    <t xml:space="preserve">職場におけるハラスメントの防止のため、必要な措置を講じていますか。
</t>
    <rPh sb="0" eb="2">
      <t>ショクバ</t>
    </rPh>
    <rPh sb="13" eb="15">
      <t>ボウシ</t>
    </rPh>
    <rPh sb="19" eb="21">
      <t>ヒツヨウ</t>
    </rPh>
    <rPh sb="22" eb="24">
      <t>ソチ</t>
    </rPh>
    <rPh sb="25" eb="26">
      <t>コウ</t>
    </rPh>
    <phoneticPr fontId="2"/>
  </si>
  <si>
    <t>就業規則、ハラスメント指針等</t>
    <rPh sb="0" eb="2">
      <t>シュウギョウ</t>
    </rPh>
    <rPh sb="2" eb="4">
      <t>キソク</t>
    </rPh>
    <rPh sb="11" eb="13">
      <t>シシン</t>
    </rPh>
    <rPh sb="13" eb="14">
      <t>トウ</t>
    </rPh>
    <phoneticPr fontId="2"/>
  </si>
  <si>
    <t>・セクシュアルハラスメントの内容及びセクシュアルハラスメントを行ってはならない旨の方針の明確化及び従業者への周知・啓発</t>
    <rPh sb="14" eb="16">
      <t>ナイヨウ</t>
    </rPh>
    <rPh sb="44" eb="47">
      <t>メイカクカ</t>
    </rPh>
    <phoneticPr fontId="2"/>
  </si>
  <si>
    <t>・パワーハラスメントの内容及びパワーハラスメントを行ってはならない旨の方針の明確化及び従業者への周知・啓発</t>
    <rPh sb="11" eb="13">
      <t>ナイヨウ</t>
    </rPh>
    <rPh sb="38" eb="41">
      <t>メイカクカ</t>
    </rPh>
    <phoneticPr fontId="2"/>
  </si>
  <si>
    <t>・ハラスメントに関する相談等への対応のための窓口の設置及び従業者への周知</t>
    <rPh sb="8" eb="9">
      <t>カン</t>
    </rPh>
    <rPh sb="27" eb="28">
      <t>オヨ</t>
    </rPh>
    <rPh sb="29" eb="32">
      <t>ジュウギョウシャ</t>
    </rPh>
    <phoneticPr fontId="2"/>
  </si>
  <si>
    <r>
      <t>上記方針等について、何に規定</t>
    </r>
    <r>
      <rPr>
        <sz val="9"/>
        <color indexed="8"/>
        <rFont val="ＭＳ ゴシック"/>
        <family val="3"/>
        <charset val="128"/>
      </rPr>
      <t>しているか</t>
    </r>
    <r>
      <rPr>
        <sz val="9"/>
        <rFont val="ＭＳ ゴシック"/>
        <family val="3"/>
        <charset val="128"/>
      </rPr>
      <t>記入してください。（例：就業規則、社内報等）</t>
    </r>
    <rPh sb="0" eb="2">
      <t>ジョウキ</t>
    </rPh>
    <rPh sb="2" eb="4">
      <t>ホウシン</t>
    </rPh>
    <rPh sb="4" eb="5">
      <t>トウ</t>
    </rPh>
    <rPh sb="10" eb="11">
      <t>ナニ</t>
    </rPh>
    <rPh sb="12" eb="14">
      <t>キテイ</t>
    </rPh>
    <rPh sb="19" eb="21">
      <t>キニュウ</t>
    </rPh>
    <rPh sb="29" eb="30">
      <t>レイ</t>
    </rPh>
    <rPh sb="31" eb="33">
      <t>シュウギョウ</t>
    </rPh>
    <rPh sb="33" eb="35">
      <t>キソク</t>
    </rPh>
    <rPh sb="36" eb="39">
      <t>シャナイホウ</t>
    </rPh>
    <rPh sb="39" eb="40">
      <t>トウ</t>
    </rPh>
    <phoneticPr fontId="2"/>
  </si>
  <si>
    <t xml:space="preserve">業務継続計画の策定等
</t>
    <rPh sb="0" eb="2">
      <t>ギョウム</t>
    </rPh>
    <rPh sb="2" eb="4">
      <t>ケイゾク</t>
    </rPh>
    <rPh sb="4" eb="6">
      <t>ケイカク</t>
    </rPh>
    <rPh sb="7" eb="9">
      <t>サクテイ</t>
    </rPh>
    <rPh sb="9" eb="10">
      <t>トウ</t>
    </rPh>
    <phoneticPr fontId="2"/>
  </si>
  <si>
    <t>業務継続計画</t>
    <phoneticPr fontId="2"/>
  </si>
  <si>
    <t>※貴事業所の業務継続計画に記載されている項目に○印を記入してください。</t>
    <rPh sb="1" eb="2">
      <t>キ</t>
    </rPh>
    <rPh sb="2" eb="5">
      <t>ジギョウショ</t>
    </rPh>
    <rPh sb="6" eb="12">
      <t>ギョウムケイゾクケイカク</t>
    </rPh>
    <rPh sb="20" eb="22">
      <t>コウモク</t>
    </rPh>
    <phoneticPr fontId="2"/>
  </si>
  <si>
    <t>〇感染症に係る業務継続計画</t>
    <rPh sb="1" eb="4">
      <t>カンセンショウ</t>
    </rPh>
    <rPh sb="5" eb="6">
      <t>カカ</t>
    </rPh>
    <rPh sb="7" eb="9">
      <t>ギョウム</t>
    </rPh>
    <rPh sb="9" eb="11">
      <t>ケイゾク</t>
    </rPh>
    <rPh sb="11" eb="13">
      <t>ケイカク</t>
    </rPh>
    <phoneticPr fontId="2"/>
  </si>
  <si>
    <t>記入欄</t>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</si>
  <si>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6">
      <t>ト</t>
    </rPh>
    <rPh sb="26" eb="27">
      <t>クミ</t>
    </rPh>
    <rPh sb="28" eb="30">
      <t>ジッシ</t>
    </rPh>
    <rPh sb="31" eb="33">
      <t>ビチク</t>
    </rPh>
    <rPh sb="33" eb="34">
      <t>ヒン</t>
    </rPh>
    <rPh sb="35" eb="37">
      <t>カクホ</t>
    </rPh>
    <rPh sb="37" eb="38">
      <t>トウ</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</si>
  <si>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</si>
  <si>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</si>
  <si>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〇災害に係る業務継続計画</t>
    <rPh sb="1" eb="3">
      <t>サイガイ</t>
    </rPh>
    <rPh sb="4" eb="5">
      <t>カカ</t>
    </rPh>
    <rPh sb="6" eb="8">
      <t>ギョウム</t>
    </rPh>
    <rPh sb="8" eb="10">
      <t>ケイゾク</t>
    </rPh>
    <rPh sb="10" eb="12">
      <t>ケイカク</t>
    </rPh>
    <phoneticPr fontId="2"/>
  </si>
  <si>
    <t>記入欄</t>
    <phoneticPr fontId="2"/>
  </si>
  <si>
    <t>平時の対応（建物・設備の安全対策、電気・水道等のライフラインが停止した場合の対策、必要品の備蓄等）</t>
    <rPh sb="0" eb="2">
      <t>ヘイジ</t>
    </rPh>
    <rPh sb="3" eb="5">
      <t>タイオウ</t>
    </rPh>
    <rPh sb="6" eb="8">
      <t>タテモノ</t>
    </rPh>
    <rPh sb="9" eb="11">
      <t>セツビ</t>
    </rPh>
    <rPh sb="12" eb="14">
      <t>アンゼン</t>
    </rPh>
    <rPh sb="14" eb="16">
      <t>タイサク</t>
    </rPh>
    <rPh sb="17" eb="19">
      <t>デンキ</t>
    </rPh>
    <rPh sb="20" eb="22">
      <t>スイドウ</t>
    </rPh>
    <rPh sb="22" eb="23">
      <t>トウ</t>
    </rPh>
    <rPh sb="31" eb="33">
      <t>テイシ</t>
    </rPh>
    <rPh sb="35" eb="37">
      <t>バアイ</t>
    </rPh>
    <rPh sb="38" eb="40">
      <t>タイサク</t>
    </rPh>
    <rPh sb="41" eb="44">
      <t>ヒツヨウヒン</t>
    </rPh>
    <rPh sb="45" eb="47">
      <t>ビチク</t>
    </rPh>
    <rPh sb="47" eb="48">
      <t>トウ</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</si>
  <si>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</si>
  <si>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他施設及び地域との連携</t>
    <rPh sb="0" eb="1">
      <t>ホカ</t>
    </rPh>
    <rPh sb="1" eb="3">
      <t>シセツ</t>
    </rPh>
    <rPh sb="3" eb="4">
      <t>オヨ</t>
    </rPh>
    <rPh sb="5" eb="7">
      <t>チイキ</t>
    </rPh>
    <rPh sb="9" eb="11">
      <t>レンケイ</t>
    </rPh>
    <phoneticPr fontId="2"/>
  </si>
  <si>
    <t>a</t>
    <phoneticPr fontId="2"/>
  </si>
  <si>
    <t>全ての訪問介護員等に対して、業務継続計画に係る研修を定期的（年１回以上）に実施していますか。</t>
    <rPh sb="0" eb="1">
      <t>スベ</t>
    </rPh>
    <rPh sb="3" eb="5">
      <t>ホウモン</t>
    </rPh>
    <rPh sb="5" eb="7">
      <t>カイゴ</t>
    </rPh>
    <rPh sb="7" eb="8">
      <t>イン</t>
    </rPh>
    <rPh sb="8" eb="9">
      <t>トウ</t>
    </rPh>
    <rPh sb="10" eb="11">
      <t>タイ</t>
    </rPh>
    <rPh sb="14" eb="16">
      <t>ギョウム</t>
    </rPh>
    <rPh sb="16" eb="18">
      <t>ケイゾク</t>
    </rPh>
    <rPh sb="18" eb="20">
      <t>ケイカク</t>
    </rPh>
    <rPh sb="21" eb="22">
      <t>カカ</t>
    </rPh>
    <rPh sb="23" eb="25">
      <t>ケンシュウ</t>
    </rPh>
    <rPh sb="26" eb="29">
      <t>テイキテキ</t>
    </rPh>
    <rPh sb="30" eb="31">
      <t>ネン</t>
    </rPh>
    <rPh sb="32" eb="33">
      <t>カイ</t>
    </rPh>
    <rPh sb="33" eb="35">
      <t>イジョウ</t>
    </rPh>
    <rPh sb="37" eb="39">
      <t>ジッシ</t>
    </rPh>
    <phoneticPr fontId="33"/>
  </si>
  <si>
    <t>b</t>
    <phoneticPr fontId="2"/>
  </si>
  <si>
    <t>業務継続計画に基づいた訓練（シミュレーション）を定期的（年１回以上）に実施していますか。</t>
    <rPh sb="0" eb="2">
      <t>ギョウム</t>
    </rPh>
    <rPh sb="2" eb="4">
      <t>ケイゾク</t>
    </rPh>
    <rPh sb="4" eb="6">
      <t>ケイカク</t>
    </rPh>
    <rPh sb="7" eb="8">
      <t>モト</t>
    </rPh>
    <rPh sb="11" eb="13">
      <t>クンレン</t>
    </rPh>
    <rPh sb="24" eb="27">
      <t>テイキテキ</t>
    </rPh>
    <rPh sb="28" eb="29">
      <t>ネン</t>
    </rPh>
    <rPh sb="30" eb="31">
      <t>カイ</t>
    </rPh>
    <rPh sb="31" eb="33">
      <t>イジョウ</t>
    </rPh>
    <rPh sb="35" eb="37">
      <t>ジッシ</t>
    </rPh>
    <phoneticPr fontId="33"/>
  </si>
  <si>
    <t>定期的に業務継続計画の見直しを行い、必要に応じて当該計画の変更を行っていますか。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33"/>
  </si>
  <si>
    <t xml:space="preserve">衛生管理等
</t>
    <rPh sb="0" eb="2">
      <t>エイセイ</t>
    </rPh>
    <rPh sb="2" eb="5">
      <t>カンリトウ</t>
    </rPh>
    <phoneticPr fontId="2"/>
  </si>
  <si>
    <t xml:space="preserve">訪問介護員等の清潔の保持及び健康状態について、必要な管理を行っていますか。
</t>
    <rPh sb="0" eb="2">
      <t>ホウモン</t>
    </rPh>
    <rPh sb="2" eb="5">
      <t>カイゴイン</t>
    </rPh>
    <rPh sb="5" eb="6">
      <t>トウ</t>
    </rPh>
    <rPh sb="7" eb="9">
      <t>セイケツ</t>
    </rPh>
    <rPh sb="10" eb="12">
      <t>ホジ</t>
    </rPh>
    <rPh sb="12" eb="13">
      <t>オヨ</t>
    </rPh>
    <rPh sb="14" eb="16">
      <t>ケンコウ</t>
    </rPh>
    <rPh sb="16" eb="18">
      <t>ジョウタイ</t>
    </rPh>
    <rPh sb="23" eb="25">
      <t>ヒツヨウ</t>
    </rPh>
    <rPh sb="26" eb="28">
      <t>カンリ</t>
    </rPh>
    <rPh sb="29" eb="30">
      <t>オコナ</t>
    </rPh>
    <phoneticPr fontId="2"/>
  </si>
  <si>
    <t xml:space="preserve">※　訪問介護員等が感染源となることを予防する、また感染の危険から守るための対策を講じることを含む。
</t>
    <rPh sb="2" eb="4">
      <t>ホウモン</t>
    </rPh>
    <rPh sb="4" eb="7">
      <t>カイゴイン</t>
    </rPh>
    <rPh sb="7" eb="8">
      <t>トウ</t>
    </rPh>
    <rPh sb="9" eb="12">
      <t>カンセンゲン</t>
    </rPh>
    <rPh sb="18" eb="20">
      <t>ヨボウ</t>
    </rPh>
    <rPh sb="25" eb="27">
      <t>カンセン</t>
    </rPh>
    <rPh sb="28" eb="30">
      <t>キケン</t>
    </rPh>
    <rPh sb="32" eb="33">
      <t>マモ</t>
    </rPh>
    <rPh sb="37" eb="39">
      <t>タイサク</t>
    </rPh>
    <rPh sb="40" eb="41">
      <t>コウ</t>
    </rPh>
    <rPh sb="46" eb="47">
      <t>フク</t>
    </rPh>
    <phoneticPr fontId="2"/>
  </si>
  <si>
    <t xml:space="preserve">事業所の設備及び備品等について、衛生的な管理に努めていますか。
</t>
    <rPh sb="0" eb="3">
      <t>ジギョウショ</t>
    </rPh>
    <rPh sb="4" eb="6">
      <t>セツビ</t>
    </rPh>
    <rPh sb="6" eb="7">
      <t>オヨ</t>
    </rPh>
    <rPh sb="8" eb="10">
      <t>ビヒン</t>
    </rPh>
    <rPh sb="10" eb="11">
      <t>トウ</t>
    </rPh>
    <rPh sb="16" eb="19">
      <t>エイセイテキ</t>
    </rPh>
    <rPh sb="20" eb="22">
      <t>カンリ</t>
    </rPh>
    <rPh sb="23" eb="24">
      <t>ツト</t>
    </rPh>
    <phoneticPr fontId="2"/>
  </si>
  <si>
    <t>衛生マニュアル等</t>
    <rPh sb="0" eb="2">
      <t>エイセイ</t>
    </rPh>
    <rPh sb="7" eb="8">
      <t>ナド</t>
    </rPh>
    <phoneticPr fontId="2"/>
  </si>
  <si>
    <t>感染症の予防及びまん延の防止のための対策を検討する委員会をおおむね６月に１回以上開催し、その結果について、訪問介護員等に周知徹底を図っていますか。</t>
    <rPh sb="4" eb="6">
      <t>ヨボウ</t>
    </rPh>
    <rPh sb="6" eb="7">
      <t>オヨ</t>
    </rPh>
    <rPh sb="10" eb="11">
      <t>エン</t>
    </rPh>
    <rPh sb="12" eb="14">
      <t>ボウシ</t>
    </rPh>
    <rPh sb="18" eb="20">
      <t>タイサク</t>
    </rPh>
    <rPh sb="21" eb="23">
      <t>ケントウ</t>
    </rPh>
    <rPh sb="25" eb="28">
      <t>イインカイ</t>
    </rPh>
    <rPh sb="34" eb="35">
      <t>ツキ</t>
    </rPh>
    <rPh sb="37" eb="40">
      <t>カイイジョウ</t>
    </rPh>
    <rPh sb="40" eb="42">
      <t>カイサイ</t>
    </rPh>
    <rPh sb="46" eb="48">
      <t>ケッカ</t>
    </rPh>
    <rPh sb="53" eb="55">
      <t>ホウモン</t>
    </rPh>
    <rPh sb="55" eb="57">
      <t>カイゴ</t>
    </rPh>
    <rPh sb="57" eb="58">
      <t>イン</t>
    </rPh>
    <rPh sb="58" eb="59">
      <t>トウ</t>
    </rPh>
    <rPh sb="60" eb="62">
      <t>シュウチ</t>
    </rPh>
    <rPh sb="62" eb="64">
      <t>テッテイ</t>
    </rPh>
    <rPh sb="65" eb="66">
      <t>ハカ</t>
    </rPh>
    <phoneticPr fontId="33"/>
  </si>
  <si>
    <t>b</t>
    <phoneticPr fontId="2"/>
  </si>
  <si>
    <t xml:space="preserve">感染症の予防及びまん延の防止のための指針を整備していますか。
</t>
    <rPh sb="0" eb="3">
      <t>カンセンショウ</t>
    </rPh>
    <rPh sb="4" eb="6">
      <t>ヨボウ</t>
    </rPh>
    <rPh sb="6" eb="7">
      <t>オヨ</t>
    </rPh>
    <rPh sb="10" eb="11">
      <t>エン</t>
    </rPh>
    <rPh sb="12" eb="14">
      <t>ボウシ</t>
    </rPh>
    <rPh sb="18" eb="20">
      <t>シシン</t>
    </rPh>
    <rPh sb="21" eb="23">
      <t>セイビ</t>
    </rPh>
    <phoneticPr fontId="33"/>
  </si>
  <si>
    <t>訪問介護員等に対し、感染症の予防及びまん延の防止のための研修を定期的（年１回以上）に実施していますか。</t>
    <rPh sb="0" eb="2">
      <t>ホウモン</t>
    </rPh>
    <rPh sb="2" eb="4">
      <t>カイゴ</t>
    </rPh>
    <rPh sb="4" eb="5">
      <t>イン</t>
    </rPh>
    <rPh sb="5" eb="6">
      <t>トウ</t>
    </rPh>
    <rPh sb="7" eb="8">
      <t>タイ</t>
    </rPh>
    <rPh sb="10" eb="13">
      <t>カンセンショウ</t>
    </rPh>
    <rPh sb="14" eb="16">
      <t>ヨボウ</t>
    </rPh>
    <rPh sb="16" eb="17">
      <t>オヨ</t>
    </rPh>
    <rPh sb="20" eb="21">
      <t>エン</t>
    </rPh>
    <rPh sb="22" eb="24">
      <t>ボウシ</t>
    </rPh>
    <rPh sb="28" eb="30">
      <t>ケンシュウ</t>
    </rPh>
    <rPh sb="31" eb="34">
      <t>テイキテキ</t>
    </rPh>
    <rPh sb="35" eb="36">
      <t>ネン</t>
    </rPh>
    <rPh sb="37" eb="38">
      <t>カイ</t>
    </rPh>
    <rPh sb="38" eb="40">
      <t>イジョウ</t>
    </rPh>
    <rPh sb="42" eb="44">
      <t>ジッシ</t>
    </rPh>
    <phoneticPr fontId="33"/>
  </si>
  <si>
    <t>d</t>
    <phoneticPr fontId="2"/>
  </si>
  <si>
    <t>感染症が発生した場合を想定した訓練（シミュレーション）を定期的（年１回以上）に実施していますか。</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33"/>
  </si>
  <si>
    <t xml:space="preserve">掲示
</t>
    <rPh sb="0" eb="2">
      <t>ケイジ</t>
    </rPh>
    <phoneticPr fontId="2"/>
  </si>
  <si>
    <t xml:space="preserve">事業所の見やすい場所に、運営規程の概要等の利用申込者のサービスの選択に資すると認められる重要事項を掲示又は備え付けて閲覧に供していますか。
</t>
    <rPh sb="0" eb="3">
      <t>ジギョウショ</t>
    </rPh>
    <rPh sb="19" eb="20">
      <t>トウ</t>
    </rPh>
    <rPh sb="23" eb="25">
      <t>モウシコミ</t>
    </rPh>
    <rPh sb="51" eb="52">
      <t>マタ</t>
    </rPh>
    <rPh sb="53" eb="54">
      <t>ソナ</t>
    </rPh>
    <rPh sb="55" eb="56">
      <t>ツ</t>
    </rPh>
    <rPh sb="58" eb="60">
      <t>エツラン</t>
    </rPh>
    <rPh sb="61" eb="62">
      <t>キョウ</t>
    </rPh>
    <phoneticPr fontId="2"/>
  </si>
  <si>
    <t>掲示物</t>
    <phoneticPr fontId="2"/>
  </si>
  <si>
    <t>※掲示又は備え付けされているものに○印を記入してください。</t>
    <rPh sb="1" eb="3">
      <t>ケイジ</t>
    </rPh>
    <rPh sb="3" eb="4">
      <t>マタ</t>
    </rPh>
    <rPh sb="5" eb="6">
      <t>ソナ</t>
    </rPh>
    <rPh sb="7" eb="8">
      <t>ツ</t>
    </rPh>
    <phoneticPr fontId="2"/>
  </si>
  <si>
    <t>・運営規程の概要</t>
    <rPh sb="1" eb="3">
      <t>ウンエイ</t>
    </rPh>
    <rPh sb="3" eb="5">
      <t>キテイ</t>
    </rPh>
    <rPh sb="6" eb="8">
      <t>ガイヨウ</t>
    </rPh>
    <phoneticPr fontId="2"/>
  </si>
  <si>
    <t>・訪問介護員等の勤務の体制</t>
    <rPh sb="1" eb="3">
      <t>ホウモン</t>
    </rPh>
    <rPh sb="3" eb="6">
      <t>カイゴイン</t>
    </rPh>
    <rPh sb="6" eb="7">
      <t>トウ</t>
    </rPh>
    <rPh sb="8" eb="10">
      <t>キンム</t>
    </rPh>
    <rPh sb="11" eb="13">
      <t>タイセイ</t>
    </rPh>
    <phoneticPr fontId="2"/>
  </si>
  <si>
    <t>・その他重要事項</t>
    <phoneticPr fontId="2"/>
  </si>
  <si>
    <t xml:space="preserve">秘密保持等
</t>
    <rPh sb="0" eb="2">
      <t>ヒミツ</t>
    </rPh>
    <rPh sb="2" eb="4">
      <t>ホジ</t>
    </rPh>
    <rPh sb="4" eb="5">
      <t>トウ</t>
    </rPh>
    <phoneticPr fontId="2"/>
  </si>
  <si>
    <t xml:space="preserve">従業者又は従業者であった者が正当な理由なく、業務上知り得た利用者又はその家族の秘密を漏らすことのないよう必要な措置を講じていますか。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</si>
  <si>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 xml:space="preserve">サービス担当者会議等において、利用者又はその家族の個人情報を用いる場合の同意をあらかじめ文書により得ていますか。
</t>
    <rPh sb="18" eb="19">
      <t>マタ</t>
    </rPh>
    <rPh sb="36" eb="38">
      <t>ドウイ</t>
    </rPh>
    <rPh sb="44" eb="46">
      <t>ブンショ</t>
    </rPh>
    <phoneticPr fontId="2"/>
  </si>
  <si>
    <t xml:space="preserve">※　指定訪問介護の提供開始時における包括的な同意で可
</t>
    <rPh sb="2" eb="4">
      <t>シテイ</t>
    </rPh>
    <rPh sb="4" eb="6">
      <t>ホウモン</t>
    </rPh>
    <rPh sb="6" eb="8">
      <t>カイゴ</t>
    </rPh>
    <phoneticPr fontId="2"/>
  </si>
  <si>
    <t xml:space="preserve">広告
</t>
    <rPh sb="0" eb="2">
      <t>コウコク</t>
    </rPh>
    <phoneticPr fontId="2"/>
  </si>
  <si>
    <t xml:space="preserve">虚偽又は誇大な広告をしていませんか。
</t>
    <rPh sb="0" eb="2">
      <t>キョギ</t>
    </rPh>
    <rPh sb="2" eb="3">
      <t>マタ</t>
    </rPh>
    <rPh sb="4" eb="6">
      <t>コダイ</t>
    </rPh>
    <rPh sb="7" eb="9">
      <t>コウコク</t>
    </rPh>
    <phoneticPr fontId="2"/>
  </si>
  <si>
    <t>パンフレット，ポスター，広告等</t>
    <phoneticPr fontId="2"/>
  </si>
  <si>
    <t>不当な働きかけの禁止</t>
    <rPh sb="0" eb="2">
      <t>フトウ</t>
    </rPh>
    <rPh sb="3" eb="4">
      <t>ハタラ</t>
    </rPh>
    <rPh sb="8" eb="10">
      <t>キンシ</t>
    </rPh>
    <phoneticPr fontId="2"/>
  </si>
  <si>
    <t>居宅サービス計画の作成又は変更に関し、介護支援専門員等に対して、利用者に必要のないサービスを位置付けるよう求める等、不当な働きかけを行っていませんか。</t>
    <rPh sb="0" eb="2">
      <t>キョタク</t>
    </rPh>
    <rPh sb="6" eb="8">
      <t>ケイカク</t>
    </rPh>
    <rPh sb="9" eb="11">
      <t>サクセイ</t>
    </rPh>
    <rPh sb="11" eb="12">
      <t>マタ</t>
    </rPh>
    <rPh sb="13" eb="15">
      <t>ヘンコウ</t>
    </rPh>
    <rPh sb="16" eb="17">
      <t>カン</t>
    </rPh>
    <rPh sb="19" eb="21">
      <t>カイゴ</t>
    </rPh>
    <rPh sb="21" eb="23">
      <t>シエン</t>
    </rPh>
    <rPh sb="23" eb="26">
      <t>センモンイン</t>
    </rPh>
    <rPh sb="26" eb="27">
      <t>トウ</t>
    </rPh>
    <rPh sb="28" eb="29">
      <t>タイ</t>
    </rPh>
    <rPh sb="32" eb="35">
      <t>リヨウシャ</t>
    </rPh>
    <rPh sb="36" eb="38">
      <t>ヒツヨウ</t>
    </rPh>
    <rPh sb="46" eb="49">
      <t>イチヅ</t>
    </rPh>
    <rPh sb="53" eb="54">
      <t>モト</t>
    </rPh>
    <rPh sb="56" eb="57">
      <t>トウ</t>
    </rPh>
    <rPh sb="58" eb="60">
      <t>フトウ</t>
    </rPh>
    <rPh sb="61" eb="62">
      <t>ハタラ</t>
    </rPh>
    <rPh sb="66" eb="67">
      <t>オコナ</t>
    </rPh>
    <phoneticPr fontId="2"/>
  </si>
  <si>
    <t xml:space="preserve">居宅介護支援事業者に対する利益供与の禁止
</t>
    <rPh sb="0" eb="2">
      <t>キョタク</t>
    </rPh>
    <rPh sb="2" eb="4">
      <t>カイゴ</t>
    </rPh>
    <rPh sb="4" eb="6">
      <t>シエン</t>
    </rPh>
    <rPh sb="6" eb="9">
      <t>ジギョウシャ</t>
    </rPh>
    <rPh sb="10" eb="11">
      <t>タイ</t>
    </rPh>
    <rPh sb="13" eb="15">
      <t>リエキ</t>
    </rPh>
    <rPh sb="15" eb="17">
      <t>キョウヨ</t>
    </rPh>
    <rPh sb="18" eb="20">
      <t>キンシ</t>
    </rPh>
    <phoneticPr fontId="2"/>
  </si>
  <si>
    <t xml:space="preserve">居宅介護支援事業者又はその従業者に対し、利用者に対して特定の事業者によるサービスを利用させることの対償として、金品その他の財産上の利益を供与していませんか。
</t>
    <rPh sb="24" eb="25">
      <t>タイ</t>
    </rPh>
    <rPh sb="55" eb="57">
      <t>キンピン</t>
    </rPh>
    <rPh sb="59" eb="60">
      <t>タ</t>
    </rPh>
    <rPh sb="61" eb="63">
      <t>ザイサン</t>
    </rPh>
    <rPh sb="63" eb="64">
      <t>ジョウ</t>
    </rPh>
    <rPh sb="65" eb="67">
      <t>リエキ</t>
    </rPh>
    <rPh sb="68" eb="70">
      <t>キョウヨ</t>
    </rPh>
    <phoneticPr fontId="2"/>
  </si>
  <si>
    <t xml:space="preserve">苦情処理
</t>
    <rPh sb="0" eb="2">
      <t>クジョウ</t>
    </rPh>
    <rPh sb="2" eb="4">
      <t>ショリ</t>
    </rPh>
    <phoneticPr fontId="2"/>
  </si>
  <si>
    <t xml:space="preserve">提供した指定訪問介護に係る利用者及びその家族からの苦情を受け付けるための相談窓口や苦情処理体制など必要な措置を講じていますか。
</t>
    <rPh sb="0" eb="2">
      <t>テイキョウ</t>
    </rPh>
    <rPh sb="4" eb="6">
      <t>シテイ</t>
    </rPh>
    <rPh sb="6" eb="8">
      <t>ホウモン</t>
    </rPh>
    <rPh sb="8" eb="10">
      <t>カイゴ</t>
    </rPh>
    <rPh sb="11" eb="12">
      <t>カカ</t>
    </rPh>
    <rPh sb="13" eb="16">
      <t>リヨウシャ</t>
    </rPh>
    <rPh sb="16" eb="17">
      <t>オヨ</t>
    </rPh>
    <rPh sb="20" eb="22">
      <t>カゾク</t>
    </rPh>
    <rPh sb="25" eb="27">
      <t>クジョウ</t>
    </rPh>
    <rPh sb="28" eb="29">
      <t>ウ</t>
    </rPh>
    <rPh sb="30" eb="31">
      <t>ツ</t>
    </rPh>
    <phoneticPr fontId="2"/>
  </si>
  <si>
    <t xml:space="preserve">苦情の受付日、内容等を記録・保存していますか。
</t>
    <rPh sb="0" eb="2">
      <t>クジョウ</t>
    </rPh>
    <rPh sb="3" eb="6">
      <t>ウケツケビ</t>
    </rPh>
    <rPh sb="7" eb="9">
      <t>ナイヨウ</t>
    </rPh>
    <rPh sb="9" eb="10">
      <t>トウ</t>
    </rPh>
    <rPh sb="11" eb="13">
      <t>キロク</t>
    </rPh>
    <rPh sb="14" eb="16">
      <t>ホゾン</t>
    </rPh>
    <phoneticPr fontId="2"/>
  </si>
  <si>
    <t xml:space="preserve">指定訪問介護に対する苦情に関する市町村・国保連の調査に協力し、指導助言に従って必要な改善を行っていますか。
</t>
    <rPh sb="0" eb="2">
      <t>シテイ</t>
    </rPh>
    <rPh sb="2" eb="4">
      <t>ホウモン</t>
    </rPh>
    <rPh sb="4" eb="6">
      <t>カイゴ</t>
    </rPh>
    <rPh sb="7" eb="8">
      <t>タイ</t>
    </rPh>
    <rPh sb="10" eb="12">
      <t>クジョウ</t>
    </rPh>
    <rPh sb="13" eb="14">
      <t>カン</t>
    </rPh>
    <rPh sb="16" eb="19">
      <t>シチョウソン</t>
    </rPh>
    <rPh sb="20" eb="21">
      <t>クニ</t>
    </rPh>
    <rPh sb="21" eb="22">
      <t>タモツ</t>
    </rPh>
    <rPh sb="22" eb="23">
      <t>レン</t>
    </rPh>
    <rPh sb="24" eb="26">
      <t>チョウサ</t>
    </rPh>
    <rPh sb="27" eb="29">
      <t>キョウリョク</t>
    </rPh>
    <rPh sb="31" eb="33">
      <t>シドウ</t>
    </rPh>
    <rPh sb="33" eb="35">
      <t>ジョゲン</t>
    </rPh>
    <rPh sb="36" eb="37">
      <t>シタガ</t>
    </rPh>
    <rPh sb="39" eb="41">
      <t>ヒツヨウ</t>
    </rPh>
    <rPh sb="42" eb="44">
      <t>カイゼン</t>
    </rPh>
    <rPh sb="45" eb="46">
      <t>オコナ</t>
    </rPh>
    <phoneticPr fontId="2"/>
  </si>
  <si>
    <t>地域との連携</t>
    <rPh sb="0" eb="2">
      <t>チイキ</t>
    </rPh>
    <rPh sb="4" eb="6">
      <t>レンケイ</t>
    </rPh>
    <phoneticPr fontId="2"/>
  </si>
  <si>
    <t>提供した指定訪問介護に関する利用者からの苦情に関して、市町村等が派遣する者が相談及び援助を行う事業その他市町村が実施する事業に協力するよう努めていますか。</t>
    <rPh sb="4" eb="6">
      <t>シテイ</t>
    </rPh>
    <rPh sb="6" eb="8">
      <t>ホウモン</t>
    </rPh>
    <rPh sb="8" eb="10">
      <t>カイゴ</t>
    </rPh>
    <rPh sb="14" eb="17">
      <t>リヨウシャ</t>
    </rPh>
    <phoneticPr fontId="2"/>
  </si>
  <si>
    <t>事業所の所在する建物と同一の建物に居住する利用者に対して指定訪問介護を提供する場合には、当該建物に居住する利用者以外の者に対しても指定訪問介護の提供を行うよう努めていますか。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ホウモン</t>
    </rPh>
    <rPh sb="32" eb="34">
      <t>カイゴ</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65" eb="67">
      <t>シテイ</t>
    </rPh>
    <rPh sb="67" eb="69">
      <t>ホウモン</t>
    </rPh>
    <rPh sb="69" eb="71">
      <t>カイゴ</t>
    </rPh>
    <rPh sb="72" eb="74">
      <t>テイキョウ</t>
    </rPh>
    <rPh sb="75" eb="76">
      <t>オコナ</t>
    </rPh>
    <rPh sb="79" eb="80">
      <t>ツト</t>
    </rPh>
    <phoneticPr fontId="33"/>
  </si>
  <si>
    <t>※　同一の建物に居住する利用者に対して行った指定訪問介護の事例がない場合は「適」に、チェックしてください。</t>
    <rPh sb="2" eb="4">
      <t>ドウイツ</t>
    </rPh>
    <rPh sb="5" eb="7">
      <t>タテモノ</t>
    </rPh>
    <rPh sb="8" eb="10">
      <t>キョジュウ</t>
    </rPh>
    <rPh sb="12" eb="15">
      <t>リヨウシャ</t>
    </rPh>
    <rPh sb="16" eb="17">
      <t>タイ</t>
    </rPh>
    <rPh sb="19" eb="20">
      <t>オコナ</t>
    </rPh>
    <rPh sb="22" eb="24">
      <t>シテイ</t>
    </rPh>
    <rPh sb="24" eb="26">
      <t>ホウモン</t>
    </rPh>
    <rPh sb="26" eb="28">
      <t>カイゴ</t>
    </rPh>
    <rPh sb="29" eb="31">
      <t>ジレイ</t>
    </rPh>
    <rPh sb="34" eb="36">
      <t>バアイ</t>
    </rPh>
    <rPh sb="38" eb="39">
      <t>テキ</t>
    </rPh>
    <phoneticPr fontId="2"/>
  </si>
  <si>
    <t xml:space="preserve">事故発生時の対応
</t>
    <rPh sb="0" eb="2">
      <t>ジコ</t>
    </rPh>
    <rPh sb="2" eb="4">
      <t>ハッセイ</t>
    </rPh>
    <rPh sb="4" eb="5">
      <t>ジ</t>
    </rPh>
    <rPh sb="6" eb="8">
      <t>タイオウ</t>
    </rPh>
    <phoneticPr fontId="2"/>
  </si>
  <si>
    <t xml:space="preserve">指定訪問介護の提供により事故が発生した場合は、市町村、利用者の家族、利用者に係る居宅介護支援事業者等に連絡を行うとともに、必要な措置を講じていますか。
</t>
    <rPh sb="0" eb="2">
      <t>シテイ</t>
    </rPh>
    <rPh sb="2" eb="4">
      <t>ホウモン</t>
    </rPh>
    <rPh sb="4" eb="6">
      <t>カイゴ</t>
    </rPh>
    <rPh sb="7" eb="9">
      <t>テイキョウ</t>
    </rPh>
    <rPh sb="12" eb="14">
      <t>ジコ</t>
    </rPh>
    <rPh sb="15" eb="17">
      <t>ハッセイ</t>
    </rPh>
    <rPh sb="19" eb="21">
      <t>バアイ</t>
    </rPh>
    <rPh sb="23" eb="26">
      <t>シチョウソン</t>
    </rPh>
    <rPh sb="27" eb="30">
      <t>リヨウシャ</t>
    </rPh>
    <rPh sb="31" eb="33">
      <t>カゾク</t>
    </rPh>
    <rPh sb="34" eb="37">
      <t>リヨウシャ</t>
    </rPh>
    <rPh sb="38" eb="39">
      <t>カカワ</t>
    </rPh>
    <rPh sb="40" eb="42">
      <t>キョタク</t>
    </rPh>
    <rPh sb="42" eb="44">
      <t>カイゴ</t>
    </rPh>
    <rPh sb="44" eb="46">
      <t>シエン</t>
    </rPh>
    <rPh sb="46" eb="50">
      <t>ジギョウシャナド</t>
    </rPh>
    <rPh sb="51" eb="53">
      <t>レンラク</t>
    </rPh>
    <rPh sb="54" eb="55">
      <t>オコナ</t>
    </rPh>
    <rPh sb="61" eb="63">
      <t>ヒツヨウ</t>
    </rPh>
    <rPh sb="64" eb="66">
      <t>ソチ</t>
    </rPh>
    <rPh sb="67" eb="68">
      <t>コウ</t>
    </rPh>
    <phoneticPr fontId="2"/>
  </si>
  <si>
    <t xml:space="preserve">事故の状況やその処置について、記録・保存していますか。
</t>
    <rPh sb="0" eb="2">
      <t>ジコ</t>
    </rPh>
    <rPh sb="18" eb="20">
      <t>ホゾン</t>
    </rPh>
    <phoneticPr fontId="2"/>
  </si>
  <si>
    <t>事故記録等</t>
    <phoneticPr fontId="2"/>
  </si>
  <si>
    <t xml:space="preserve">賠償すべき事故が発生した場合は、損害賠償を速やかに行っていますか。
</t>
    <phoneticPr fontId="2"/>
  </si>
  <si>
    <t>虐待の防止【令和６年４月１日から】</t>
    <rPh sb="0" eb="2">
      <t>ギャクタイ</t>
    </rPh>
    <rPh sb="3" eb="5">
      <t>ボウシ</t>
    </rPh>
    <phoneticPr fontId="33"/>
  </si>
  <si>
    <t>虐待の防止のための対策を検討する委員会を定期的に開催するとともに、その結果について、訪問介護員等に周知徹底を図っていますか。</t>
    <rPh sb="0" eb="2">
      <t>ギャクタイ</t>
    </rPh>
    <rPh sb="3" eb="5">
      <t>ボウシ</t>
    </rPh>
    <rPh sb="9" eb="11">
      <t>タイサク</t>
    </rPh>
    <rPh sb="12" eb="14">
      <t>ケントウ</t>
    </rPh>
    <rPh sb="16" eb="19">
      <t>イインカイ</t>
    </rPh>
    <rPh sb="20" eb="23">
      <t>テイキテキ</t>
    </rPh>
    <rPh sb="24" eb="26">
      <t>カイサイ</t>
    </rPh>
    <rPh sb="42" eb="44">
      <t>ホウモン</t>
    </rPh>
    <rPh sb="44" eb="46">
      <t>カイゴ</t>
    </rPh>
    <rPh sb="46" eb="47">
      <t>イン</t>
    </rPh>
    <rPh sb="47" eb="48">
      <t>トウ</t>
    </rPh>
    <phoneticPr fontId="2"/>
  </si>
  <si>
    <t>委員会開催記録等</t>
    <rPh sb="0" eb="3">
      <t>イインカイ</t>
    </rPh>
    <rPh sb="3" eb="5">
      <t>カイサイ</t>
    </rPh>
    <rPh sb="5" eb="7">
      <t>キロク</t>
    </rPh>
    <rPh sb="7" eb="8">
      <t>トウ</t>
    </rPh>
    <phoneticPr fontId="2"/>
  </si>
  <si>
    <t>虐待の防止のための指針を整備していますか。</t>
    <rPh sb="0" eb="2">
      <t>ギャクタイ</t>
    </rPh>
    <rPh sb="3" eb="5">
      <t>ボウシ</t>
    </rPh>
    <rPh sb="9" eb="11">
      <t>シシン</t>
    </rPh>
    <rPh sb="12" eb="14">
      <t>セイビ</t>
    </rPh>
    <phoneticPr fontId="2"/>
  </si>
  <si>
    <t>※貴事業所の指針に記載されている項目に○印を記入してください。</t>
    <rPh sb="1" eb="2">
      <t>キ</t>
    </rPh>
    <rPh sb="2" eb="5">
      <t>ジギョウショ</t>
    </rPh>
    <rPh sb="6" eb="8">
      <t>シシン</t>
    </rPh>
    <rPh sb="16" eb="18">
      <t>コウモク</t>
    </rPh>
    <phoneticPr fontId="2"/>
  </si>
  <si>
    <t>記入欄</t>
    <phoneticPr fontId="2"/>
  </si>
  <si>
    <t>・事業所における虐待防止に関する基本的考え方</t>
    <rPh sb="1" eb="4">
      <t>ジギョウショ</t>
    </rPh>
    <rPh sb="8" eb="10">
      <t>ギャクタイ</t>
    </rPh>
    <rPh sb="10" eb="12">
      <t>ボウシ</t>
    </rPh>
    <rPh sb="13" eb="14">
      <t>カン</t>
    </rPh>
    <rPh sb="16" eb="19">
      <t>キホンテキ</t>
    </rPh>
    <rPh sb="19" eb="20">
      <t>カンガ</t>
    </rPh>
    <rPh sb="21" eb="22">
      <t>カタ</t>
    </rPh>
    <phoneticPr fontId="2"/>
  </si>
  <si>
    <t>・虐待防止検討委員会その他事業所内の組織に関する事項</t>
    <rPh sb="1" eb="3">
      <t>ギャクタイ</t>
    </rPh>
    <rPh sb="3" eb="5">
      <t>ボウシ</t>
    </rPh>
    <rPh sb="5" eb="7">
      <t>ケントウ</t>
    </rPh>
    <rPh sb="7" eb="10">
      <t>イインカイ</t>
    </rPh>
    <rPh sb="12" eb="13">
      <t>タ</t>
    </rPh>
    <rPh sb="13" eb="15">
      <t>ジギョウ</t>
    </rPh>
    <rPh sb="15" eb="16">
      <t>ショ</t>
    </rPh>
    <rPh sb="16" eb="17">
      <t>ナイ</t>
    </rPh>
    <rPh sb="18" eb="20">
      <t>ソシキ</t>
    </rPh>
    <rPh sb="21" eb="22">
      <t>カン</t>
    </rPh>
    <rPh sb="24" eb="26">
      <t>ジコウ</t>
    </rPh>
    <phoneticPr fontId="2"/>
  </si>
  <si>
    <t>・虐待防止のための職員研修に関する基本方針</t>
    <rPh sb="1" eb="3">
      <t>ギャクタイ</t>
    </rPh>
    <rPh sb="3" eb="5">
      <t>ボウシ</t>
    </rPh>
    <phoneticPr fontId="2"/>
  </si>
  <si>
    <t>・虐待等が発生した場合の対応方法に関する基本方針</t>
    <rPh sb="1" eb="3">
      <t>ギャクタイ</t>
    </rPh>
    <rPh sb="5" eb="7">
      <t>ハッセイ</t>
    </rPh>
    <rPh sb="9" eb="11">
      <t>バアイ</t>
    </rPh>
    <rPh sb="12" eb="14">
      <t>タイオウ</t>
    </rPh>
    <rPh sb="14" eb="16">
      <t>ホウホウ</t>
    </rPh>
    <rPh sb="17" eb="18">
      <t>カン</t>
    </rPh>
    <phoneticPr fontId="2"/>
  </si>
  <si>
    <t>・虐待等が発生した場合の相談・報告体制に関する事項</t>
    <rPh sb="12" eb="14">
      <t>ソウダン</t>
    </rPh>
    <rPh sb="15" eb="17">
      <t>ホウコク</t>
    </rPh>
    <rPh sb="17" eb="19">
      <t>タイセイ</t>
    </rPh>
    <rPh sb="23" eb="25">
      <t>ジコウ</t>
    </rPh>
    <phoneticPr fontId="2"/>
  </si>
  <si>
    <t>・成年後見制度の利用支援に関する事項</t>
    <rPh sb="1" eb="3">
      <t>セイネン</t>
    </rPh>
    <rPh sb="3" eb="5">
      <t>コウケン</t>
    </rPh>
    <rPh sb="5" eb="7">
      <t>セイド</t>
    </rPh>
    <rPh sb="8" eb="10">
      <t>リヨウ</t>
    </rPh>
    <rPh sb="10" eb="12">
      <t>シエン</t>
    </rPh>
    <rPh sb="13" eb="14">
      <t>カン</t>
    </rPh>
    <rPh sb="16" eb="18">
      <t>ジコウ</t>
    </rPh>
    <phoneticPr fontId="2"/>
  </si>
  <si>
    <t>・虐待等に係る苦情解決方法に関する事項</t>
    <rPh sb="1" eb="3">
      <t>ギャクタイ</t>
    </rPh>
    <rPh sb="3" eb="4">
      <t>トウ</t>
    </rPh>
    <rPh sb="5" eb="6">
      <t>カカ</t>
    </rPh>
    <rPh sb="7" eb="9">
      <t>クジョウ</t>
    </rPh>
    <rPh sb="9" eb="11">
      <t>カイケツ</t>
    </rPh>
    <rPh sb="11" eb="13">
      <t>ホウホウ</t>
    </rPh>
    <rPh sb="14" eb="15">
      <t>カン</t>
    </rPh>
    <rPh sb="17" eb="19">
      <t>ジコウ</t>
    </rPh>
    <phoneticPr fontId="2"/>
  </si>
  <si>
    <t>・利用者等に対する当該指針の閲覧に関する事項</t>
    <rPh sb="1" eb="4">
      <t>リヨウシャ</t>
    </rPh>
    <rPh sb="4" eb="5">
      <t>トウ</t>
    </rPh>
    <rPh sb="6" eb="7">
      <t>タイ</t>
    </rPh>
    <rPh sb="9" eb="11">
      <t>トウガイ</t>
    </rPh>
    <rPh sb="11" eb="13">
      <t>シシン</t>
    </rPh>
    <rPh sb="14" eb="16">
      <t>エツラン</t>
    </rPh>
    <rPh sb="17" eb="18">
      <t>カン</t>
    </rPh>
    <rPh sb="20" eb="22">
      <t>ジコウ</t>
    </rPh>
    <phoneticPr fontId="2"/>
  </si>
  <si>
    <t>・その他虐待防止の推進のために必要な事項</t>
    <rPh sb="4" eb="6">
      <t>ギャクタイ</t>
    </rPh>
    <rPh sb="6" eb="8">
      <t>ボウシ</t>
    </rPh>
    <rPh sb="9" eb="11">
      <t>スイシン</t>
    </rPh>
    <rPh sb="18" eb="20">
      <t>ジコウ</t>
    </rPh>
    <phoneticPr fontId="2"/>
  </si>
  <si>
    <t>c</t>
    <phoneticPr fontId="2"/>
  </si>
  <si>
    <t>訪問介護員等に対し、虐待の防止のための研修を定期的（年１回以上）に実施するとともに、新規採用時にも必ず実施していますか。</t>
    <rPh sb="0" eb="2">
      <t>ホウモン</t>
    </rPh>
    <rPh sb="2" eb="4">
      <t>カイゴ</t>
    </rPh>
    <rPh sb="4" eb="5">
      <t>イン</t>
    </rPh>
    <rPh sb="5" eb="6">
      <t>トウ</t>
    </rPh>
    <rPh sb="10" eb="12">
      <t>ギャクタイ</t>
    </rPh>
    <rPh sb="13" eb="15">
      <t>ボウシ</t>
    </rPh>
    <rPh sb="26" eb="27">
      <t>ネン</t>
    </rPh>
    <rPh sb="28" eb="29">
      <t>カイ</t>
    </rPh>
    <rPh sb="29" eb="31">
      <t>イジョウ</t>
    </rPh>
    <rPh sb="42" eb="44">
      <t>シンキ</t>
    </rPh>
    <rPh sb="44" eb="46">
      <t>サイヨウ</t>
    </rPh>
    <rPh sb="46" eb="47">
      <t>ジ</t>
    </rPh>
    <rPh sb="49" eb="50">
      <t>カナラ</t>
    </rPh>
    <rPh sb="51" eb="53">
      <t>ジッシ</t>
    </rPh>
    <phoneticPr fontId="2"/>
  </si>
  <si>
    <t>d</t>
    <phoneticPr fontId="2"/>
  </si>
  <si>
    <t xml:space="preserve">会計の区分
</t>
    <rPh sb="0" eb="2">
      <t>カイケイ</t>
    </rPh>
    <rPh sb="3" eb="5">
      <t>クブン</t>
    </rPh>
    <phoneticPr fontId="2"/>
  </si>
  <si>
    <t xml:space="preserve">事業所ごとに経理を区分するとともに、他の事業と会計を区分していますか。
</t>
    <rPh sb="0" eb="3">
      <t>ジギョウショ</t>
    </rPh>
    <rPh sb="6" eb="8">
      <t>ケイリ</t>
    </rPh>
    <rPh sb="9" eb="11">
      <t>クブン</t>
    </rPh>
    <rPh sb="18" eb="19">
      <t>タ</t>
    </rPh>
    <rPh sb="20" eb="22">
      <t>ジギョウ</t>
    </rPh>
    <rPh sb="23" eb="25">
      <t>カイケイ</t>
    </rPh>
    <rPh sb="26" eb="28">
      <t>クブン</t>
    </rPh>
    <phoneticPr fontId="2"/>
  </si>
  <si>
    <t>会計関係書類</t>
    <phoneticPr fontId="2"/>
  </si>
  <si>
    <t xml:space="preserve">記録の整備
</t>
    <rPh sb="0" eb="2">
      <t>キロク</t>
    </rPh>
    <rPh sb="3" eb="5">
      <t>セイビ</t>
    </rPh>
    <phoneticPr fontId="2"/>
  </si>
  <si>
    <t xml:space="preserve">従業者、設備、備品及び会計に関する諸記録を整備していますか。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</si>
  <si>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職員名簿，設備備品台帳，会計関係書類</t>
    <phoneticPr fontId="2"/>
  </si>
  <si>
    <t xml:space="preserve">指定訪問介護の提供に関する記録（訪問介護計画、サービス実施記録等）を整備し、その完結の日から５年間保存していますか。
</t>
    <rPh sb="0" eb="2">
      <t>シテイ</t>
    </rPh>
    <rPh sb="7" eb="9">
      <t>テイキョウ</t>
    </rPh>
    <rPh sb="10" eb="11">
      <t>カン</t>
    </rPh>
    <rPh sb="13" eb="15">
      <t>キロク</t>
    </rPh>
    <rPh sb="20" eb="22">
      <t>ケイカク</t>
    </rPh>
    <rPh sb="27" eb="29">
      <t>ジッシ</t>
    </rPh>
    <rPh sb="29" eb="31">
      <t>キロク</t>
    </rPh>
    <rPh sb="31" eb="32">
      <t>トウ</t>
    </rPh>
    <rPh sb="34" eb="36">
      <t>セイビ</t>
    </rPh>
    <rPh sb="49" eb="51">
      <t>ホゾン</t>
    </rPh>
    <phoneticPr fontId="2"/>
  </si>
  <si>
    <t>各種保存書類</t>
    <phoneticPr fontId="2"/>
  </si>
  <si>
    <t>共生型訪問介護の基準</t>
    <rPh sb="0" eb="3">
      <t>キョウセイガタ</t>
    </rPh>
    <rPh sb="3" eb="5">
      <t>ホウモン</t>
    </rPh>
    <rPh sb="5" eb="7">
      <t>カイゴ</t>
    </rPh>
    <rPh sb="8" eb="10">
      <t>キジュン</t>
    </rPh>
    <phoneticPr fontId="2"/>
  </si>
  <si>
    <t>従業者の員数が、事業所が提供する指定居宅介護又は重度訪問介護の利用者の数を、指定居宅介護等の利用者及び共生型訪問介護の数の合計であるとした場合、必要とされる数以上ですか。</t>
    <rPh sb="0" eb="3">
      <t>ジュウギョウシャ</t>
    </rPh>
    <rPh sb="4" eb="6">
      <t>インスウ</t>
    </rPh>
    <rPh sb="8" eb="11">
      <t>ジギョウショ</t>
    </rPh>
    <rPh sb="12" eb="14">
      <t>テイキョウ</t>
    </rPh>
    <rPh sb="16" eb="18">
      <t>シテイ</t>
    </rPh>
    <rPh sb="18" eb="20">
      <t>キョタク</t>
    </rPh>
    <rPh sb="20" eb="22">
      <t>カイゴ</t>
    </rPh>
    <rPh sb="22" eb="23">
      <t>マタ</t>
    </rPh>
    <rPh sb="24" eb="26">
      <t>ジュウド</t>
    </rPh>
    <rPh sb="26" eb="28">
      <t>ホウモン</t>
    </rPh>
    <rPh sb="28" eb="30">
      <t>カイゴ</t>
    </rPh>
    <rPh sb="31" eb="34">
      <t>リヨウシャ</t>
    </rPh>
    <rPh sb="35" eb="36">
      <t>カズ</t>
    </rPh>
    <rPh sb="38" eb="40">
      <t>シテイ</t>
    </rPh>
    <rPh sb="40" eb="42">
      <t>キョタク</t>
    </rPh>
    <rPh sb="42" eb="44">
      <t>カイゴ</t>
    </rPh>
    <rPh sb="44" eb="45">
      <t>トウ</t>
    </rPh>
    <rPh sb="46" eb="49">
      <t>リヨウシャ</t>
    </rPh>
    <rPh sb="49" eb="50">
      <t>オヨ</t>
    </rPh>
    <rPh sb="51" eb="54">
      <t>キョウセイガタ</t>
    </rPh>
    <rPh sb="54" eb="56">
      <t>ホウモン</t>
    </rPh>
    <rPh sb="56" eb="58">
      <t>カイゴ</t>
    </rPh>
    <rPh sb="59" eb="60">
      <t>カズ</t>
    </rPh>
    <rPh sb="61" eb="63">
      <t>ゴウケイ</t>
    </rPh>
    <rPh sb="69" eb="71">
      <t>バアイ</t>
    </rPh>
    <rPh sb="72" eb="74">
      <t>ヒツヨウ</t>
    </rPh>
    <rPh sb="78" eb="79">
      <t>カズ</t>
    </rPh>
    <rPh sb="79" eb="81">
      <t>イジョウ</t>
    </rPh>
    <phoneticPr fontId="2"/>
  </si>
  <si>
    <t>職員名簿、職員勤務表</t>
    <rPh sb="0" eb="2">
      <t>ショクイン</t>
    </rPh>
    <rPh sb="2" eb="4">
      <t>メイボ</t>
    </rPh>
    <rPh sb="5" eb="7">
      <t>ショクイン</t>
    </rPh>
    <rPh sb="7" eb="10">
      <t>キンムヒョウ</t>
    </rPh>
    <phoneticPr fontId="2"/>
  </si>
  <si>
    <t>共生型訪問介護の利用者に適切なサービスを提供するため、指定訪問介護事業所その他の関係施設から必要な技術的支援を受けていますか。</t>
    <rPh sb="0" eb="3">
      <t>キョウセイガタ</t>
    </rPh>
    <rPh sb="3" eb="5">
      <t>ホウモン</t>
    </rPh>
    <rPh sb="5" eb="7">
      <t>カイゴ</t>
    </rPh>
    <rPh sb="8" eb="11">
      <t>リヨウシャ</t>
    </rPh>
    <rPh sb="12" eb="14">
      <t>テキセツ</t>
    </rPh>
    <rPh sb="20" eb="22">
      <t>テイキョウ</t>
    </rPh>
    <rPh sb="27" eb="29">
      <t>シテイ</t>
    </rPh>
    <rPh sb="29" eb="31">
      <t>ホウモン</t>
    </rPh>
    <rPh sb="31" eb="33">
      <t>カイゴ</t>
    </rPh>
    <rPh sb="33" eb="36">
      <t>ジギョウショ</t>
    </rPh>
    <rPh sb="38" eb="39">
      <t>タ</t>
    </rPh>
    <rPh sb="40" eb="42">
      <t>カンケイ</t>
    </rPh>
    <rPh sb="42" eb="44">
      <t>シセツ</t>
    </rPh>
    <rPh sb="46" eb="48">
      <t>ヒツヨウ</t>
    </rPh>
    <rPh sb="49" eb="52">
      <t>ギジュツテキ</t>
    </rPh>
    <rPh sb="52" eb="54">
      <t>シエン</t>
    </rPh>
    <rPh sb="55" eb="56">
      <t>ウ</t>
    </rPh>
    <phoneticPr fontId="2"/>
  </si>
  <si>
    <t>暴力団員等を管理者としてはいませんか。</t>
    <rPh sb="3" eb="5">
      <t>イントウ</t>
    </rPh>
    <rPh sb="6" eb="9">
      <t>カンリシャ</t>
    </rPh>
    <phoneticPr fontId="2"/>
  </si>
  <si>
    <t>別表１</t>
    <phoneticPr fontId="2"/>
  </si>
  <si>
    <t>常勤換算方法を採用する事業所で必要となる常勤のサービス提供責任者数</t>
  </si>
  <si>
    <t>利用者の数</t>
    <rPh sb="0" eb="2">
      <t>リヨウ</t>
    </rPh>
    <rPh sb="2" eb="3">
      <t>シャ</t>
    </rPh>
    <rPh sb="4" eb="5">
      <t>スウ</t>
    </rPh>
    <phoneticPr fontId="2"/>
  </si>
  <si>
    <t>常勤換算方法を採用しない事業所で必要となる常勤のサービス提供責任者</t>
    <rPh sb="0" eb="2">
      <t>ジョウキン</t>
    </rPh>
    <rPh sb="2" eb="4">
      <t>カンサン</t>
    </rPh>
    <rPh sb="4" eb="6">
      <t>ホウホウ</t>
    </rPh>
    <rPh sb="7" eb="9">
      <t>サイヨウ</t>
    </rPh>
    <rPh sb="12" eb="15">
      <t>ジギョウショ</t>
    </rPh>
    <rPh sb="16" eb="18">
      <t>ヒツヨウ</t>
    </rPh>
    <rPh sb="21" eb="23">
      <t>ジョウキン</t>
    </rPh>
    <rPh sb="28" eb="30">
      <t>テイキョウ</t>
    </rPh>
    <rPh sb="30" eb="33">
      <t>セキニンシャ</t>
    </rPh>
    <phoneticPr fontId="2"/>
  </si>
  <si>
    <t>常勤換算方法を採用する事業所で必要となる常勤のサービス提供責任者</t>
    <rPh sb="0" eb="2">
      <t>ジョウキン</t>
    </rPh>
    <rPh sb="2" eb="4">
      <t>カンサン</t>
    </rPh>
    <rPh sb="4" eb="6">
      <t>ホウホウ</t>
    </rPh>
    <rPh sb="7" eb="9">
      <t>サイヨウ</t>
    </rPh>
    <rPh sb="11" eb="14">
      <t>ジギョウショ</t>
    </rPh>
    <rPh sb="15" eb="17">
      <t>ヒツヨウ</t>
    </rPh>
    <rPh sb="20" eb="22">
      <t>ジョウキン</t>
    </rPh>
    <rPh sb="27" eb="29">
      <t>テイキョウ</t>
    </rPh>
    <rPh sb="29" eb="32">
      <t>セキニンシャ</t>
    </rPh>
    <phoneticPr fontId="2"/>
  </si>
  <si>
    <t>40人以下</t>
    <rPh sb="2" eb="5">
      <t>ニンイカ</t>
    </rPh>
    <phoneticPr fontId="2"/>
  </si>
  <si>
    <t>40人超80人以下</t>
    <rPh sb="2" eb="3">
      <t>ニン</t>
    </rPh>
    <rPh sb="3" eb="4">
      <t>チョウ</t>
    </rPh>
    <rPh sb="6" eb="7">
      <t>ニン</t>
    </rPh>
    <rPh sb="7" eb="9">
      <t>イカ</t>
    </rPh>
    <phoneticPr fontId="2"/>
  </si>
  <si>
    <t>80人超120人以下</t>
    <rPh sb="2" eb="3">
      <t>ニン</t>
    </rPh>
    <rPh sb="3" eb="4">
      <t>チョウ</t>
    </rPh>
    <rPh sb="7" eb="8">
      <t>ニン</t>
    </rPh>
    <rPh sb="8" eb="10">
      <t>イカ</t>
    </rPh>
    <phoneticPr fontId="2"/>
  </si>
  <si>
    <t>120人超160人以下</t>
    <rPh sb="3" eb="4">
      <t>ニン</t>
    </rPh>
    <rPh sb="4" eb="5">
      <t>チョウ</t>
    </rPh>
    <rPh sb="8" eb="9">
      <t>ニン</t>
    </rPh>
    <rPh sb="9" eb="11">
      <t>イカ</t>
    </rPh>
    <phoneticPr fontId="2"/>
  </si>
  <si>
    <t>160人超200人以下</t>
    <rPh sb="3" eb="4">
      <t>ニン</t>
    </rPh>
    <rPh sb="4" eb="5">
      <t>チョウ</t>
    </rPh>
    <rPh sb="8" eb="9">
      <t>ニン</t>
    </rPh>
    <rPh sb="9" eb="11">
      <t>イカ</t>
    </rPh>
    <phoneticPr fontId="2"/>
  </si>
  <si>
    <t>200人超240人以下</t>
    <rPh sb="3" eb="4">
      <t>ニン</t>
    </rPh>
    <rPh sb="4" eb="5">
      <t>チョウ</t>
    </rPh>
    <rPh sb="8" eb="11">
      <t>ニンイカ</t>
    </rPh>
    <phoneticPr fontId="2"/>
  </si>
  <si>
    <t>240人超280人以下</t>
    <rPh sb="3" eb="4">
      <t>ニン</t>
    </rPh>
    <rPh sb="4" eb="5">
      <t>チョウ</t>
    </rPh>
    <rPh sb="8" eb="11">
      <t>ニンイカ</t>
    </rPh>
    <phoneticPr fontId="2"/>
  </si>
  <si>
    <t>280人超320人以下</t>
    <rPh sb="3" eb="5">
      <t>ニンチョウ</t>
    </rPh>
    <rPh sb="8" eb="11">
      <t>ニンイカ</t>
    </rPh>
    <phoneticPr fontId="2"/>
  </si>
  <si>
    <t>320人超360人以下</t>
    <rPh sb="3" eb="5">
      <t>ニンチョウ</t>
    </rPh>
    <rPh sb="8" eb="9">
      <t>ニン</t>
    </rPh>
    <rPh sb="9" eb="11">
      <t>イカ</t>
    </rPh>
    <phoneticPr fontId="2"/>
  </si>
  <si>
    <t>360人超400人以下</t>
    <rPh sb="3" eb="5">
      <t>ニンチョウ</t>
    </rPh>
    <rPh sb="8" eb="11">
      <t>ニンイカ</t>
    </rPh>
    <phoneticPr fontId="2"/>
  </si>
  <si>
    <t>400人超440人以下</t>
    <rPh sb="3" eb="5">
      <t>ニンチョウ</t>
    </rPh>
    <rPh sb="8" eb="11">
      <t>ニンイカ</t>
    </rPh>
    <phoneticPr fontId="2"/>
  </si>
  <si>
    <t>440人超480人以下</t>
    <rPh sb="3" eb="5">
      <t>ニンチョウ</t>
    </rPh>
    <rPh sb="8" eb="11">
      <t>ニンイカ</t>
    </rPh>
    <phoneticPr fontId="2"/>
  </si>
  <si>
    <t>480人超520人以下</t>
    <rPh sb="3" eb="5">
      <t>ニンチョウ</t>
    </rPh>
    <rPh sb="8" eb="11">
      <t>ニンイカ</t>
    </rPh>
    <phoneticPr fontId="2"/>
  </si>
  <si>
    <t>520人超560人以下</t>
    <rPh sb="3" eb="5">
      <t>ニンチョウ</t>
    </rPh>
    <rPh sb="8" eb="11">
      <t>ニンイカ</t>
    </rPh>
    <phoneticPr fontId="2"/>
  </si>
  <si>
    <t>560人超600人以下</t>
    <rPh sb="3" eb="5">
      <t>ニンチョウ</t>
    </rPh>
    <rPh sb="8" eb="11">
      <t>ニンイカ</t>
    </rPh>
    <phoneticPr fontId="2"/>
  </si>
  <si>
    <t>600人超640人以下</t>
    <rPh sb="3" eb="4">
      <t>ニン</t>
    </rPh>
    <rPh sb="4" eb="5">
      <t>チョウ</t>
    </rPh>
    <rPh sb="8" eb="9">
      <t>ニン</t>
    </rPh>
    <rPh sb="9" eb="11">
      <t>イカ</t>
    </rPh>
    <phoneticPr fontId="2"/>
  </si>
  <si>
    <t>別表２</t>
    <rPh sb="0" eb="2">
      <t>ベッピョウ</t>
    </rPh>
    <phoneticPr fontId="2"/>
  </si>
  <si>
    <t>常勤換算方法を採用する事業所で必要となる常勤のサービス提供責任者数</t>
    <phoneticPr fontId="2"/>
  </si>
  <si>
    <t>（基準省令第５条第５項の規定の適用を受ける指定訪問介護事業所の場合）</t>
    <rPh sb="1" eb="3">
      <t>キジュン</t>
    </rPh>
    <rPh sb="3" eb="5">
      <t>ショウレイ</t>
    </rPh>
    <rPh sb="5" eb="6">
      <t>ダイ</t>
    </rPh>
    <rPh sb="7" eb="8">
      <t>ジョウ</t>
    </rPh>
    <rPh sb="8" eb="9">
      <t>ダイ</t>
    </rPh>
    <rPh sb="10" eb="11">
      <t>コウ</t>
    </rPh>
    <rPh sb="12" eb="14">
      <t>キテイ</t>
    </rPh>
    <rPh sb="15" eb="17">
      <t>テキヨウ</t>
    </rPh>
    <rPh sb="18" eb="19">
      <t>ウ</t>
    </rPh>
    <rPh sb="21" eb="23">
      <t>シテイ</t>
    </rPh>
    <rPh sb="23" eb="25">
      <t>ホウモン</t>
    </rPh>
    <rPh sb="25" eb="27">
      <t>カイゴ</t>
    </rPh>
    <rPh sb="27" eb="30">
      <t>ジギョウショ</t>
    </rPh>
    <rPh sb="31" eb="33">
      <t>バアイ</t>
    </rPh>
    <phoneticPr fontId="2"/>
  </si>
  <si>
    <t>50人以下</t>
    <rPh sb="2" eb="5">
      <t>ニンイカ</t>
    </rPh>
    <phoneticPr fontId="2"/>
  </si>
  <si>
    <t>50人超100人以下</t>
    <rPh sb="2" eb="3">
      <t>ニン</t>
    </rPh>
    <rPh sb="3" eb="4">
      <t>チョウ</t>
    </rPh>
    <rPh sb="7" eb="8">
      <t>ニン</t>
    </rPh>
    <rPh sb="8" eb="10">
      <t>イカ</t>
    </rPh>
    <phoneticPr fontId="2"/>
  </si>
  <si>
    <t>100人超150人以下</t>
    <rPh sb="3" eb="4">
      <t>ニン</t>
    </rPh>
    <rPh sb="4" eb="5">
      <t>チョウ</t>
    </rPh>
    <rPh sb="8" eb="9">
      <t>ニン</t>
    </rPh>
    <rPh sb="9" eb="11">
      <t>イカ</t>
    </rPh>
    <phoneticPr fontId="2"/>
  </si>
  <si>
    <t>150人超200人以下</t>
    <rPh sb="3" eb="4">
      <t>ニン</t>
    </rPh>
    <rPh sb="4" eb="5">
      <t>チョウ</t>
    </rPh>
    <rPh sb="8" eb="9">
      <t>ニン</t>
    </rPh>
    <rPh sb="9" eb="11">
      <t>イカ</t>
    </rPh>
    <phoneticPr fontId="2"/>
  </si>
  <si>
    <t>200人超250人以下</t>
    <rPh sb="3" eb="4">
      <t>ニン</t>
    </rPh>
    <rPh sb="4" eb="5">
      <t>チョウ</t>
    </rPh>
    <rPh sb="8" eb="9">
      <t>ニン</t>
    </rPh>
    <rPh sb="9" eb="11">
      <t>イカ</t>
    </rPh>
    <phoneticPr fontId="2"/>
  </si>
  <si>
    <t>250人超300人以下</t>
    <rPh sb="3" eb="4">
      <t>ニン</t>
    </rPh>
    <rPh sb="4" eb="5">
      <t>チョウ</t>
    </rPh>
    <rPh sb="8" eb="11">
      <t>ニンイカ</t>
    </rPh>
    <phoneticPr fontId="2"/>
  </si>
  <si>
    <t>300人超350人以下</t>
    <rPh sb="3" eb="4">
      <t>ニン</t>
    </rPh>
    <rPh sb="4" eb="5">
      <t>チョウ</t>
    </rPh>
    <rPh sb="8" eb="11">
      <t>ニンイカ</t>
    </rPh>
    <phoneticPr fontId="2"/>
  </si>
  <si>
    <t>350人超400人以下</t>
    <rPh sb="3" eb="5">
      <t>ニンチョウ</t>
    </rPh>
    <rPh sb="8" eb="11">
      <t>ニンイカ</t>
    </rPh>
    <phoneticPr fontId="2"/>
  </si>
  <si>
    <t>400人超450人以下</t>
    <rPh sb="3" eb="5">
      <t>ニンチョウ</t>
    </rPh>
    <rPh sb="8" eb="9">
      <t>ニン</t>
    </rPh>
    <rPh sb="9" eb="11">
      <t>イカ</t>
    </rPh>
    <phoneticPr fontId="2"/>
  </si>
  <si>
    <t>450人超500人以下</t>
    <rPh sb="3" eb="5">
      <t>ニンチョウ</t>
    </rPh>
    <rPh sb="8" eb="11">
      <t>ニンイカ</t>
    </rPh>
    <phoneticPr fontId="2"/>
  </si>
  <si>
    <t>500人超550人以下</t>
    <rPh sb="3" eb="5">
      <t>ニンチョウ</t>
    </rPh>
    <rPh sb="8" eb="11">
      <t>ニンイカ</t>
    </rPh>
    <phoneticPr fontId="2"/>
  </si>
  <si>
    <t>550人超600人以下</t>
    <rPh sb="3" eb="5">
      <t>ニンチョウ</t>
    </rPh>
    <rPh sb="8" eb="11">
      <t>ニンイカ</t>
    </rPh>
    <phoneticPr fontId="2"/>
  </si>
  <si>
    <t>600人超650人以下</t>
    <rPh sb="3" eb="5">
      <t>ニンチョウ</t>
    </rPh>
    <rPh sb="8" eb="11">
      <t>ニンイカ</t>
    </rPh>
    <phoneticPr fontId="2"/>
  </si>
  <si>
    <t>該当</t>
    <rPh sb="0" eb="2">
      <t>ガイトウ</t>
    </rPh>
    <phoneticPr fontId="2"/>
  </si>
  <si>
    <t>自己点検表(加算等）</t>
    <rPh sb="0" eb="2">
      <t>ジコ</t>
    </rPh>
    <rPh sb="2" eb="5">
      <t>テンケンヒョウ</t>
    </rPh>
    <rPh sb="6" eb="8">
      <t>カサン</t>
    </rPh>
    <rPh sb="8" eb="9">
      <t>トウ</t>
    </rPh>
    <phoneticPr fontId="2"/>
  </si>
  <si>
    <t>点検事項</t>
    <rPh sb="0" eb="2">
      <t>テンケン</t>
    </rPh>
    <rPh sb="2" eb="4">
      <t>ジコウ</t>
    </rPh>
    <phoneticPr fontId="2"/>
  </si>
  <si>
    <t>備考</t>
    <rPh sb="0" eb="2">
      <t>ビコウ</t>
    </rPh>
    <phoneticPr fontId="2"/>
  </si>
  <si>
    <t>訪問介護</t>
    <phoneticPr fontId="2"/>
  </si>
  <si>
    <t>集合住宅減算</t>
    <phoneticPr fontId="2"/>
  </si>
  <si>
    <t>該当</t>
    <phoneticPr fontId="2"/>
  </si>
  <si>
    <t>②　上記①の建物のうち、当該建物に居住する利用者の人数が１月当たり50人以上の場合</t>
    <rPh sb="2" eb="4">
      <t>ジョウキ</t>
    </rPh>
    <rPh sb="6" eb="8">
      <t>タテモノ</t>
    </rPh>
    <rPh sb="12" eb="14">
      <t>トウガイ</t>
    </rPh>
    <rPh sb="14" eb="16">
      <t>タテモノ</t>
    </rPh>
    <rPh sb="17" eb="19">
      <t>キョジュウ</t>
    </rPh>
    <rPh sb="21" eb="24">
      <t>リヨウシャ</t>
    </rPh>
    <rPh sb="25" eb="27">
      <t>ニンズウ</t>
    </rPh>
    <rPh sb="29" eb="30">
      <t>ツキ</t>
    </rPh>
    <rPh sb="30" eb="31">
      <t>ア</t>
    </rPh>
    <rPh sb="35" eb="36">
      <t>ニン</t>
    </rPh>
    <rPh sb="36" eb="38">
      <t>イジョウ</t>
    </rPh>
    <rPh sb="39" eb="41">
      <t>バアイ</t>
    </rPh>
    <phoneticPr fontId="2"/>
  </si>
  <si>
    <t>該当</t>
    <phoneticPr fontId="2"/>
  </si>
  <si>
    <t>２人の訪問介護員等による訪問介護</t>
    <rPh sb="1" eb="2">
      <t>ニン</t>
    </rPh>
    <rPh sb="3" eb="5">
      <t>ホウモン</t>
    </rPh>
    <rPh sb="5" eb="8">
      <t>カイゴイン</t>
    </rPh>
    <rPh sb="8" eb="9">
      <t>トウ</t>
    </rPh>
    <rPh sb="12" eb="14">
      <t>ホウモン</t>
    </rPh>
    <rPh sb="14" eb="16">
      <t>カイゴ</t>
    </rPh>
    <phoneticPr fontId="2"/>
  </si>
  <si>
    <t>利用者の身体的理由により１人での介助が困難、又は、暴力行為、著しい迷惑行為等が認められる場合</t>
    <rPh sb="0" eb="3">
      <t>リヨウシャ</t>
    </rPh>
    <rPh sb="4" eb="7">
      <t>シンタイテキ</t>
    </rPh>
    <rPh sb="7" eb="9">
      <t>リユウ</t>
    </rPh>
    <rPh sb="13" eb="14">
      <t>ヒト</t>
    </rPh>
    <rPh sb="16" eb="18">
      <t>カイジョ</t>
    </rPh>
    <rPh sb="19" eb="21">
      <t>コンナン</t>
    </rPh>
    <rPh sb="22" eb="23">
      <t>マタ</t>
    </rPh>
    <rPh sb="25" eb="27">
      <t>ボウリョク</t>
    </rPh>
    <rPh sb="27" eb="29">
      <t>コウイ</t>
    </rPh>
    <rPh sb="30" eb="31">
      <t>イチジル</t>
    </rPh>
    <rPh sb="33" eb="35">
      <t>メイワク</t>
    </rPh>
    <rPh sb="35" eb="37">
      <t>コウイ</t>
    </rPh>
    <rPh sb="37" eb="38">
      <t>トウ</t>
    </rPh>
    <rPh sb="39" eb="40">
      <t>ミト</t>
    </rPh>
    <rPh sb="44" eb="46">
      <t>バアイ</t>
    </rPh>
    <phoneticPr fontId="2"/>
  </si>
  <si>
    <t>利用者又は家族の同意</t>
    <rPh sb="0" eb="3">
      <t>リヨウシャ</t>
    </rPh>
    <rPh sb="3" eb="4">
      <t>マタ</t>
    </rPh>
    <rPh sb="5" eb="7">
      <t>カゾク</t>
    </rPh>
    <rPh sb="8" eb="10">
      <t>ドウイ</t>
    </rPh>
    <phoneticPr fontId="2"/>
  </si>
  <si>
    <t>あり</t>
    <phoneticPr fontId="2"/>
  </si>
  <si>
    <t>夜間加算</t>
    <rPh sb="0" eb="2">
      <t>ヤカン</t>
    </rPh>
    <rPh sb="2" eb="4">
      <t>カサン</t>
    </rPh>
    <phoneticPr fontId="2"/>
  </si>
  <si>
    <t>計画に位置付けられたサービス開始時刻が18時～22時の間</t>
    <rPh sb="0" eb="2">
      <t>ケイカク</t>
    </rPh>
    <rPh sb="3" eb="6">
      <t>イチヅ</t>
    </rPh>
    <rPh sb="14" eb="16">
      <t>カイシ</t>
    </rPh>
    <rPh sb="16" eb="18">
      <t>ジコク</t>
    </rPh>
    <phoneticPr fontId="2"/>
  </si>
  <si>
    <t>あり</t>
    <phoneticPr fontId="2"/>
  </si>
  <si>
    <t>サービス提供票</t>
    <rPh sb="4" eb="6">
      <t>テイキョウ</t>
    </rPh>
    <rPh sb="6" eb="7">
      <t>ヒョウ</t>
    </rPh>
    <phoneticPr fontId="2"/>
  </si>
  <si>
    <t>早朝加算</t>
    <rPh sb="0" eb="2">
      <t>ソウチョウ</t>
    </rPh>
    <rPh sb="2" eb="4">
      <t>カサン</t>
    </rPh>
    <phoneticPr fontId="2"/>
  </si>
  <si>
    <t>計画に位置付けられたサービス開始時刻が６時～８時の間</t>
    <rPh sb="20" eb="21">
      <t>ジ</t>
    </rPh>
    <rPh sb="23" eb="24">
      <t>ジ</t>
    </rPh>
    <phoneticPr fontId="2"/>
  </si>
  <si>
    <t>深夜加算</t>
    <rPh sb="0" eb="2">
      <t>シンヤ</t>
    </rPh>
    <rPh sb="2" eb="4">
      <t>カサン</t>
    </rPh>
    <phoneticPr fontId="2"/>
  </si>
  <si>
    <t>計画に位置付けられたサービス開始時刻が22時～６時の間</t>
    <rPh sb="21" eb="22">
      <t>ジ</t>
    </rPh>
    <rPh sb="24" eb="25">
      <t>ジ</t>
    </rPh>
    <phoneticPr fontId="2"/>
  </si>
  <si>
    <t>高齢者虐待防止措置未実施減算</t>
    <phoneticPr fontId="2"/>
  </si>
  <si>
    <t>会議記録（１月に１回以上)</t>
    <rPh sb="0" eb="2">
      <t>カイギ</t>
    </rPh>
    <rPh sb="2" eb="4">
      <t>キロク</t>
    </rPh>
    <rPh sb="6" eb="7">
      <t>ツキ</t>
    </rPh>
    <rPh sb="9" eb="10">
      <t>カイ</t>
    </rPh>
    <rPh sb="10" eb="12">
      <t>イジョウ</t>
    </rPh>
    <phoneticPr fontId="2"/>
  </si>
  <si>
    <t>高齢者虐待防止指針</t>
    <rPh sb="0" eb="3">
      <t>コウレイシャ</t>
    </rPh>
    <rPh sb="3" eb="7">
      <t>ギャクタイボウシ</t>
    </rPh>
    <rPh sb="7" eb="9">
      <t>シシン</t>
    </rPh>
    <phoneticPr fontId="2"/>
  </si>
  <si>
    <t>研修計画書(研修目標、内容、研修期間等)</t>
    <rPh sb="0" eb="2">
      <t>ケンシュウ</t>
    </rPh>
    <rPh sb="2" eb="5">
      <t>ケイカクショ</t>
    </rPh>
    <rPh sb="6" eb="8">
      <t>ケンシュウ</t>
    </rPh>
    <rPh sb="8" eb="10">
      <t>モクヒョウ</t>
    </rPh>
    <rPh sb="11" eb="13">
      <t>ナイヨウ</t>
    </rPh>
    <rPh sb="14" eb="16">
      <t>ケンシュウ</t>
    </rPh>
    <rPh sb="16" eb="18">
      <t>キカン</t>
    </rPh>
    <rPh sb="18" eb="19">
      <t>ナド</t>
    </rPh>
    <phoneticPr fontId="2"/>
  </si>
  <si>
    <t>④高齢者虐待防止措置を適正に実施するための担当者を設置</t>
    <rPh sb="25" eb="27">
      <t>セッチ</t>
    </rPh>
    <phoneticPr fontId="2"/>
  </si>
  <si>
    <t>①から④が実施されていない事実が生じた場合、速やかに改善計画を都道府県知事に提出した後、事実が生じた月から３月後に改善計画に基づく改善状況を都道府県知事に報告。</t>
    <rPh sb="5" eb="7">
      <t>ジッシ</t>
    </rPh>
    <phoneticPr fontId="2"/>
  </si>
  <si>
    <t>改善計画</t>
    <rPh sb="0" eb="4">
      <t>カイゼンケイカク</t>
    </rPh>
    <phoneticPr fontId="2"/>
  </si>
  <si>
    <t>あり</t>
    <phoneticPr fontId="2"/>
  </si>
  <si>
    <t>業務継続計画</t>
    <rPh sb="0" eb="2">
      <t>ギョウム</t>
    </rPh>
    <rPh sb="2" eb="4">
      <t>ケイゾク</t>
    </rPh>
    <rPh sb="4" eb="6">
      <t>ケイカク</t>
    </rPh>
    <phoneticPr fontId="2"/>
  </si>
  <si>
    <t>特定事業所加算（Ⅰ）</t>
    <rPh sb="0" eb="2">
      <t>トクテイ</t>
    </rPh>
    <rPh sb="2" eb="5">
      <t>ジギョウショ</t>
    </rPh>
    <rPh sb="5" eb="7">
      <t>カサン</t>
    </rPh>
    <phoneticPr fontId="2"/>
  </si>
  <si>
    <t>定期的に実施</t>
    <rPh sb="0" eb="3">
      <t>テイキテキ</t>
    </rPh>
    <rPh sb="4" eb="6">
      <t>ジッシ</t>
    </rPh>
    <phoneticPr fontId="2"/>
  </si>
  <si>
    <t>３ サービス提供責任者による訪問介護員等に対しての担当利用者情報等の伝達、訪問介護員からのサービス提供後の報告</t>
    <rPh sb="6" eb="8">
      <t>テイキョウ</t>
    </rPh>
    <rPh sb="8" eb="11">
      <t>セキニンシャ</t>
    </rPh>
    <rPh sb="14" eb="16">
      <t>ホウモン</t>
    </rPh>
    <rPh sb="16" eb="19">
      <t>カイゴイン</t>
    </rPh>
    <rPh sb="19" eb="20">
      <t>トウ</t>
    </rPh>
    <rPh sb="21" eb="22">
      <t>タイ</t>
    </rPh>
    <rPh sb="25" eb="27">
      <t>タントウ</t>
    </rPh>
    <rPh sb="27" eb="30">
      <t>リヨウシャ</t>
    </rPh>
    <rPh sb="30" eb="32">
      <t>ジョウホウ</t>
    </rPh>
    <rPh sb="32" eb="33">
      <t>トウ</t>
    </rPh>
    <rPh sb="34" eb="36">
      <t>デンタツ</t>
    </rPh>
    <rPh sb="49" eb="51">
      <t>テイキョウ</t>
    </rPh>
    <rPh sb="51" eb="52">
      <t>ゴ</t>
    </rPh>
    <rPh sb="53" eb="55">
      <t>ホウコク</t>
    </rPh>
    <phoneticPr fontId="2"/>
  </si>
  <si>
    <t>文書等により実施</t>
    <rPh sb="0" eb="2">
      <t>ブンショ</t>
    </rPh>
    <rPh sb="2" eb="3">
      <t>トウ</t>
    </rPh>
    <rPh sb="6" eb="8">
      <t>ジッシ</t>
    </rPh>
    <phoneticPr fontId="2"/>
  </si>
  <si>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2"/>
  </si>
  <si>
    <t>実施</t>
    <rPh sb="0" eb="2">
      <t>ジッシ</t>
    </rPh>
    <phoneticPr fontId="2"/>
  </si>
  <si>
    <t>健診受診記録等</t>
    <rPh sb="0" eb="2">
      <t>ケンシン</t>
    </rPh>
    <rPh sb="2" eb="4">
      <t>ジュシン</t>
    </rPh>
    <rPh sb="4" eb="6">
      <t>キロク</t>
    </rPh>
    <rPh sb="6" eb="7">
      <t>トウ</t>
    </rPh>
    <phoneticPr fontId="2"/>
  </si>
  <si>
    <t>重要事項説明書等</t>
    <rPh sb="0" eb="2">
      <t>ジュウヨウ</t>
    </rPh>
    <rPh sb="2" eb="4">
      <t>ジコウ</t>
    </rPh>
    <rPh sb="4" eb="7">
      <t>セツメイショ</t>
    </rPh>
    <rPh sb="7" eb="8">
      <t>トウ</t>
    </rPh>
    <phoneticPr fontId="2"/>
  </si>
  <si>
    <t>６ 前年度（３月を除く)又は算定日が属する月の前３月の１月当たりの実績の平均について常勤換算方法により算出した訪問介護員等の数のうち、介護福祉士の数で３割以上又は介護福祉士、実務者研修修了者並びに旧介護職員基礎研修課程修了者及び旧１級課程修了者の数で５割以上を配置</t>
    <rPh sb="2" eb="5">
      <t>ゼンネンド</t>
    </rPh>
    <rPh sb="7" eb="8">
      <t>ガツ</t>
    </rPh>
    <rPh sb="9" eb="10">
      <t>ノゾ</t>
    </rPh>
    <rPh sb="12" eb="13">
      <t>マタ</t>
    </rPh>
    <rPh sb="14" eb="16">
      <t>サンテイ</t>
    </rPh>
    <rPh sb="16" eb="17">
      <t>ヒ</t>
    </rPh>
    <rPh sb="18" eb="19">
      <t>ゾク</t>
    </rPh>
    <rPh sb="21" eb="22">
      <t>ツキ</t>
    </rPh>
    <rPh sb="23" eb="24">
      <t>マエ</t>
    </rPh>
    <rPh sb="25" eb="26">
      <t>ツキ</t>
    </rPh>
    <rPh sb="28" eb="30">
      <t>ツキア</t>
    </rPh>
    <rPh sb="33" eb="35">
      <t>ジッセキ</t>
    </rPh>
    <rPh sb="36" eb="38">
      <t>ヘイキン</t>
    </rPh>
    <rPh sb="42" eb="44">
      <t>ジョウキン</t>
    </rPh>
    <rPh sb="44" eb="46">
      <t>カンザン</t>
    </rPh>
    <rPh sb="46" eb="48">
      <t>ホウホウ</t>
    </rPh>
    <rPh sb="51" eb="53">
      <t>サンシュツ</t>
    </rPh>
    <rPh sb="55" eb="57">
      <t>ホウモン</t>
    </rPh>
    <rPh sb="57" eb="60">
      <t>カイゴイン</t>
    </rPh>
    <rPh sb="60" eb="61">
      <t>トウ</t>
    </rPh>
    <rPh sb="62" eb="63">
      <t>カズ</t>
    </rPh>
    <rPh sb="67" eb="69">
      <t>カイゴ</t>
    </rPh>
    <rPh sb="69" eb="72">
      <t>フクシシ</t>
    </rPh>
    <rPh sb="73" eb="74">
      <t>スウ</t>
    </rPh>
    <rPh sb="76" eb="77">
      <t>ワリ</t>
    </rPh>
    <rPh sb="77" eb="79">
      <t>イジョウ</t>
    </rPh>
    <rPh sb="79" eb="80">
      <t>マタ</t>
    </rPh>
    <rPh sb="81" eb="83">
      <t>カイゴ</t>
    </rPh>
    <rPh sb="83" eb="86">
      <t>フクシシ</t>
    </rPh>
    <rPh sb="87" eb="90">
      <t>ジツムシャ</t>
    </rPh>
    <rPh sb="90" eb="92">
      <t>ケンシュウ</t>
    </rPh>
    <rPh sb="95" eb="96">
      <t>ナラ</t>
    </rPh>
    <rPh sb="98" eb="99">
      <t>キュウ</t>
    </rPh>
    <rPh sb="99" eb="101">
      <t>カイゴ</t>
    </rPh>
    <rPh sb="101" eb="103">
      <t>ショクイン</t>
    </rPh>
    <rPh sb="103" eb="105">
      <t>キソ</t>
    </rPh>
    <rPh sb="105" eb="107">
      <t>ケンシュウ</t>
    </rPh>
    <rPh sb="107" eb="109">
      <t>カテイ</t>
    </rPh>
    <rPh sb="109" eb="112">
      <t>シュウリョウシャ</t>
    </rPh>
    <rPh sb="112" eb="113">
      <t>オヨ</t>
    </rPh>
    <rPh sb="114" eb="115">
      <t>キュウ</t>
    </rPh>
    <rPh sb="116" eb="117">
      <t>キュウ</t>
    </rPh>
    <rPh sb="117" eb="119">
      <t>カテイ</t>
    </rPh>
    <rPh sb="119" eb="121">
      <t>シュウリョウ</t>
    </rPh>
    <rPh sb="121" eb="122">
      <t>シャ</t>
    </rPh>
    <rPh sb="123" eb="124">
      <t>カズ</t>
    </rPh>
    <rPh sb="126" eb="127">
      <t>ワリ</t>
    </rPh>
    <rPh sb="127" eb="129">
      <t>イジョウ</t>
    </rPh>
    <rPh sb="130" eb="132">
      <t>ハイチ</t>
    </rPh>
    <phoneticPr fontId="2"/>
  </si>
  <si>
    <t>　　　６又は７に該当</t>
    <rPh sb="4" eb="5">
      <t>マタ</t>
    </rPh>
    <rPh sb="8" eb="10">
      <t>ガイトウ</t>
    </rPh>
    <phoneticPr fontId="2"/>
  </si>
  <si>
    <t>７ すべてのサービス提供責任者が、実務経験３年以上の介護福祉士又は実務経験５年以上の実務者研修修了者若しくは旧介護職員基礎研修課程修了者若しくは旧１級課程修了者である。
※１人を超えるサービス提供責任者が必要な場合は、常勤で２人以上を配置</t>
    <rPh sb="10" eb="12">
      <t>テイキョウ</t>
    </rPh>
    <rPh sb="12" eb="15">
      <t>セキニンシャ</t>
    </rPh>
    <rPh sb="17" eb="19">
      <t>ジツム</t>
    </rPh>
    <rPh sb="19" eb="21">
      <t>ケイケン</t>
    </rPh>
    <rPh sb="22" eb="23">
      <t>ネン</t>
    </rPh>
    <rPh sb="23" eb="25">
      <t>イジョウ</t>
    </rPh>
    <rPh sb="26" eb="28">
      <t>カイゴ</t>
    </rPh>
    <rPh sb="28" eb="31">
      <t>フクシシ</t>
    </rPh>
    <rPh sb="31" eb="32">
      <t>マタ</t>
    </rPh>
    <rPh sb="33" eb="35">
      <t>ジツム</t>
    </rPh>
    <rPh sb="35" eb="37">
      <t>ケイケン</t>
    </rPh>
    <rPh sb="38" eb="41">
      <t>ネンイジョウ</t>
    </rPh>
    <rPh sb="42" eb="45">
      <t>ジツムシャ</t>
    </rPh>
    <rPh sb="45" eb="47">
      <t>ケンシュウ</t>
    </rPh>
    <rPh sb="50" eb="51">
      <t>モ</t>
    </rPh>
    <rPh sb="54" eb="55">
      <t>キュウ</t>
    </rPh>
    <rPh sb="55" eb="57">
      <t>カイゴ</t>
    </rPh>
    <rPh sb="57" eb="59">
      <t>ショクイン</t>
    </rPh>
    <rPh sb="59" eb="61">
      <t>キソ</t>
    </rPh>
    <rPh sb="61" eb="63">
      <t>ケンシュウ</t>
    </rPh>
    <rPh sb="63" eb="65">
      <t>カテイ</t>
    </rPh>
    <rPh sb="65" eb="67">
      <t>シュウリョウ</t>
    </rPh>
    <rPh sb="67" eb="68">
      <t>シャ</t>
    </rPh>
    <rPh sb="68" eb="69">
      <t>モ</t>
    </rPh>
    <rPh sb="72" eb="73">
      <t>キュウ</t>
    </rPh>
    <rPh sb="74" eb="75">
      <t>キュウ</t>
    </rPh>
    <rPh sb="75" eb="77">
      <t>カテイ</t>
    </rPh>
    <rPh sb="77" eb="80">
      <t>シュウリョウシャ</t>
    </rPh>
    <rPh sb="87" eb="88">
      <t>ヒト</t>
    </rPh>
    <rPh sb="89" eb="90">
      <t>コ</t>
    </rPh>
    <rPh sb="96" eb="98">
      <t>テイキョウ</t>
    </rPh>
    <rPh sb="98" eb="101">
      <t>セキニンシャ</t>
    </rPh>
    <rPh sb="102" eb="104">
      <t>ヒツヨウ</t>
    </rPh>
    <rPh sb="105" eb="107">
      <t>バアイ</t>
    </rPh>
    <rPh sb="113" eb="114">
      <t>ニン</t>
    </rPh>
    <rPh sb="114" eb="116">
      <t>イジョウ</t>
    </rPh>
    <rPh sb="117" eb="119">
      <t>ハイチ</t>
    </rPh>
    <phoneticPr fontId="2"/>
  </si>
  <si>
    <t>６又は７に該当</t>
    <rPh sb="1" eb="2">
      <t>マタ</t>
    </rPh>
    <rPh sb="5" eb="7">
      <t>ガイトウ</t>
    </rPh>
    <phoneticPr fontId="2"/>
  </si>
  <si>
    <t>特定事業所加算（Ⅱ）</t>
    <rPh sb="0" eb="2">
      <t>トクテイ</t>
    </rPh>
    <rPh sb="2" eb="5">
      <t>ジギョウショ</t>
    </rPh>
    <rPh sb="5" eb="7">
      <t>カサン</t>
    </rPh>
    <phoneticPr fontId="2"/>
  </si>
  <si>
    <t>特定事業所加算（Ⅲ）</t>
    <rPh sb="0" eb="2">
      <t>トクテイ</t>
    </rPh>
    <rPh sb="2" eb="5">
      <t>ジギョウショ</t>
    </rPh>
    <rPh sb="5" eb="7">
      <t>カサン</t>
    </rPh>
    <phoneticPr fontId="2"/>
  </si>
  <si>
    <t>６ 配置すべきサービス提供責任者が２人以下の事業所で、基準を上回る数の常勤のサービス提供責任者を１人以上配置</t>
    <rPh sb="2" eb="4">
      <t>ハイチ</t>
    </rPh>
    <rPh sb="11" eb="13">
      <t>テイキョウ</t>
    </rPh>
    <rPh sb="13" eb="16">
      <t>セキニンシャ</t>
    </rPh>
    <rPh sb="18" eb="19">
      <t>ヒト</t>
    </rPh>
    <rPh sb="19" eb="21">
      <t>イカ</t>
    </rPh>
    <rPh sb="22" eb="25">
      <t>ジギョウショ</t>
    </rPh>
    <rPh sb="27" eb="29">
      <t>キジュン</t>
    </rPh>
    <rPh sb="30" eb="32">
      <t>ウワマワ</t>
    </rPh>
    <rPh sb="33" eb="34">
      <t>カズ</t>
    </rPh>
    <rPh sb="35" eb="37">
      <t>ジョウキン</t>
    </rPh>
    <rPh sb="42" eb="44">
      <t>テイキョウ</t>
    </rPh>
    <rPh sb="44" eb="47">
      <t>セキニンシャ</t>
    </rPh>
    <rPh sb="49" eb="50">
      <t>ヒト</t>
    </rPh>
    <rPh sb="50" eb="52">
      <t>イジョウ</t>
    </rPh>
    <rPh sb="52" eb="54">
      <t>ハイチ</t>
    </rPh>
    <phoneticPr fontId="2"/>
  </si>
  <si>
    <t>職員名簿、職員勤務表</t>
    <rPh sb="0" eb="2">
      <t>ショクイン</t>
    </rPh>
    <rPh sb="2" eb="4">
      <t>メイボ</t>
    </rPh>
    <rPh sb="5" eb="7">
      <t>ショクイン</t>
    </rPh>
    <rPh sb="7" eb="9">
      <t>キンム</t>
    </rPh>
    <rPh sb="9" eb="10">
      <t>ヒョウ</t>
    </rPh>
    <phoneticPr fontId="2"/>
  </si>
  <si>
    <t>７ 訪問介護員等の総数のうち、勤続年数７年以上の者の占める割合が全体の３割以上</t>
    <rPh sb="2" eb="4">
      <t>ホウモン</t>
    </rPh>
    <rPh sb="4" eb="6">
      <t>カイゴ</t>
    </rPh>
    <rPh sb="6" eb="7">
      <t>イン</t>
    </rPh>
    <rPh sb="7" eb="8">
      <t>トウ</t>
    </rPh>
    <rPh sb="9" eb="11">
      <t>ソウスウ</t>
    </rPh>
    <rPh sb="15" eb="17">
      <t>キンゾク</t>
    </rPh>
    <rPh sb="17" eb="19">
      <t>ネンスウ</t>
    </rPh>
    <rPh sb="20" eb="23">
      <t>ネンイジョウ</t>
    </rPh>
    <rPh sb="24" eb="25">
      <t>モノ</t>
    </rPh>
    <rPh sb="26" eb="27">
      <t>シ</t>
    </rPh>
    <rPh sb="29" eb="31">
      <t>ワリアイ</t>
    </rPh>
    <rPh sb="32" eb="34">
      <t>ゼンタイ</t>
    </rPh>
    <rPh sb="36" eb="37">
      <t>ワリ</t>
    </rPh>
    <rPh sb="37" eb="39">
      <t>イジョウ</t>
    </rPh>
    <phoneticPr fontId="2"/>
  </si>
  <si>
    <t>特定事業所加算（Ⅳ）</t>
    <rPh sb="0" eb="2">
      <t>トクテイ</t>
    </rPh>
    <rPh sb="2" eb="5">
      <t>ジギョウショ</t>
    </rPh>
    <rPh sb="5" eb="7">
      <t>カサン</t>
    </rPh>
    <phoneticPr fontId="2"/>
  </si>
  <si>
    <t xml:space="preserve">特定事業所加算（Ⅴ）
</t>
    <rPh sb="0" eb="2">
      <t>トクテイ</t>
    </rPh>
    <rPh sb="2" eb="5">
      <t>ジギョウショ</t>
    </rPh>
    <rPh sb="5" eb="7">
      <t>カサン</t>
    </rPh>
    <phoneticPr fontId="2"/>
  </si>
  <si>
    <t>あり</t>
  </si>
  <si>
    <t>緊急時訪問介護加算</t>
    <rPh sb="0" eb="2">
      <t>キンキュウ</t>
    </rPh>
    <rPh sb="2" eb="3">
      <t>ジ</t>
    </rPh>
    <rPh sb="3" eb="5">
      <t>ホウモン</t>
    </rPh>
    <rPh sb="5" eb="7">
      <t>カイゴ</t>
    </rPh>
    <rPh sb="7" eb="9">
      <t>カサン</t>
    </rPh>
    <phoneticPr fontId="2"/>
  </si>
  <si>
    <t>利用者又は家族等の要請により、サービス提供責任者がケアマネジャーと連携し、居宅サービス計画に位置づけられていない訪問介護(身体介護中心型)を、利用者等の要請から24時間以内に提供</t>
    <rPh sb="0" eb="3">
      <t>リヨウシャ</t>
    </rPh>
    <rPh sb="3" eb="4">
      <t>マタ</t>
    </rPh>
    <rPh sb="5" eb="7">
      <t>カゾク</t>
    </rPh>
    <rPh sb="7" eb="8">
      <t>ナド</t>
    </rPh>
    <rPh sb="9" eb="11">
      <t>ヨウセイ</t>
    </rPh>
    <rPh sb="19" eb="21">
      <t>テイキョウ</t>
    </rPh>
    <rPh sb="21" eb="24">
      <t>セキニンシャ</t>
    </rPh>
    <rPh sb="33" eb="35">
      <t>レンケイ</t>
    </rPh>
    <rPh sb="37" eb="39">
      <t>キョタク</t>
    </rPh>
    <rPh sb="43" eb="45">
      <t>ケイカク</t>
    </rPh>
    <rPh sb="46" eb="48">
      <t>イチ</t>
    </rPh>
    <rPh sb="56" eb="58">
      <t>ホウモン</t>
    </rPh>
    <rPh sb="58" eb="60">
      <t>カイゴ</t>
    </rPh>
    <rPh sb="71" eb="74">
      <t>リヨウシャ</t>
    </rPh>
    <rPh sb="74" eb="75">
      <t>トウ</t>
    </rPh>
    <rPh sb="76" eb="78">
      <t>ヨウセイ</t>
    </rPh>
    <rPh sb="82" eb="84">
      <t>ジカン</t>
    </rPh>
    <rPh sb="84" eb="86">
      <t>イナイ</t>
    </rPh>
    <rPh sb="87" eb="89">
      <t>テイキョウ</t>
    </rPh>
    <phoneticPr fontId="2"/>
  </si>
  <si>
    <t>要請に関する記録、サービス提供記録等</t>
    <rPh sb="0" eb="2">
      <t>ヨウセイ</t>
    </rPh>
    <rPh sb="3" eb="4">
      <t>カン</t>
    </rPh>
    <rPh sb="6" eb="8">
      <t>キロク</t>
    </rPh>
    <rPh sb="13" eb="15">
      <t>テイキョウ</t>
    </rPh>
    <rPh sb="15" eb="17">
      <t>キロク</t>
    </rPh>
    <rPh sb="17" eb="18">
      <t>トウ</t>
    </rPh>
    <phoneticPr fontId="2"/>
  </si>
  <si>
    <t>初回加算</t>
    <rPh sb="0" eb="2">
      <t>ショカイ</t>
    </rPh>
    <rPh sb="2" eb="4">
      <t>カサン</t>
    </rPh>
    <phoneticPr fontId="2"/>
  </si>
  <si>
    <t>利用者に対し過去２月間に、訪問介護の提供を行っていない場合で、新規に訪問介護計画を作成</t>
    <rPh sb="0" eb="3">
      <t>リヨウシャ</t>
    </rPh>
    <rPh sb="4" eb="5">
      <t>タイ</t>
    </rPh>
    <rPh sb="6" eb="8">
      <t>カコ</t>
    </rPh>
    <rPh sb="9" eb="10">
      <t>ツキ</t>
    </rPh>
    <rPh sb="10" eb="11">
      <t>カン</t>
    </rPh>
    <rPh sb="13" eb="15">
      <t>ホウモン</t>
    </rPh>
    <rPh sb="15" eb="17">
      <t>カイゴ</t>
    </rPh>
    <rPh sb="18" eb="20">
      <t>テイキョウ</t>
    </rPh>
    <rPh sb="21" eb="22">
      <t>オコナ</t>
    </rPh>
    <rPh sb="27" eb="29">
      <t>バアイ</t>
    </rPh>
    <rPh sb="31" eb="33">
      <t>シンキ</t>
    </rPh>
    <rPh sb="34" eb="36">
      <t>ホウモン</t>
    </rPh>
    <rPh sb="36" eb="38">
      <t>カイゴ</t>
    </rPh>
    <rPh sb="38" eb="40">
      <t>ケイカク</t>
    </rPh>
    <rPh sb="41" eb="43">
      <t>サクセイ</t>
    </rPh>
    <phoneticPr fontId="2"/>
  </si>
  <si>
    <t>サービス提供記録等</t>
    <rPh sb="4" eb="6">
      <t>テイキョウ</t>
    </rPh>
    <rPh sb="6" eb="8">
      <t>キロク</t>
    </rPh>
    <rPh sb="8" eb="9">
      <t>トウ</t>
    </rPh>
    <phoneticPr fontId="2"/>
  </si>
  <si>
    <t>サービス提供責任者が新規訪問介護計画作成月における訪問介護の提供又は同行訪問を実施</t>
    <rPh sb="4" eb="6">
      <t>テイキョウ</t>
    </rPh>
    <rPh sb="6" eb="9">
      <t>セキニンシャ</t>
    </rPh>
    <rPh sb="10" eb="12">
      <t>シンキ</t>
    </rPh>
    <rPh sb="12" eb="14">
      <t>ホウモン</t>
    </rPh>
    <rPh sb="14" eb="16">
      <t>カイゴ</t>
    </rPh>
    <rPh sb="16" eb="18">
      <t>ケイカク</t>
    </rPh>
    <rPh sb="18" eb="20">
      <t>サクセイ</t>
    </rPh>
    <rPh sb="20" eb="21">
      <t>ツキ</t>
    </rPh>
    <rPh sb="25" eb="27">
      <t>ホウモン</t>
    </rPh>
    <rPh sb="27" eb="29">
      <t>カイゴ</t>
    </rPh>
    <rPh sb="30" eb="32">
      <t>テイキョウ</t>
    </rPh>
    <rPh sb="32" eb="33">
      <t>マタ</t>
    </rPh>
    <rPh sb="34" eb="36">
      <t>ドウコウ</t>
    </rPh>
    <rPh sb="36" eb="38">
      <t>ホウモン</t>
    </rPh>
    <rPh sb="39" eb="41">
      <t>ジッシ</t>
    </rPh>
    <phoneticPr fontId="2"/>
  </si>
  <si>
    <t xml:space="preserve">認知症専門ケア加算（Ⅰ）
</t>
    <rPh sb="0" eb="3">
      <t>ニンチショウ</t>
    </rPh>
    <rPh sb="3" eb="5">
      <t>センモン</t>
    </rPh>
    <rPh sb="7" eb="9">
      <t>カサン</t>
    </rPh>
    <phoneticPr fontId="2"/>
  </si>
  <si>
    <t>毎月の確認記録</t>
    <rPh sb="0" eb="2">
      <t>マイツキ</t>
    </rPh>
    <rPh sb="3" eb="5">
      <t>カクニン</t>
    </rPh>
    <rPh sb="5" eb="7">
      <t>キロク</t>
    </rPh>
    <phoneticPr fontId="2"/>
  </si>
  <si>
    <t>２　１の割合について、毎月確認し記録</t>
    <rPh sb="4" eb="6">
      <t>ワリアイ</t>
    </rPh>
    <rPh sb="11" eb="13">
      <t>マイツキ</t>
    </rPh>
    <rPh sb="13" eb="15">
      <t>カクニン</t>
    </rPh>
    <rPh sb="16" eb="18">
      <t>キロク</t>
    </rPh>
    <phoneticPr fontId="2"/>
  </si>
  <si>
    <t>職員名簿等</t>
    <rPh sb="0" eb="2">
      <t>ショクイン</t>
    </rPh>
    <rPh sb="2" eb="4">
      <t>メイボ</t>
    </rPh>
    <rPh sb="4" eb="5">
      <t>トウ</t>
    </rPh>
    <phoneticPr fontId="2"/>
  </si>
  <si>
    <t>４　従業者に対し、認知症ケアに留意事項の伝達又は技術的指導に係る会議を定期的に開催</t>
    <rPh sb="2" eb="5">
      <t>ジュウギョウシャ</t>
    </rPh>
    <rPh sb="6" eb="7">
      <t>タイ</t>
    </rPh>
    <rPh sb="9" eb="12">
      <t>ニンチショウ</t>
    </rPh>
    <rPh sb="15" eb="17">
      <t>リュウイ</t>
    </rPh>
    <rPh sb="17" eb="19">
      <t>ジコウ</t>
    </rPh>
    <rPh sb="20" eb="22">
      <t>デンタツ</t>
    </rPh>
    <rPh sb="22" eb="23">
      <t>マタ</t>
    </rPh>
    <rPh sb="24" eb="27">
      <t>ギジュツテキ</t>
    </rPh>
    <rPh sb="27" eb="29">
      <t>シドウ</t>
    </rPh>
    <rPh sb="30" eb="31">
      <t>カカ</t>
    </rPh>
    <rPh sb="32" eb="34">
      <t>カイギ</t>
    </rPh>
    <rPh sb="35" eb="37">
      <t>テイキ</t>
    </rPh>
    <rPh sb="37" eb="38">
      <t>テキ</t>
    </rPh>
    <rPh sb="39" eb="41">
      <t>カイサイ</t>
    </rPh>
    <phoneticPr fontId="2"/>
  </si>
  <si>
    <t>会議記録</t>
    <rPh sb="0" eb="2">
      <t>カイギ</t>
    </rPh>
    <rPh sb="2" eb="4">
      <t>キロク</t>
    </rPh>
    <phoneticPr fontId="2"/>
  </si>
  <si>
    <t xml:space="preserve">認知症専門ケア加算（Ⅱ）
</t>
    <phoneticPr fontId="2"/>
  </si>
  <si>
    <t>３　認知症介護に係る専門的な研修を修了している者を基準数以上配置し、チームとして専門的な認知症ケアを実施
【基準数】
　・対象者が20人未満：１人以上
　・対象者が20人以上：（対象者数－19）÷10+1（端数切上）人以上</t>
    <rPh sb="2" eb="5">
      <t>ニンチショウ</t>
    </rPh>
    <rPh sb="5" eb="7">
      <t>カイゴ</t>
    </rPh>
    <rPh sb="8" eb="9">
      <t>カカ</t>
    </rPh>
    <rPh sb="10" eb="13">
      <t>センモンテキ</t>
    </rPh>
    <rPh sb="14" eb="16">
      <t>ケンシュウ</t>
    </rPh>
    <rPh sb="17" eb="19">
      <t>シュウリョウ</t>
    </rPh>
    <rPh sb="23" eb="24">
      <t>モノ</t>
    </rPh>
    <rPh sb="25" eb="27">
      <t>キジュン</t>
    </rPh>
    <rPh sb="27" eb="28">
      <t>スウ</t>
    </rPh>
    <rPh sb="28" eb="30">
      <t>イジョウ</t>
    </rPh>
    <rPh sb="30" eb="32">
      <t>ハイチ</t>
    </rPh>
    <rPh sb="40" eb="43">
      <t>センモンテキ</t>
    </rPh>
    <rPh sb="44" eb="47">
      <t>ニンチショウ</t>
    </rPh>
    <rPh sb="50" eb="52">
      <t>ジッシ</t>
    </rPh>
    <rPh sb="54" eb="56">
      <t>キジュン</t>
    </rPh>
    <rPh sb="56" eb="57">
      <t>スウ</t>
    </rPh>
    <rPh sb="61" eb="64">
      <t>タイショウシャ</t>
    </rPh>
    <rPh sb="67" eb="68">
      <t>ニン</t>
    </rPh>
    <rPh sb="68" eb="70">
      <t>ミマン</t>
    </rPh>
    <rPh sb="72" eb="73">
      <t>ニン</t>
    </rPh>
    <rPh sb="73" eb="75">
      <t>イジョウ</t>
    </rPh>
    <rPh sb="78" eb="81">
      <t>タイショウシャ</t>
    </rPh>
    <rPh sb="84" eb="85">
      <t>ニン</t>
    </rPh>
    <rPh sb="85" eb="87">
      <t>イジョウ</t>
    </rPh>
    <rPh sb="89" eb="91">
      <t>タイショウ</t>
    </rPh>
    <rPh sb="91" eb="92">
      <t>モノ</t>
    </rPh>
    <rPh sb="92" eb="93">
      <t>カズ</t>
    </rPh>
    <rPh sb="103" eb="105">
      <t>ハスウ</t>
    </rPh>
    <rPh sb="105" eb="107">
      <t>キリアゲ</t>
    </rPh>
    <rPh sb="108" eb="109">
      <t>ニン</t>
    </rPh>
    <rPh sb="109" eb="111">
      <t>イジョウ</t>
    </rPh>
    <phoneticPr fontId="2"/>
  </si>
  <si>
    <t>５　認知症介護の指導に係る専門的な研修を修了している者を１名以上配置し、事業所全体の認知症ケアの指導を実施</t>
    <rPh sb="2" eb="5">
      <t>ニンチショウ</t>
    </rPh>
    <rPh sb="5" eb="7">
      <t>カイゴ</t>
    </rPh>
    <rPh sb="8" eb="10">
      <t>シドウ</t>
    </rPh>
    <rPh sb="11" eb="12">
      <t>カカ</t>
    </rPh>
    <rPh sb="13" eb="16">
      <t>センモンテキ</t>
    </rPh>
    <rPh sb="17" eb="19">
      <t>ケンシュウ</t>
    </rPh>
    <rPh sb="20" eb="22">
      <t>シュウリョウ</t>
    </rPh>
    <rPh sb="26" eb="27">
      <t>モノ</t>
    </rPh>
    <rPh sb="29" eb="30">
      <t>メイ</t>
    </rPh>
    <rPh sb="30" eb="32">
      <t>イジョウ</t>
    </rPh>
    <rPh sb="32" eb="34">
      <t>ハイチ</t>
    </rPh>
    <rPh sb="36" eb="39">
      <t>ジギョウショ</t>
    </rPh>
    <rPh sb="39" eb="41">
      <t>ゼンタイ</t>
    </rPh>
    <rPh sb="42" eb="45">
      <t>ニンチショウ</t>
    </rPh>
    <rPh sb="48" eb="50">
      <t>シドウ</t>
    </rPh>
    <rPh sb="51" eb="53">
      <t>ジッシ</t>
    </rPh>
    <phoneticPr fontId="2"/>
  </si>
  <si>
    <t>６ 訪問介護員等ごとの認知症ケアに関する研修計画の作成、計画的な実施</t>
    <rPh sb="2" eb="4">
      <t>ホウモン</t>
    </rPh>
    <rPh sb="4" eb="7">
      <t>カイゴイン</t>
    </rPh>
    <rPh sb="7" eb="8">
      <t>トウ</t>
    </rPh>
    <rPh sb="11" eb="14">
      <t>ニンチショウ</t>
    </rPh>
    <rPh sb="17" eb="18">
      <t>カン</t>
    </rPh>
    <rPh sb="20" eb="22">
      <t>ケンシュウ</t>
    </rPh>
    <rPh sb="22" eb="24">
      <t>ケイカク</t>
    </rPh>
    <rPh sb="25" eb="27">
      <t>サクセイ</t>
    </rPh>
    <rPh sb="28" eb="31">
      <t>ケイカクテキ</t>
    </rPh>
    <rPh sb="32" eb="34">
      <t>ジッシ</t>
    </rPh>
    <phoneticPr fontId="2"/>
  </si>
  <si>
    <t>研修計画等</t>
    <rPh sb="0" eb="2">
      <t>ケンシュウ</t>
    </rPh>
    <rPh sb="2" eb="4">
      <t>ケイカク</t>
    </rPh>
    <rPh sb="4" eb="5">
      <t>トウ</t>
    </rPh>
    <phoneticPr fontId="2"/>
  </si>
  <si>
    <t>生活機能向上連携加算（Ⅰ）</t>
    <phoneticPr fontId="2"/>
  </si>
  <si>
    <t>１　指定訪問リハビリテーション、指定通所リハビリテーション、又はリハビリテーションを実施している医療提供施設（原則として許可病床数200床未満に限る）の医師又は理学療法士等の助言に基づき、アセスメントを実施</t>
    <rPh sb="30" eb="31">
      <t>マタ</t>
    </rPh>
    <rPh sb="42" eb="44">
      <t>ジッシ</t>
    </rPh>
    <rPh sb="48" eb="50">
      <t>イリョウ</t>
    </rPh>
    <rPh sb="50" eb="52">
      <t>テイキョウ</t>
    </rPh>
    <rPh sb="52" eb="54">
      <t>シセツ</t>
    </rPh>
    <rPh sb="55" eb="57">
      <t>ゲンソク</t>
    </rPh>
    <rPh sb="60" eb="62">
      <t>キョカ</t>
    </rPh>
    <rPh sb="62" eb="64">
      <t>ビョウショウ</t>
    </rPh>
    <rPh sb="64" eb="65">
      <t>スウ</t>
    </rPh>
    <rPh sb="68" eb="69">
      <t>ショウ</t>
    </rPh>
    <rPh sb="69" eb="71">
      <t>ミマン</t>
    </rPh>
    <rPh sb="72" eb="73">
      <t>カギ</t>
    </rPh>
    <rPh sb="76" eb="78">
      <t>イシ</t>
    </rPh>
    <rPh sb="78" eb="79">
      <t>マタ</t>
    </rPh>
    <rPh sb="87" eb="89">
      <t>ジョゲン</t>
    </rPh>
    <rPh sb="90" eb="91">
      <t>モト</t>
    </rPh>
    <rPh sb="101" eb="103">
      <t>ジッシ</t>
    </rPh>
    <phoneticPr fontId="2"/>
  </si>
  <si>
    <t>訪問介護計画書、サービス提供記録等</t>
    <phoneticPr fontId="2"/>
  </si>
  <si>
    <t>２　アセスメント結果に基づき、生活機能の向上を目的とした訪問介護計画を作成</t>
    <phoneticPr fontId="2"/>
  </si>
  <si>
    <t>３　計画内容に次の①～④の内容を記載</t>
    <rPh sb="2" eb="4">
      <t>ケイカク</t>
    </rPh>
    <rPh sb="4" eb="6">
      <t>ナイヨウ</t>
    </rPh>
    <rPh sb="7" eb="8">
      <t>ツギ</t>
    </rPh>
    <rPh sb="13" eb="15">
      <t>ナイヨウ</t>
    </rPh>
    <rPh sb="16" eb="18">
      <t>キサイ</t>
    </rPh>
    <phoneticPr fontId="2"/>
  </si>
  <si>
    <t>①利用者が日々の暮らしの中で可能な限り自立して行おうとする行為の内容</t>
    <rPh sb="1" eb="4">
      <t>リヨウシャ</t>
    </rPh>
    <rPh sb="5" eb="7">
      <t>ヒビ</t>
    </rPh>
    <rPh sb="8" eb="9">
      <t>ク</t>
    </rPh>
    <rPh sb="12" eb="13">
      <t>ナカ</t>
    </rPh>
    <rPh sb="14" eb="16">
      <t>カノウ</t>
    </rPh>
    <rPh sb="17" eb="18">
      <t>カギ</t>
    </rPh>
    <rPh sb="19" eb="21">
      <t>ジリツ</t>
    </rPh>
    <rPh sb="23" eb="24">
      <t>オコナ</t>
    </rPh>
    <rPh sb="29" eb="31">
      <t>コウイ</t>
    </rPh>
    <rPh sb="32" eb="34">
      <t>ナイヨウ</t>
    </rPh>
    <phoneticPr fontId="2"/>
  </si>
  <si>
    <t>記載</t>
    <rPh sb="0" eb="2">
      <t>キサイ</t>
    </rPh>
    <phoneticPr fontId="2"/>
  </si>
  <si>
    <t>②①の内容について定めた３月を目途とする達成目標（利用者の意向及びケアマネの意見を踏まえ、可能な限り具体的・客観的な指標を用いたもの）</t>
    <rPh sb="3" eb="5">
      <t>ナイヨウ</t>
    </rPh>
    <rPh sb="9" eb="10">
      <t>サダ</t>
    </rPh>
    <rPh sb="13" eb="14">
      <t>ツキ</t>
    </rPh>
    <rPh sb="15" eb="17">
      <t>モクト</t>
    </rPh>
    <rPh sb="20" eb="22">
      <t>タッセイ</t>
    </rPh>
    <rPh sb="22" eb="24">
      <t>モクヒョウ</t>
    </rPh>
    <rPh sb="25" eb="28">
      <t>リヨウシャ</t>
    </rPh>
    <rPh sb="29" eb="31">
      <t>イコウ</t>
    </rPh>
    <rPh sb="31" eb="32">
      <t>オヨ</t>
    </rPh>
    <rPh sb="38" eb="40">
      <t>イケン</t>
    </rPh>
    <rPh sb="41" eb="42">
      <t>フ</t>
    </rPh>
    <rPh sb="45" eb="47">
      <t>カノウ</t>
    </rPh>
    <rPh sb="48" eb="49">
      <t>カギ</t>
    </rPh>
    <rPh sb="50" eb="53">
      <t>グタイテキ</t>
    </rPh>
    <rPh sb="54" eb="57">
      <t>キャッカンテキ</t>
    </rPh>
    <rPh sb="58" eb="60">
      <t>シヒョウ</t>
    </rPh>
    <rPh sb="61" eb="62">
      <t>モチ</t>
    </rPh>
    <phoneticPr fontId="2"/>
  </si>
  <si>
    <t>③②の目標を達成するための各月の目標（利用者の意向及びケアマネの意見を踏まえ、可能な限り具体的・客観的な指標を用いたもの）</t>
    <rPh sb="3" eb="5">
      <t>モクヒョウ</t>
    </rPh>
    <rPh sb="6" eb="8">
      <t>タッセイ</t>
    </rPh>
    <rPh sb="13" eb="15">
      <t>カクツキ</t>
    </rPh>
    <rPh sb="16" eb="18">
      <t>モクヒョウ</t>
    </rPh>
    <rPh sb="39" eb="41">
      <t>カノウ</t>
    </rPh>
    <rPh sb="42" eb="43">
      <t>カギ</t>
    </rPh>
    <rPh sb="48" eb="51">
      <t>キャッカンテキ</t>
    </rPh>
    <rPh sb="52" eb="54">
      <t>シヒョウ</t>
    </rPh>
    <phoneticPr fontId="2"/>
  </si>
  <si>
    <t>④②及び③の目標を達成するために訪問介護員等が行う介助等の内容</t>
    <rPh sb="2" eb="3">
      <t>オヨ</t>
    </rPh>
    <rPh sb="6" eb="8">
      <t>モクヒョウ</t>
    </rPh>
    <rPh sb="9" eb="11">
      <t>タッセイ</t>
    </rPh>
    <rPh sb="16" eb="18">
      <t>ホウモン</t>
    </rPh>
    <rPh sb="18" eb="20">
      <t>カイゴ</t>
    </rPh>
    <rPh sb="20" eb="21">
      <t>イン</t>
    </rPh>
    <rPh sb="21" eb="22">
      <t>トウ</t>
    </rPh>
    <rPh sb="23" eb="24">
      <t>オコナ</t>
    </rPh>
    <rPh sb="25" eb="27">
      <t>カイジョ</t>
    </rPh>
    <rPh sb="27" eb="28">
      <t>トウ</t>
    </rPh>
    <rPh sb="29" eb="31">
      <t>ナイヨウ</t>
    </rPh>
    <phoneticPr fontId="2"/>
  </si>
  <si>
    <t>４　各月における目標の達成度合いを利用者及び指定訪問リハビリテーション、指定通所リハビリテーション又はリハビリテーションを実施している医療提供施設の理学療法士等に報告</t>
    <rPh sb="2" eb="4">
      <t>カクツキ</t>
    </rPh>
    <rPh sb="8" eb="10">
      <t>モクヒョウ</t>
    </rPh>
    <rPh sb="11" eb="13">
      <t>タッセイ</t>
    </rPh>
    <rPh sb="13" eb="15">
      <t>ドア</t>
    </rPh>
    <rPh sb="17" eb="20">
      <t>リヨウシャ</t>
    </rPh>
    <rPh sb="20" eb="21">
      <t>オヨ</t>
    </rPh>
    <rPh sb="22" eb="24">
      <t>シテイ</t>
    </rPh>
    <rPh sb="24" eb="26">
      <t>ホウモン</t>
    </rPh>
    <rPh sb="36" eb="38">
      <t>シテイ</t>
    </rPh>
    <rPh sb="38" eb="40">
      <t>ツウショ</t>
    </rPh>
    <rPh sb="49" eb="50">
      <t>マタ</t>
    </rPh>
    <rPh sb="74" eb="76">
      <t>リガク</t>
    </rPh>
    <rPh sb="76" eb="79">
      <t>リョウホウシ</t>
    </rPh>
    <rPh sb="79" eb="80">
      <t>トウ</t>
    </rPh>
    <rPh sb="81" eb="83">
      <t>ホウコク</t>
    </rPh>
    <phoneticPr fontId="2"/>
  </si>
  <si>
    <t>生活機能向上連携加算（Ⅱ）</t>
    <phoneticPr fontId="2"/>
  </si>
  <si>
    <t>１　指定訪問リハビリテーション、指定通所リハビリテーション、又はリハビリテーションを実施している医療提供施設（原則として許可病床数200床未満に限る）の医師又は理学療法士等が、利用者宅を訪問する際にサービス提供責任者が同行する、又は理学療法士等及びサービス提供責任者が利用者宅を訪問した後共同でカンファレンス（サービス担当者会議として開催されるものを除く。）を行い、共同でアセスメントを実施</t>
    <phoneticPr fontId="2"/>
  </si>
  <si>
    <t>訪問介護計画書、サービス提供記録等</t>
    <phoneticPr fontId="2"/>
  </si>
  <si>
    <t>２　アセスメント結果に基づき、生活機能の向上を目的とした訪問介護計画を作成</t>
    <phoneticPr fontId="2"/>
  </si>
  <si>
    <t>４　各月における目標の達成度合いを利用者及び指定訪問リハビリテーション又は指定通所リハビリテーションの理学療法士等に報告</t>
    <rPh sb="2" eb="4">
      <t>カクツキ</t>
    </rPh>
    <rPh sb="8" eb="10">
      <t>モクヒョウ</t>
    </rPh>
    <rPh sb="11" eb="13">
      <t>タッセイ</t>
    </rPh>
    <rPh sb="13" eb="15">
      <t>ドア</t>
    </rPh>
    <rPh sb="17" eb="20">
      <t>リヨウシャ</t>
    </rPh>
    <rPh sb="20" eb="21">
      <t>オヨ</t>
    </rPh>
    <rPh sb="22" eb="24">
      <t>シテイ</t>
    </rPh>
    <rPh sb="24" eb="26">
      <t>ホウモン</t>
    </rPh>
    <rPh sb="35" eb="36">
      <t>マタ</t>
    </rPh>
    <rPh sb="37" eb="39">
      <t>シテイ</t>
    </rPh>
    <rPh sb="39" eb="41">
      <t>ツウショ</t>
    </rPh>
    <rPh sb="51" eb="53">
      <t>リガク</t>
    </rPh>
    <rPh sb="53" eb="56">
      <t>リョウホウシ</t>
    </rPh>
    <rPh sb="56" eb="57">
      <t>トウ</t>
    </rPh>
    <rPh sb="58" eb="60">
      <t>ホウコク</t>
    </rPh>
    <phoneticPr fontId="2"/>
  </si>
  <si>
    <t>賃金改善の計画
介護職員処遇改善計画書、改善の実施状況がわかる書類等</t>
    <rPh sb="0" eb="2">
      <t>チンギン</t>
    </rPh>
    <rPh sb="2" eb="4">
      <t>カイゼン</t>
    </rPh>
    <rPh sb="5" eb="7">
      <t>ケイカク</t>
    </rPh>
    <rPh sb="8" eb="10">
      <t>カイゴ</t>
    </rPh>
    <rPh sb="10" eb="12">
      <t>ショクイン</t>
    </rPh>
    <rPh sb="12" eb="14">
      <t>ショグウ</t>
    </rPh>
    <rPh sb="14" eb="16">
      <t>カイゼン</t>
    </rPh>
    <rPh sb="16" eb="19">
      <t>ケイカクショ</t>
    </rPh>
    <rPh sb="20" eb="22">
      <t>カイゼン</t>
    </rPh>
    <rPh sb="23" eb="25">
      <t>ジッシ</t>
    </rPh>
    <rPh sb="25" eb="27">
      <t>ジョウキョウ</t>
    </rPh>
    <rPh sb="31" eb="33">
      <t>ショルイ</t>
    </rPh>
    <rPh sb="33" eb="34">
      <t>トウ</t>
    </rPh>
    <phoneticPr fontId="2"/>
  </si>
  <si>
    <t>２　介護職員処遇改善計画書（賃金改善計画の実施期間、実施方法、介護職員の処遇改善の計画等を記載）を作成し、全ての介護職員に周知し、県に届け出ている</t>
    <rPh sb="2" eb="4">
      <t>カイゴ</t>
    </rPh>
    <rPh sb="4" eb="6">
      <t>ショクイン</t>
    </rPh>
    <rPh sb="6" eb="8">
      <t>ショグウ</t>
    </rPh>
    <rPh sb="8" eb="10">
      <t>カイゼン</t>
    </rPh>
    <rPh sb="10" eb="12">
      <t>ケイカク</t>
    </rPh>
    <rPh sb="12" eb="13">
      <t>ショ</t>
    </rPh>
    <rPh sb="14" eb="16">
      <t>チンギン</t>
    </rPh>
    <rPh sb="16" eb="18">
      <t>カイゼン</t>
    </rPh>
    <rPh sb="18" eb="20">
      <t>ケイカク</t>
    </rPh>
    <rPh sb="21" eb="23">
      <t>ジッシ</t>
    </rPh>
    <rPh sb="23" eb="25">
      <t>キカン</t>
    </rPh>
    <rPh sb="26" eb="28">
      <t>ジッシ</t>
    </rPh>
    <rPh sb="28" eb="30">
      <t>ホウホウ</t>
    </rPh>
    <rPh sb="31" eb="33">
      <t>カイゴ</t>
    </rPh>
    <rPh sb="33" eb="35">
      <t>ショクイン</t>
    </rPh>
    <rPh sb="36" eb="38">
      <t>ショグウ</t>
    </rPh>
    <rPh sb="38" eb="40">
      <t>カイゼン</t>
    </rPh>
    <rPh sb="41" eb="43">
      <t>ケイカク</t>
    </rPh>
    <rPh sb="43" eb="44">
      <t>トウ</t>
    </rPh>
    <rPh sb="45" eb="47">
      <t>キサイ</t>
    </rPh>
    <rPh sb="49" eb="51">
      <t>サクセイ</t>
    </rPh>
    <rPh sb="53" eb="54">
      <t>スベ</t>
    </rPh>
    <rPh sb="56" eb="58">
      <t>カイゴ</t>
    </rPh>
    <rPh sb="58" eb="60">
      <t>ショクイン</t>
    </rPh>
    <rPh sb="61" eb="63">
      <t>シュウチ</t>
    </rPh>
    <rPh sb="65" eb="66">
      <t>ケン</t>
    </rPh>
    <rPh sb="67" eb="68">
      <t>トド</t>
    </rPh>
    <rPh sb="69" eb="70">
      <t>デ</t>
    </rPh>
    <phoneticPr fontId="2"/>
  </si>
  <si>
    <t>３　介護職員処遇改善加算の算定額に相当する賃金改善を実施</t>
    <rPh sb="15" eb="16">
      <t>ガク</t>
    </rPh>
    <rPh sb="17" eb="19">
      <t>ソウトウ</t>
    </rPh>
    <rPh sb="21" eb="23">
      <t>チンギン</t>
    </rPh>
    <rPh sb="23" eb="25">
      <t>カイゼン</t>
    </rPh>
    <rPh sb="26" eb="28">
      <t>ジッシ</t>
    </rPh>
    <phoneticPr fontId="2"/>
  </si>
  <si>
    <t>４　事業年度ごとに介護職員の処遇改善の実績を県へ報告</t>
    <rPh sb="2" eb="4">
      <t>ジギョウ</t>
    </rPh>
    <rPh sb="4" eb="6">
      <t>ネンド</t>
    </rPh>
    <rPh sb="9" eb="11">
      <t>カイゴ</t>
    </rPh>
    <rPh sb="11" eb="13">
      <t>ショクイン</t>
    </rPh>
    <rPh sb="14" eb="16">
      <t>ショグウ</t>
    </rPh>
    <rPh sb="16" eb="18">
      <t>カイゼン</t>
    </rPh>
    <rPh sb="19" eb="21">
      <t>ジッセキ</t>
    </rPh>
    <rPh sb="22" eb="23">
      <t>ケン</t>
    </rPh>
    <rPh sb="24" eb="26">
      <t>ホウコク</t>
    </rPh>
    <phoneticPr fontId="2"/>
  </si>
  <si>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2"/>
  </si>
  <si>
    <t>６　労働保険料の納付を適正に行っている</t>
    <rPh sb="2" eb="4">
      <t>ロウドウ</t>
    </rPh>
    <rPh sb="4" eb="7">
      <t>ホケンリョウ</t>
    </rPh>
    <rPh sb="8" eb="10">
      <t>ノウフ</t>
    </rPh>
    <rPh sb="11" eb="13">
      <t>テキセイ</t>
    </rPh>
    <rPh sb="14" eb="15">
      <t>オコナ</t>
    </rPh>
    <phoneticPr fontId="2"/>
  </si>
  <si>
    <t>７　次の①、②及び③のいずれにも該当</t>
    <rPh sb="2" eb="3">
      <t>ツギ</t>
    </rPh>
    <rPh sb="7" eb="8">
      <t>オヨ</t>
    </rPh>
    <rPh sb="16" eb="18">
      <t>ガイトウ</t>
    </rPh>
    <phoneticPr fontId="2"/>
  </si>
  <si>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2"/>
  </si>
  <si>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2"/>
  </si>
  <si>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2"/>
  </si>
  <si>
    <t>８　２の届出に係る計画の期間中に実施する介護職員の処遇改善内容、当該介護職員の処遇改善に要する費用の見込額を全ての介護職員に周知している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カイゴ</t>
    </rPh>
    <rPh sb="22" eb="24">
      <t>ショクイン</t>
    </rPh>
    <rPh sb="25" eb="27">
      <t>ショグウ</t>
    </rPh>
    <rPh sb="27" eb="29">
      <t>カイゼン</t>
    </rPh>
    <rPh sb="29" eb="31">
      <t>ナイヨウ</t>
    </rPh>
    <rPh sb="32" eb="34">
      <t>トウガイ</t>
    </rPh>
    <rPh sb="34" eb="36">
      <t>カイゴ</t>
    </rPh>
    <rPh sb="36" eb="38">
      <t>ショクイン</t>
    </rPh>
    <rPh sb="39" eb="41">
      <t>ショグウ</t>
    </rPh>
    <rPh sb="41" eb="43">
      <t>カイゼン</t>
    </rPh>
    <rPh sb="44" eb="45">
      <t>ヨウ</t>
    </rPh>
    <rPh sb="47" eb="49">
      <t>ヒヨウ</t>
    </rPh>
    <rPh sb="50" eb="52">
      <t>ミコ</t>
    </rPh>
    <rPh sb="52" eb="53">
      <t>ガク</t>
    </rPh>
    <rPh sb="54" eb="55">
      <t>スベ</t>
    </rPh>
    <rPh sb="57" eb="59">
      <t>カイゴ</t>
    </rPh>
    <rPh sb="59" eb="61">
      <t>ショクイン</t>
    </rPh>
    <rPh sb="62" eb="64">
      <t>シュウチ</t>
    </rPh>
    <phoneticPr fontId="2"/>
  </si>
  <si>
    <t>口腔連携強化加算</t>
    <phoneticPr fontId="2"/>
  </si>
  <si>
    <t>特別地域加算</t>
    <rPh sb="0" eb="2">
      <t>トクベツ</t>
    </rPh>
    <rPh sb="2" eb="4">
      <t>チイキ</t>
    </rPh>
    <rPh sb="4" eb="6">
      <t>カサン</t>
    </rPh>
    <phoneticPr fontId="2"/>
  </si>
  <si>
    <t>厚生労働大臣の定める地域</t>
    <rPh sb="0" eb="2">
      <t>コウセイ</t>
    </rPh>
    <rPh sb="2" eb="4">
      <t>ロウドウ</t>
    </rPh>
    <rPh sb="4" eb="6">
      <t>ダイジン</t>
    </rPh>
    <rPh sb="7" eb="8">
      <t>サダ</t>
    </rPh>
    <rPh sb="10" eb="12">
      <t>チイキ</t>
    </rPh>
    <phoneticPr fontId="2"/>
  </si>
  <si>
    <t>中山間部地域等における小規模事業所加算</t>
    <rPh sb="0" eb="1">
      <t>ナカ</t>
    </rPh>
    <rPh sb="1" eb="4">
      <t>サンカンブ</t>
    </rPh>
    <rPh sb="4" eb="7">
      <t>チイキナド</t>
    </rPh>
    <rPh sb="11" eb="14">
      <t>ショウキボ</t>
    </rPh>
    <rPh sb="14" eb="17">
      <t>ジギョウショ</t>
    </rPh>
    <rPh sb="17" eb="19">
      <t>カサン</t>
    </rPh>
    <phoneticPr fontId="2"/>
  </si>
  <si>
    <t>厚生労働大臣の定める地域＋事業者規模要件（１月当たり延訪問回数が200回以下）</t>
    <rPh sb="0" eb="2">
      <t>コウセイ</t>
    </rPh>
    <rPh sb="2" eb="4">
      <t>ロウドウ</t>
    </rPh>
    <rPh sb="4" eb="6">
      <t>ダイジン</t>
    </rPh>
    <rPh sb="7" eb="8">
      <t>サダ</t>
    </rPh>
    <rPh sb="10" eb="12">
      <t>チイキ</t>
    </rPh>
    <rPh sb="13" eb="15">
      <t>ジギョウ</t>
    </rPh>
    <rPh sb="15" eb="16">
      <t>シャ</t>
    </rPh>
    <rPh sb="16" eb="18">
      <t>キボ</t>
    </rPh>
    <rPh sb="18" eb="20">
      <t>ヨウケン</t>
    </rPh>
    <rPh sb="22" eb="23">
      <t>ツキ</t>
    </rPh>
    <rPh sb="23" eb="24">
      <t>ア</t>
    </rPh>
    <rPh sb="26" eb="27">
      <t>ノ</t>
    </rPh>
    <rPh sb="27" eb="29">
      <t>ホウモン</t>
    </rPh>
    <rPh sb="29" eb="31">
      <t>カイスウ</t>
    </rPh>
    <rPh sb="35" eb="38">
      <t>カイイカ</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</si>
  <si>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</si>
  <si>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県基準条例第30条</t>
    <rPh sb="0" eb="5">
      <t>ケンキジュンジョウレイ</t>
    </rPh>
    <rPh sb="5" eb="6">
      <t>ダイ</t>
    </rPh>
    <rPh sb="8" eb="9">
      <t>ジョウ</t>
    </rPh>
    <phoneticPr fontId="2"/>
  </si>
  <si>
    <t>県基準条例第31条</t>
    <rPh sb="0" eb="5">
      <t>ケンキジュンジョウレイ</t>
    </rPh>
    <rPh sb="5" eb="6">
      <t>ダイ</t>
    </rPh>
    <rPh sb="8" eb="9">
      <t>ジョウ</t>
    </rPh>
    <phoneticPr fontId="2"/>
  </si>
  <si>
    <t>県基準条例第32条第4項</t>
    <rPh sb="0" eb="5">
      <t>ケンキジュンジョウレイ</t>
    </rPh>
    <rPh sb="5" eb="6">
      <t>ダイ</t>
    </rPh>
    <rPh sb="8" eb="9">
      <t>ジョウ</t>
    </rPh>
    <rPh sb="9" eb="10">
      <t>ダイ</t>
    </rPh>
    <rPh sb="11" eb="12">
      <t>コウ</t>
    </rPh>
    <phoneticPr fontId="2"/>
  </si>
  <si>
    <t>感染症や非常災害の発生時において、サービスの提供を継続的に実施し、及び非常時の体制で早期の業務再開を図るための計画（以下「業務継続計画」という。）を策定し、当該計画に従い必要な措置を講じていますか。</t>
    <phoneticPr fontId="2"/>
  </si>
  <si>
    <t>県条例第36条</t>
    <rPh sb="0" eb="3">
      <t>ケンジョウレイ</t>
    </rPh>
    <rPh sb="3" eb="4">
      <t>ダイ</t>
    </rPh>
    <rPh sb="6" eb="7">
      <t>ジョウ</t>
    </rPh>
    <phoneticPr fontId="2"/>
  </si>
  <si>
    <t>県条例第36条の2</t>
    <rPh sb="0" eb="3">
      <t>ケンジョウレイ</t>
    </rPh>
    <rPh sb="3" eb="4">
      <t>ダイ</t>
    </rPh>
    <rPh sb="6" eb="7">
      <t>ジョウ</t>
    </rPh>
    <phoneticPr fontId="2"/>
  </si>
  <si>
    <t>県基準条例第37条</t>
    <rPh sb="0" eb="5">
      <t>ケンキジュンジョウレイ</t>
    </rPh>
    <rPh sb="5" eb="6">
      <t>ダイ</t>
    </rPh>
    <rPh sb="8" eb="9">
      <t>ジョウ</t>
    </rPh>
    <phoneticPr fontId="2"/>
  </si>
  <si>
    <t>※　市町村又は国保連からの求めがあった場合、改善の内容を報告することを含む。</t>
    <rPh sb="35" eb="36">
      <t>フク</t>
    </rPh>
    <phoneticPr fontId="2"/>
  </si>
  <si>
    <t>県基準条例第41条</t>
    <rPh sb="0" eb="6">
      <t>ケンキジュンジョウレイダイ</t>
    </rPh>
    <rPh sb="8" eb="9">
      <t>ジョウ</t>
    </rPh>
    <phoneticPr fontId="2"/>
  </si>
  <si>
    <t>県基準条例第42条第1項</t>
    <rPh sb="0" eb="5">
      <t>ケンキジュンジョウレイ</t>
    </rPh>
    <rPh sb="5" eb="6">
      <t>ダイ</t>
    </rPh>
    <rPh sb="8" eb="9">
      <t>ジョウ</t>
    </rPh>
    <rPh sb="9" eb="10">
      <t>ダイ</t>
    </rPh>
    <rPh sb="11" eb="12">
      <t>コウ</t>
    </rPh>
    <phoneticPr fontId="2"/>
  </si>
  <si>
    <t>県基準条例第42条第2項</t>
    <rPh sb="0" eb="5">
      <t>ケンキジュンジョウレイ</t>
    </rPh>
    <rPh sb="5" eb="6">
      <t>ダイ</t>
    </rPh>
    <rPh sb="8" eb="9">
      <t>ジョウ</t>
    </rPh>
    <rPh sb="9" eb="10">
      <t>ダイ</t>
    </rPh>
    <rPh sb="11" eb="12">
      <t>コウ</t>
    </rPh>
    <phoneticPr fontId="2"/>
  </si>
  <si>
    <t>従業者の勤務の体制及び勤務形態一覧表</t>
    <phoneticPr fontId="1"/>
  </si>
  <si>
    <t>④　正当な理由なく、事業所において、前6月間に提供した訪問介護サービス提供総数のうち、事業所の所在する建物と同一の敷地内若しくは隣接する敷地内に所在する建物に居住する者に提供されたものの占める割合が９割以上の場合（※②に該当する場合を除く）</t>
    <rPh sb="2" eb="4">
      <t>セイトウ</t>
    </rPh>
    <rPh sb="5" eb="7">
      <t>リユウ</t>
    </rPh>
    <rPh sb="18" eb="19">
      <t>ゼン</t>
    </rPh>
    <rPh sb="20" eb="21">
      <t>ガツ</t>
    </rPh>
    <rPh sb="21" eb="22">
      <t>カン</t>
    </rPh>
    <rPh sb="23" eb="25">
      <t>テイキョウ</t>
    </rPh>
    <rPh sb="27" eb="31">
      <t>ホウモンカイゴ</t>
    </rPh>
    <rPh sb="35" eb="37">
      <t>テイキョウ</t>
    </rPh>
    <rPh sb="37" eb="39">
      <t>ソウスウ</t>
    </rPh>
    <rPh sb="72" eb="74">
      <t>ショザイ</t>
    </rPh>
    <rPh sb="79" eb="81">
      <t>キョジュウ</t>
    </rPh>
    <rPh sb="83" eb="84">
      <t>モノ</t>
    </rPh>
    <rPh sb="85" eb="87">
      <t>テイキョウ</t>
    </rPh>
    <rPh sb="93" eb="94">
      <t>シ</t>
    </rPh>
    <rPh sb="96" eb="98">
      <t>ワリアイ</t>
    </rPh>
    <rPh sb="100" eb="103">
      <t>ワリイジョウ</t>
    </rPh>
    <rPh sb="104" eb="106">
      <t>バアイ</t>
    </rPh>
    <rPh sb="110" eb="112">
      <t>ガイトウ</t>
    </rPh>
    <rPh sb="114" eb="116">
      <t>バアイ</t>
    </rPh>
    <rPh sb="117" eb="118">
      <t>ノゾ</t>
    </rPh>
    <phoneticPr fontId="2"/>
  </si>
  <si>
    <t>①高齢者虐待防止のための対策を検討する委員会を定期的に開催</t>
    <phoneticPr fontId="2"/>
  </si>
  <si>
    <t>②高齢者虐待防止のための指針を整備</t>
    <rPh sb="12" eb="14">
      <t>シシン</t>
    </rPh>
    <rPh sb="15" eb="17">
      <t>セイビ</t>
    </rPh>
    <phoneticPr fontId="2"/>
  </si>
  <si>
    <t>③高齢者虐待防止のための研修を年１回以上実施</t>
    <rPh sb="12" eb="14">
      <t>ケンシュウ</t>
    </rPh>
    <phoneticPr fontId="2"/>
  </si>
  <si>
    <t>感染症や非常災害の発生時において、サービスの提供を継続的に実施し、及び非常時の体制で早期の業務再開を図るための計画（以下「業務継続計画」という。）を策定し、当該計画に従い必要な措置を講じている。</t>
    <phoneticPr fontId="2"/>
  </si>
  <si>
    <t>２ 利用者情報・留意事項伝達、技術指導等を目的とした会議開催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モクテキ</t>
    </rPh>
    <rPh sb="26" eb="28">
      <t>カイギ</t>
    </rPh>
    <rPh sb="28" eb="30">
      <t>カイサイ</t>
    </rPh>
    <phoneticPr fontId="2"/>
  </si>
  <si>
    <t>４ 全ての訪問介護員等の定期的な健康診断の実施</t>
    <rPh sb="2" eb="3">
      <t>ゼン</t>
    </rPh>
    <rPh sb="5" eb="7">
      <t>ホウモン</t>
    </rPh>
    <rPh sb="7" eb="10">
      <t>カイゴイン</t>
    </rPh>
    <rPh sb="10" eb="11">
      <t>トウ</t>
    </rPh>
    <rPh sb="12" eb="15">
      <t>テイキテキ</t>
    </rPh>
    <rPh sb="16" eb="18">
      <t>ケンコウ</t>
    </rPh>
    <rPh sb="18" eb="20">
      <t>シンダン</t>
    </rPh>
    <rPh sb="21" eb="23">
      <t>ジッシ</t>
    </rPh>
    <phoneticPr fontId="2"/>
  </si>
  <si>
    <t>５ 緊急時等における対応方法を利用者へ明示</t>
    <rPh sb="2" eb="5">
      <t>キンキュウジ</t>
    </rPh>
    <rPh sb="5" eb="6">
      <t>トウ</t>
    </rPh>
    <rPh sb="10" eb="12">
      <t>タイオウ</t>
    </rPh>
    <rPh sb="12" eb="14">
      <t>ホウホウ</t>
    </rPh>
    <rPh sb="15" eb="18">
      <t>リヨウシャ</t>
    </rPh>
    <rPh sb="19" eb="21">
      <t>メイジ</t>
    </rPh>
    <phoneticPr fontId="2"/>
  </si>
  <si>
    <t>① 前年度（３月を除く)又は算定日が属する月の前３月間の利用者総数のうち、１月当たりの利用人員実績の平均について要介護４及び５の利用者、認知症日常生活自立度Ⅲ以上の利用者並びにたんの吸引等を必要とする利用者の割合が２割以上</t>
    <rPh sb="2" eb="5">
      <t>ゼンネンド</t>
    </rPh>
    <rPh sb="12" eb="13">
      <t>マタ</t>
    </rPh>
    <rPh sb="26" eb="27">
      <t>アイダ</t>
    </rPh>
    <rPh sb="28" eb="31">
      <t>リヨウシャ</t>
    </rPh>
    <rPh sb="31" eb="33">
      <t>ソウスウ</t>
    </rPh>
    <rPh sb="38" eb="40">
      <t>ツキア</t>
    </rPh>
    <rPh sb="43" eb="45">
      <t>リヨウ</t>
    </rPh>
    <rPh sb="45" eb="47">
      <t>ジンイン</t>
    </rPh>
    <rPh sb="47" eb="49">
      <t>ジッセキ</t>
    </rPh>
    <rPh sb="50" eb="52">
      <t>ヘイキン</t>
    </rPh>
    <rPh sb="60" eb="61">
      <t>オヨ</t>
    </rPh>
    <rPh sb="68" eb="71">
      <t>ニンチショウ</t>
    </rPh>
    <rPh sb="71" eb="73">
      <t>ニチジョウ</t>
    </rPh>
    <rPh sb="73" eb="75">
      <t>セイカツ</t>
    </rPh>
    <rPh sb="75" eb="77">
      <t>ジリツ</t>
    </rPh>
    <rPh sb="77" eb="78">
      <t>ド</t>
    </rPh>
    <rPh sb="79" eb="81">
      <t>イジョウ</t>
    </rPh>
    <rPh sb="82" eb="85">
      <t>リヨウシャ</t>
    </rPh>
    <rPh sb="85" eb="86">
      <t>ナラ</t>
    </rPh>
    <rPh sb="91" eb="93">
      <t>キュウイン</t>
    </rPh>
    <rPh sb="93" eb="94">
      <t>トウ</t>
    </rPh>
    <rPh sb="95" eb="97">
      <t>ヒツヨウ</t>
    </rPh>
    <rPh sb="100" eb="103">
      <t>リヨウシャ</t>
    </rPh>
    <rPh sb="104" eb="106">
      <t>ワリアイ</t>
    </rPh>
    <rPh sb="108" eb="109">
      <t>ワリ</t>
    </rPh>
    <rPh sb="109" eb="111">
      <t>イジョウ</t>
    </rPh>
    <phoneticPr fontId="2"/>
  </si>
  <si>
    <t>②次のa～eのいずれにも適合すること</t>
    <rPh sb="1" eb="2">
      <t>ツギ</t>
    </rPh>
    <rPh sb="12" eb="14">
      <t>テキゴウ</t>
    </rPh>
    <phoneticPr fontId="1"/>
  </si>
  <si>
    <t>ａ
病院、診療所又は指定訪問看護ステーションの看護師との連携により、24時間連絡できる体制を確保し、かつ、必要に応じて指定訪問介護を行うことができる体制を整備していること。</t>
    <phoneticPr fontId="2"/>
  </si>
  <si>
    <t>ｂ
看取り期における対応方針を定め、利用開始の際に、利用者又はその家族等に対して、当該対応方針の内容を説明し、同意を得ていること。</t>
    <phoneticPr fontId="2"/>
  </si>
  <si>
    <t xml:space="preserve">ｃ
医師、看護職員、訪問介護員等、介護支援専門員その他の職種の者による協議の上、当該指定訪問介護事業所における看取りの実績等を踏まえ、適宜、看取りに関する対応方針の見直しを行うこと。
</t>
    <phoneticPr fontId="2"/>
  </si>
  <si>
    <t>ｄ
看取りに関する職員研修を行っていること。</t>
    <phoneticPr fontId="2"/>
  </si>
  <si>
    <t>ｆ
前年度又は算定日が属する月の前３月間において次に掲げる基準に適合する利用者が一人以上であること。
1　医師が一般に認められている医学的知見に基づき回復の見込みがないと診断した者であること。
2　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phoneticPr fontId="2"/>
  </si>
  <si>
    <t>８ 特定事業所加算（Ⅰ）及び（Ⅲ）～（Ⅳ）を算定していない</t>
    <rPh sb="2" eb="9">
      <t>トクテイジギョウショカサン</t>
    </rPh>
    <rPh sb="12" eb="13">
      <t>オヨ</t>
    </rPh>
    <rPh sb="22" eb="24">
      <t>サンテイ</t>
    </rPh>
    <phoneticPr fontId="2"/>
  </si>
  <si>
    <t>７又は８に該当</t>
    <rPh sb="1" eb="2">
      <t>マタ</t>
    </rPh>
    <rPh sb="5" eb="7">
      <t>ガイトウ</t>
    </rPh>
    <phoneticPr fontId="2"/>
  </si>
  <si>
    <t>８ 特定事業所加算（Ⅰ）～（Ⅲ）を算定していない</t>
    <rPh sb="2" eb="9">
      <t>トクテイジギョウショカサン</t>
    </rPh>
    <rPh sb="17" eb="19">
      <t>サンテイ</t>
    </rPh>
    <phoneticPr fontId="2"/>
  </si>
  <si>
    <t>６ 通常の事業の実施地域内であって中山間地等に居住する者に対して、継続的にサービスを提供していること</t>
    <rPh sb="2" eb="4">
      <t>ツウジョウ</t>
    </rPh>
    <rPh sb="5" eb="7">
      <t>ジギョウ</t>
    </rPh>
    <rPh sb="8" eb="13">
      <t>ジッシチイキナイ</t>
    </rPh>
    <rPh sb="17" eb="21">
      <t>チュウサンカンチ</t>
    </rPh>
    <rPh sb="21" eb="22">
      <t>トウ</t>
    </rPh>
    <rPh sb="23" eb="25">
      <t>キョジュウ</t>
    </rPh>
    <rPh sb="27" eb="28">
      <t>モノ</t>
    </rPh>
    <rPh sb="29" eb="30">
      <t>タイ</t>
    </rPh>
    <rPh sb="33" eb="36">
      <t>ケイゾクテキ</t>
    </rPh>
    <rPh sb="42" eb="44">
      <t>テイキョウ</t>
    </rPh>
    <phoneticPr fontId="1"/>
  </si>
  <si>
    <t>７　利用者の心身の状況や家族を取り巻く環境の変化を踏まえ、指定訪問介護事業所のサービス提供責任者等が起点となり、訪問介護員等、サービス提供責任者その他地域の関係者が共同し、随時適切に見直しを行う。</t>
    <phoneticPr fontId="2"/>
  </si>
  <si>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2"/>
  </si>
  <si>
    <t>10　特定事業所加算（Ⅰ）又は（Ⅱ）のいずれかを届け出ていること。</t>
    <rPh sb="3" eb="10">
      <t>トクテイジギョウショカサン</t>
    </rPh>
    <rPh sb="13" eb="14">
      <t>マタ</t>
    </rPh>
    <rPh sb="24" eb="25">
      <t>トド</t>
    </rPh>
    <rPh sb="26" eb="27">
      <t>デ</t>
    </rPh>
    <phoneticPr fontId="2"/>
  </si>
  <si>
    <t>介護職員等処遇改善加算（Ⅰ）</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</si>
  <si>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</si>
  <si>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</si>
  <si>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１　介護職員その他の職員の賃金の改善について、次に掲げる基準のいずれにも適合し、かつ、介護職員の賃金の改善に要する費用の見込み額が、介護職員処遇改善加算の算定見込み額を上回る賃金改善計画を策定し、当該計画に基づき適切な措置を講じている
（1）当該指定訪問介護事業所が仮に介護職員等処遇改善加算（Ⅳ）を算定した場合に算定することが見込まれる額の2分の1以上を基本給又は決まって毎月支払われる手当に充てるものであること。
（2）当該指定訪問介護事業所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2">
      <t>ショグウ</t>
    </rPh>
    <rPh sb="72" eb="74">
      <t>カイゼン</t>
    </rPh>
    <rPh sb="74" eb="76">
      <t>カサン</t>
    </rPh>
    <rPh sb="77" eb="79">
      <t>サンテイ</t>
    </rPh>
    <rPh sb="79" eb="81">
      <t>ミコ</t>
    </rPh>
    <rPh sb="82" eb="83">
      <t>ガク</t>
    </rPh>
    <rPh sb="84" eb="86">
      <t>ウワマワ</t>
    </rPh>
    <rPh sb="87" eb="89">
      <t>チンギン</t>
    </rPh>
    <rPh sb="89" eb="91">
      <t>カイゼン</t>
    </rPh>
    <rPh sb="91" eb="93">
      <t>ケイカク</t>
    </rPh>
    <rPh sb="94" eb="96">
      <t>サクテイ</t>
    </rPh>
    <rPh sb="98" eb="100">
      <t>トウガイ</t>
    </rPh>
    <rPh sb="100" eb="102">
      <t>ケイカク</t>
    </rPh>
    <rPh sb="103" eb="104">
      <t>モト</t>
    </rPh>
    <rPh sb="106" eb="108">
      <t>テキセツ</t>
    </rPh>
    <rPh sb="109" eb="111">
      <t>ソチ</t>
    </rPh>
    <rPh sb="112" eb="113">
      <t>コウ</t>
    </rPh>
    <phoneticPr fontId="2"/>
  </si>
  <si>
    <t>介護職員処遇改善加算（Ⅰ）の１(1)及び２から８のいずれにも適合</t>
    <rPh sb="18" eb="19">
      <t>オヨ</t>
    </rPh>
    <rPh sb="30" eb="32">
      <t>テキゴウ</t>
    </rPh>
    <phoneticPr fontId="2"/>
  </si>
  <si>
    <t>介護職員処遇改善加算（Ⅰ）の１から９までのいずれにも適合</t>
    <rPh sb="26" eb="28">
      <t>テキゴウ</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</si>
  <si>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</si>
  <si>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介護職員処遇改善加算（Ⅰ）の１(1)、２から６まで、７①から②まで及び８のいずれにも適合</t>
    <rPh sb="33" eb="34">
      <t>オヨ</t>
    </rPh>
    <rPh sb="42" eb="44">
      <t>テキゴウ</t>
    </rPh>
    <phoneticPr fontId="2"/>
  </si>
  <si>
    <t>１　指定訪問介護事業所の従業者が利用者の口腔（くう）の健康状態に係る評価を行うに当たって、診療報酬の算定方法別表第二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phoneticPr fontId="2"/>
  </si>
  <si>
    <t>２　次の①～③のいずれにも該当しないこと。</t>
    <rPh sb="2" eb="3">
      <t>ツギ</t>
    </rPh>
    <rPh sb="13" eb="15">
      <t>ガイトウ</t>
    </rPh>
    <phoneticPr fontId="2"/>
  </si>
  <si>
    <t>①　他の介護サービスの事業所において、当該利用者について、栄養状態のスクリーニングを行い、口腔（くう）・栄養スクリーニング加算（Ⅱ）を算定している場合を除き、口腔（くう）・栄養スクリーニング加算を算定していること。</t>
    <phoneticPr fontId="2"/>
  </si>
  <si>
    <t>②　当該利用者について、口腔（くう）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2"/>
  </si>
  <si>
    <t>③　当該事業所以外の介護サービス事業所において、当該利用者について、口腔（くう）連携強化加算を算定していること。</t>
    <phoneticPr fontId="2"/>
  </si>
  <si>
    <t>協定書等</t>
    <rPh sb="0" eb="3">
      <t>キョウテイショ</t>
    </rPh>
    <rPh sb="3" eb="4">
      <t>トウ</t>
    </rPh>
    <phoneticPr fontId="1"/>
  </si>
  <si>
    <t>３　口腔（くう）の健康状態の評価を実施した場合において、利用者の同意を得て、歯科医療機関及び介護支援専門員に対し、当該評価の結果の情報提供を行っていること。</t>
    <phoneticPr fontId="1"/>
  </si>
  <si>
    <r>
      <t>　（注）</t>
    </r>
    <r>
      <rPr>
        <b/>
        <sz val="9"/>
        <rFont val="ＭＳ ゴシック"/>
        <family val="3"/>
        <charset val="128"/>
      </rPr>
      <t>「従業者の勤務の体制及び勤務形態一覧表：別シート」を添付</t>
    </r>
    <r>
      <rPr>
        <sz val="9"/>
        <rFont val="ＭＳ ゴシック"/>
        <family val="3"/>
        <charset val="128"/>
      </rPr>
      <t>してください。
　　　　なお、既存の勤務を管理した表が、次の①～⑤の項目を満たすものであればその添付により代えることができます。
　　　　①常勤職員の勤務すべき１週間の勤務時間数
　　　　②兼務を含めた職種
　　　　③勤務形態
　　　　④氏名
　　　　⑤１日毎の勤務時間数</t>
    </r>
    <rPh sb="60" eb="61">
      <t>ツギ</t>
    </rPh>
    <phoneticPr fontId="2"/>
  </si>
  <si>
    <t>県基準条例第6条第1項</t>
    <phoneticPr fontId="2"/>
  </si>
  <si>
    <t>県基準条例第32条の2</t>
    <rPh sb="0" eb="5">
      <t>ケンキジュンジョウレイ</t>
    </rPh>
    <rPh sb="5" eb="6">
      <t>ダイ</t>
    </rPh>
    <rPh sb="8" eb="9">
      <t>ジョウ</t>
    </rPh>
    <phoneticPr fontId="2"/>
  </si>
  <si>
    <t>③　事業所における１月当たりの利用者が同一の建物に20人以上居住する建物の利用者に対するサービスの提供</t>
    <rPh sb="2" eb="5">
      <t>ジギョウショ</t>
    </rPh>
    <rPh sb="10" eb="12">
      <t>ツキア</t>
    </rPh>
    <rPh sb="15" eb="18">
      <t>リヨウシャ</t>
    </rPh>
    <phoneticPr fontId="2"/>
  </si>
  <si>
    <t>非該当</t>
    <rPh sb="0" eb="1">
      <t>ヒ</t>
    </rPh>
    <rPh sb="1" eb="3">
      <t>ガイトウ</t>
    </rPh>
    <phoneticPr fontId="2"/>
  </si>
  <si>
    <t>該当</t>
    <rPh sb="0" eb="2">
      <t>ガイトウ</t>
    </rPh>
    <phoneticPr fontId="1"/>
  </si>
  <si>
    <t>県基準条例第9条第1項、第2項</t>
    <rPh sb="0" eb="5">
      <t>ケンキジュンジョウレイ</t>
    </rPh>
    <rPh sb="5" eb="6">
      <t>ダイ</t>
    </rPh>
    <rPh sb="7" eb="8">
      <t>ジョウ</t>
    </rPh>
    <rPh sb="8" eb="9">
      <t>ダイ</t>
    </rPh>
    <rPh sb="10" eb="11">
      <t>コウ</t>
    </rPh>
    <rPh sb="12" eb="13">
      <t>ダイ</t>
    </rPh>
    <rPh sb="14" eb="15">
      <t>コウ</t>
    </rPh>
    <phoneticPr fontId="2"/>
  </si>
  <si>
    <t>県基準条例12条第1項</t>
    <rPh sb="0" eb="5">
      <t>ケンキジュンジョウレイ</t>
    </rPh>
    <rPh sb="7" eb="8">
      <t>ジョウ</t>
    </rPh>
    <rPh sb="8" eb="9">
      <t>ダイ</t>
    </rPh>
    <rPh sb="10" eb="11">
      <t>コウ</t>
    </rPh>
    <phoneticPr fontId="2"/>
  </si>
  <si>
    <t>県基準条例12条第2項</t>
    <phoneticPr fontId="1"/>
  </si>
  <si>
    <t>県基準条例13条第1項</t>
    <rPh sb="0" eb="1">
      <t>ケン</t>
    </rPh>
    <rPh sb="1" eb="3">
      <t>キジュン</t>
    </rPh>
    <rPh sb="3" eb="5">
      <t>ジョウレイ</t>
    </rPh>
    <rPh sb="7" eb="8">
      <t>ジョウ</t>
    </rPh>
    <rPh sb="8" eb="9">
      <t>ダイ</t>
    </rPh>
    <rPh sb="10" eb="11">
      <t>コウ</t>
    </rPh>
    <phoneticPr fontId="2"/>
  </si>
  <si>
    <t>県基準条例13条第1項</t>
    <phoneticPr fontId="1"/>
  </si>
  <si>
    <t>県基準条例13条第2項</t>
    <phoneticPr fontId="1"/>
  </si>
  <si>
    <t>県基準条例第20条第1項</t>
    <rPh sb="0" eb="5">
      <t>ケンキジュンジョウレイ</t>
    </rPh>
    <rPh sb="5" eb="6">
      <t>ダイ</t>
    </rPh>
    <rPh sb="8" eb="9">
      <t>ジョウ</t>
    </rPh>
    <rPh sb="9" eb="10">
      <t>ダイ</t>
    </rPh>
    <rPh sb="11" eb="12">
      <t>コウ</t>
    </rPh>
    <phoneticPr fontId="2"/>
  </si>
  <si>
    <t>県基準条例第20条第2項</t>
    <phoneticPr fontId="1"/>
  </si>
  <si>
    <t>県基準条例第21条第1項</t>
    <rPh sb="0" eb="5">
      <t>ケンキジュンジョウレイ</t>
    </rPh>
    <rPh sb="5" eb="6">
      <t>ダイ</t>
    </rPh>
    <rPh sb="8" eb="9">
      <t>ジョウ</t>
    </rPh>
    <rPh sb="9" eb="10">
      <t>ダイ</t>
    </rPh>
    <rPh sb="11" eb="12">
      <t>コウ</t>
    </rPh>
    <phoneticPr fontId="2"/>
  </si>
  <si>
    <t>県基準条例第21条第2項</t>
    <phoneticPr fontId="1"/>
  </si>
  <si>
    <t>県基準条例第21条第4項</t>
    <phoneticPr fontId="1"/>
  </si>
  <si>
    <t>県基準条例第24条第1号</t>
    <rPh sb="0" eb="5">
      <t>ケンキジュンジョウレイ</t>
    </rPh>
    <rPh sb="5" eb="6">
      <t>ダイ</t>
    </rPh>
    <rPh sb="8" eb="9">
      <t>ジョウ</t>
    </rPh>
    <rPh sb="9" eb="10">
      <t>ダイ</t>
    </rPh>
    <rPh sb="11" eb="12">
      <t>ゴウ</t>
    </rPh>
    <phoneticPr fontId="2"/>
  </si>
  <si>
    <t>県基準条例第24条第2号</t>
    <phoneticPr fontId="1"/>
  </si>
  <si>
    <t>県基準条例第24条第3号</t>
    <phoneticPr fontId="1"/>
  </si>
  <si>
    <t>県基準条例第24条第4号</t>
    <phoneticPr fontId="1"/>
  </si>
  <si>
    <t>県基準条例第24条第5号</t>
    <phoneticPr fontId="1"/>
  </si>
  <si>
    <t>県基準条例第24条第6号</t>
    <phoneticPr fontId="1"/>
  </si>
  <si>
    <t xml:space="preserve">指定訪問介護の提供に当たっては、当該利用者又はほかの利用者等の生命又は身体を保護するための緊急やむを得ない場合を除き、身体的拘束その他利用者の行動を制限する行為を行っていませんか。
</t>
    <rPh sb="0" eb="2">
      <t>シテイ</t>
    </rPh>
    <rPh sb="2" eb="4">
      <t>ホウモン</t>
    </rPh>
    <rPh sb="4" eb="6">
      <t>カイゴ</t>
    </rPh>
    <rPh sb="7" eb="9">
      <t>テイキョウ</t>
    </rPh>
    <rPh sb="10" eb="11">
      <t>ア</t>
    </rPh>
    <rPh sb="16" eb="21">
      <t>トウガイリヨウシャ</t>
    </rPh>
    <rPh sb="21" eb="22">
      <t>マタ</t>
    </rPh>
    <rPh sb="26" eb="29">
      <t>リヨウシャ</t>
    </rPh>
    <rPh sb="29" eb="30">
      <t>トウ</t>
    </rPh>
    <rPh sb="31" eb="33">
      <t>セイメイ</t>
    </rPh>
    <rPh sb="33" eb="34">
      <t>マタ</t>
    </rPh>
    <rPh sb="35" eb="37">
      <t>シンタイ</t>
    </rPh>
    <rPh sb="38" eb="40">
      <t>ホゴ</t>
    </rPh>
    <rPh sb="45" eb="47">
      <t>キンキュウ</t>
    </rPh>
    <rPh sb="50" eb="51">
      <t>エ</t>
    </rPh>
    <rPh sb="53" eb="55">
      <t>バアイ</t>
    </rPh>
    <rPh sb="56" eb="57">
      <t>ノゾ</t>
    </rPh>
    <rPh sb="59" eb="62">
      <t>シンタイテキ</t>
    </rPh>
    <rPh sb="62" eb="64">
      <t>コウソク</t>
    </rPh>
    <rPh sb="66" eb="67">
      <t>タ</t>
    </rPh>
    <rPh sb="67" eb="70">
      <t>リヨウシャ</t>
    </rPh>
    <rPh sb="71" eb="73">
      <t>コウドウ</t>
    </rPh>
    <rPh sb="74" eb="76">
      <t>セイゲン</t>
    </rPh>
    <rPh sb="78" eb="80">
      <t>コウイ</t>
    </rPh>
    <rPh sb="81" eb="82">
      <t>オコナ</t>
    </rPh>
    <phoneticPr fontId="2"/>
  </si>
  <si>
    <t>県基準条例第25条第1項</t>
    <rPh sb="0" eb="1">
      <t>ケン</t>
    </rPh>
    <rPh sb="1" eb="3">
      <t>キジュン</t>
    </rPh>
    <rPh sb="3" eb="5">
      <t>ジョウレイ</t>
    </rPh>
    <rPh sb="5" eb="6">
      <t>ダイ</t>
    </rPh>
    <rPh sb="8" eb="9">
      <t>ジョウ</t>
    </rPh>
    <rPh sb="9" eb="10">
      <t>ダイ</t>
    </rPh>
    <rPh sb="11" eb="12">
      <t>コウ</t>
    </rPh>
    <phoneticPr fontId="2"/>
  </si>
  <si>
    <t>県基準条例第25条第2項</t>
    <phoneticPr fontId="1"/>
  </si>
  <si>
    <t>県基準条例第25条第3項</t>
    <phoneticPr fontId="1"/>
  </si>
  <si>
    <t>県基準条例第25条第4項</t>
    <phoneticPr fontId="1"/>
  </si>
  <si>
    <t>県基準条例第25条第5項</t>
    <phoneticPr fontId="1"/>
  </si>
  <si>
    <t>県基準条例第25条第6項</t>
    <phoneticPr fontId="1"/>
  </si>
  <si>
    <t>県基準条例第29条第1項</t>
    <rPh sb="0" eb="5">
      <t>ケンキジュンジョウレイ</t>
    </rPh>
    <rPh sb="5" eb="6">
      <t>ダイ</t>
    </rPh>
    <rPh sb="8" eb="9">
      <t>ジョウ</t>
    </rPh>
    <rPh sb="9" eb="10">
      <t>ダイ</t>
    </rPh>
    <rPh sb="11" eb="12">
      <t>コウ</t>
    </rPh>
    <phoneticPr fontId="2"/>
  </si>
  <si>
    <t>県基準条例第29条第3項</t>
    <phoneticPr fontId="1"/>
  </si>
  <si>
    <t>県基準条例第32条第1項</t>
    <rPh sb="0" eb="5">
      <t>ケンキジュンジョウレイ</t>
    </rPh>
    <rPh sb="5" eb="6">
      <t>ダイ</t>
    </rPh>
    <rPh sb="8" eb="9">
      <t>ジョウ</t>
    </rPh>
    <rPh sb="9" eb="10">
      <t>ダイ</t>
    </rPh>
    <rPh sb="11" eb="12">
      <t>コウ</t>
    </rPh>
    <phoneticPr fontId="2"/>
  </si>
  <si>
    <t>県基準条例第32条第2項</t>
    <phoneticPr fontId="1"/>
  </si>
  <si>
    <t>雇用契約、勤務表等</t>
    <rPh sb="0" eb="4">
      <t>コヨウケイヤク</t>
    </rPh>
    <rPh sb="5" eb="9">
      <t>キンムヒョウトウ</t>
    </rPh>
    <phoneticPr fontId="1"/>
  </si>
  <si>
    <t>県基準条例第32条第3項</t>
    <phoneticPr fontId="1"/>
  </si>
  <si>
    <t>県条例第33条第1項</t>
    <rPh sb="0" eb="3">
      <t>ケンジョウレイ</t>
    </rPh>
    <rPh sb="3" eb="4">
      <t>ダイ</t>
    </rPh>
    <rPh sb="6" eb="7">
      <t>ジョウ</t>
    </rPh>
    <rPh sb="7" eb="8">
      <t>ダイ</t>
    </rPh>
    <rPh sb="9" eb="10">
      <t>コウ</t>
    </rPh>
    <phoneticPr fontId="2"/>
  </si>
  <si>
    <t>県条例第33条第2項</t>
    <phoneticPr fontId="1"/>
  </si>
  <si>
    <t>県条例第33条第3項</t>
    <phoneticPr fontId="1"/>
  </si>
  <si>
    <t>会議記録</t>
    <rPh sb="0" eb="2">
      <t>カイギ</t>
    </rPh>
    <rPh sb="2" eb="4">
      <t>キロク</t>
    </rPh>
    <phoneticPr fontId="1"/>
  </si>
  <si>
    <t>県条例第34条第1項、第2項</t>
    <rPh sb="0" eb="3">
      <t>ケンジョウレイ</t>
    </rPh>
    <rPh sb="3" eb="4">
      <t>ダイ</t>
    </rPh>
    <rPh sb="6" eb="7">
      <t>ジョウ</t>
    </rPh>
    <rPh sb="7" eb="8">
      <t>ダイ</t>
    </rPh>
    <rPh sb="9" eb="10">
      <t>コウ</t>
    </rPh>
    <rPh sb="11" eb="12">
      <t>ダイ</t>
    </rPh>
    <rPh sb="13" eb="14">
      <t>コウ</t>
    </rPh>
    <phoneticPr fontId="2"/>
  </si>
  <si>
    <t>県条例第34条第3項</t>
    <phoneticPr fontId="1"/>
  </si>
  <si>
    <t>ウェブサイト</t>
    <phoneticPr fontId="1"/>
  </si>
  <si>
    <t>県条例第35条第1項、第2項</t>
    <rPh sb="0" eb="3">
      <t>ケンジョウレイ</t>
    </rPh>
    <rPh sb="3" eb="4">
      <t>ダイ</t>
    </rPh>
    <rPh sb="6" eb="7">
      <t>ジョウ</t>
    </rPh>
    <rPh sb="7" eb="8">
      <t>ダイ</t>
    </rPh>
    <rPh sb="9" eb="10">
      <t>コウ</t>
    </rPh>
    <rPh sb="11" eb="12">
      <t>ダイ</t>
    </rPh>
    <rPh sb="13" eb="14">
      <t>コウ</t>
    </rPh>
    <phoneticPr fontId="2"/>
  </si>
  <si>
    <t>県条例第35条第3項</t>
    <phoneticPr fontId="1"/>
  </si>
  <si>
    <t>重要事項説明書、個人情報提供同意書等</t>
    <rPh sb="0" eb="7">
      <t>ジュウヨウジコウセツメイショ</t>
    </rPh>
    <rPh sb="8" eb="17">
      <t>コジンジョウホウテイキョウドウイショ</t>
    </rPh>
    <rPh sb="17" eb="18">
      <t>トウ</t>
    </rPh>
    <phoneticPr fontId="2"/>
  </si>
  <si>
    <t>県基準条例第38条第1項</t>
    <rPh sb="0" eb="5">
      <t>ケンキジュンジョウレイ</t>
    </rPh>
    <rPh sb="5" eb="6">
      <t>ダイ</t>
    </rPh>
    <rPh sb="8" eb="9">
      <t>ジョウ</t>
    </rPh>
    <rPh sb="9" eb="10">
      <t>ダイ</t>
    </rPh>
    <rPh sb="11" eb="12">
      <t>コウ</t>
    </rPh>
    <phoneticPr fontId="2"/>
  </si>
  <si>
    <t>県基準条例第38条第2項</t>
    <phoneticPr fontId="1"/>
  </si>
  <si>
    <t>県基準条例第38条第3項</t>
    <phoneticPr fontId="1"/>
  </si>
  <si>
    <t>県基準条例第39条第1項</t>
    <rPh sb="0" eb="5">
      <t>ケンキジュンジョウレイ</t>
    </rPh>
    <rPh sb="5" eb="6">
      <t>ダイ</t>
    </rPh>
    <rPh sb="8" eb="9">
      <t>ジョウ</t>
    </rPh>
    <rPh sb="9" eb="10">
      <t>ダイ</t>
    </rPh>
    <rPh sb="11" eb="12">
      <t>コウ</t>
    </rPh>
    <phoneticPr fontId="2"/>
  </si>
  <si>
    <t>県基準条例第39条第2項</t>
    <phoneticPr fontId="1"/>
  </si>
  <si>
    <t>県基準条例第40条第1項</t>
    <rPh sb="0" eb="5">
      <t>ケンキジュンジョウレイ</t>
    </rPh>
    <rPh sb="5" eb="6">
      <t>ダイ</t>
    </rPh>
    <rPh sb="8" eb="9">
      <t>ジョウ</t>
    </rPh>
    <rPh sb="9" eb="10">
      <t>ダイ</t>
    </rPh>
    <rPh sb="11" eb="12">
      <t>コウ</t>
    </rPh>
    <phoneticPr fontId="2"/>
  </si>
  <si>
    <t>県基準条例第40条第2項</t>
    <phoneticPr fontId="1"/>
  </si>
  <si>
    <t>県基準条例第40条第3項</t>
    <phoneticPr fontId="1"/>
  </si>
  <si>
    <t xml:space="preserve">県基準条例第40条の2第1号
</t>
    <rPh sb="0" eb="5">
      <t>ケンキジュンジョウレイ</t>
    </rPh>
    <rPh sb="5" eb="6">
      <t>ダイ</t>
    </rPh>
    <rPh sb="8" eb="9">
      <t>ジョウ</t>
    </rPh>
    <rPh sb="11" eb="12">
      <t>ダイ</t>
    </rPh>
    <rPh sb="13" eb="14">
      <t>ゴウ</t>
    </rPh>
    <phoneticPr fontId="2"/>
  </si>
  <si>
    <t>県基準条例第40条の2第2号</t>
    <phoneticPr fontId="1"/>
  </si>
  <si>
    <t>県基準条例第40条の2第3号</t>
    <phoneticPr fontId="1"/>
  </si>
  <si>
    <t>県基準条例第40条の2第4号</t>
    <phoneticPr fontId="1"/>
  </si>
  <si>
    <t>研修記録</t>
    <rPh sb="0" eb="4">
      <t>ケンシュウキロク</t>
    </rPh>
    <phoneticPr fontId="1"/>
  </si>
  <si>
    <t>虐待防止指針</t>
    <rPh sb="0" eb="4">
      <t>ギャクタイボウシ</t>
    </rPh>
    <rPh sb="4" eb="6">
      <t>シシン</t>
    </rPh>
    <phoneticPr fontId="1"/>
  </si>
  <si>
    <t>県条例第42条の2第1項</t>
    <rPh sb="0" eb="3">
      <t>ケンジョウレイ</t>
    </rPh>
    <rPh sb="3" eb="4">
      <t>ダイ</t>
    </rPh>
    <rPh sb="6" eb="7">
      <t>ジョウ</t>
    </rPh>
    <rPh sb="9" eb="10">
      <t>ダイ</t>
    </rPh>
    <rPh sb="11" eb="12">
      <t>コウ</t>
    </rPh>
    <phoneticPr fontId="2"/>
  </si>
  <si>
    <t>県条例第42条の2第2項</t>
    <phoneticPr fontId="1"/>
  </si>
  <si>
    <t>県基準条例第42条の3第1号</t>
    <rPh sb="0" eb="5">
      <t>ケンキジュンジョウレイ</t>
    </rPh>
    <rPh sb="5" eb="6">
      <t>ダイ</t>
    </rPh>
    <rPh sb="8" eb="9">
      <t>ジョウ</t>
    </rPh>
    <rPh sb="11" eb="12">
      <t>ダイ</t>
    </rPh>
    <rPh sb="13" eb="14">
      <t>ゴウ</t>
    </rPh>
    <phoneticPr fontId="2"/>
  </si>
  <si>
    <t>県基準条例第42条の3第2号</t>
    <phoneticPr fontId="1"/>
  </si>
  <si>
    <t>９　特定事業所加算（Ⅱ）～（Ⅳ）を算定していない</t>
    <rPh sb="2" eb="9">
      <t>トクテイジギョウショカサン</t>
    </rPh>
    <rPh sb="17" eb="19">
      <t>サンテイ</t>
    </rPh>
    <phoneticPr fontId="2"/>
  </si>
  <si>
    <t>９　特定事業所加算（Ⅰ）～（Ⅱ）及び（Ⅳ）を算定していない</t>
    <rPh sb="2" eb="9">
      <t>トクテイジギョウショカサン</t>
    </rPh>
    <rPh sb="16" eb="17">
      <t>オヨ</t>
    </rPh>
    <rPh sb="22" eb="24">
      <t>サンテイ</t>
    </rPh>
    <phoneticPr fontId="2"/>
  </si>
  <si>
    <t>県基準条例第15条第1項</t>
    <rPh sb="0" eb="5">
      <t>ケンキジュンジョウレイ</t>
    </rPh>
    <rPh sb="5" eb="6">
      <t>ダイ</t>
    </rPh>
    <rPh sb="8" eb="9">
      <t>ジョウ</t>
    </rPh>
    <rPh sb="9" eb="10">
      <t>ダイ</t>
    </rPh>
    <rPh sb="11" eb="12">
      <t>コウ</t>
    </rPh>
    <phoneticPr fontId="2"/>
  </si>
  <si>
    <t>県基準条例第15条第2項</t>
    <phoneticPr fontId="1"/>
  </si>
  <si>
    <r>
      <t>③　</t>
    </r>
    <r>
      <rPr>
        <sz val="14"/>
        <color theme="1"/>
        <rFont val="ＭＳ Ｐゴシック"/>
        <family val="3"/>
        <charset val="128"/>
      </rPr>
      <t>自己点検表(加算等)</t>
    </r>
    <rPh sb="2" eb="4">
      <t>ジコ</t>
    </rPh>
    <rPh sb="4" eb="7">
      <t>テンケンヒョウ</t>
    </rPh>
    <rPh sb="8" eb="10">
      <t>カサン</t>
    </rPh>
    <rPh sb="10" eb="11">
      <t>トウ</t>
    </rPh>
    <phoneticPr fontId="2"/>
  </si>
  <si>
    <r>
      <t>太枠で囲っている点検事項の点検結果を記入してください。なお、他に勤務形態一覧表</t>
    </r>
    <r>
      <rPr>
        <sz val="12"/>
        <rFont val="ＭＳ ゴシック"/>
        <family val="3"/>
        <charset val="128"/>
      </rPr>
      <t>、自己点検表(加算等)のシートも記入してください。</t>
    </r>
    <rPh sb="0" eb="2">
      <t>フトワク</t>
    </rPh>
    <rPh sb="3" eb="4">
      <t>カコ</t>
    </rPh>
    <rPh sb="8" eb="10">
      <t>テンケン</t>
    </rPh>
    <rPh sb="10" eb="12">
      <t>ジコウ</t>
    </rPh>
    <rPh sb="13" eb="15">
      <t>テンケン</t>
    </rPh>
    <rPh sb="15" eb="17">
      <t>ケッカ</t>
    </rPh>
    <rPh sb="18" eb="20">
      <t>キニュウ</t>
    </rPh>
    <rPh sb="30" eb="31">
      <t>ホカ</t>
    </rPh>
    <rPh sb="32" eb="34">
      <t>キンム</t>
    </rPh>
    <rPh sb="34" eb="39">
      <t>ケイタイイチランヒョウ</t>
    </rPh>
    <rPh sb="40" eb="42">
      <t>ジコ</t>
    </rPh>
    <rPh sb="42" eb="45">
      <t>テンケンヒョウ</t>
    </rPh>
    <rPh sb="46" eb="48">
      <t>カサン</t>
    </rPh>
    <rPh sb="48" eb="49">
      <t>トウ</t>
    </rPh>
    <rPh sb="55" eb="57">
      <t>キニュウ</t>
    </rPh>
    <phoneticPr fontId="2"/>
  </si>
  <si>
    <t>注）　常勤とは、当該事業所において就業規則等で定められている常勤者が勤務すべき時間数（週に勤務すべき時間が32時間を下回る場合は、32時間を基本とする。）に達していることをいうものであること。
ただし、育児・介護休業法等による短時間勤務制度等を利用する場合、週30時間以上で常勤とする。（常勤換算でも１として取り扱う）</t>
    <rPh sb="102" eb="104">
      <t>イクジ</t>
    </rPh>
    <rPh sb="105" eb="107">
      <t>カイゴ</t>
    </rPh>
    <rPh sb="107" eb="110">
      <t>キュウギョウホウ</t>
    </rPh>
    <rPh sb="110" eb="111">
      <t>トウ</t>
    </rPh>
    <rPh sb="114" eb="121">
      <t>タンジカンキンムセイド</t>
    </rPh>
    <rPh sb="121" eb="122">
      <t>トウ</t>
    </rPh>
    <rPh sb="123" eb="125">
      <t>リヨウ</t>
    </rPh>
    <rPh sb="127" eb="129">
      <t>バアイ</t>
    </rPh>
    <rPh sb="130" eb="131">
      <t>シュウ</t>
    </rPh>
    <rPh sb="133" eb="137">
      <t>ジカンイジョウ</t>
    </rPh>
    <rPh sb="138" eb="140">
      <t>ジョウキン</t>
    </rPh>
    <rPh sb="145" eb="147">
      <t>ジョウキン</t>
    </rPh>
    <rPh sb="147" eb="149">
      <t>カンザン</t>
    </rPh>
    <rPh sb="155" eb="156">
      <t>ト</t>
    </rPh>
    <rPh sb="157" eb="158">
      <t>アツカ</t>
    </rPh>
    <phoneticPr fontId="2"/>
  </si>
  <si>
    <r>
      <t>・</t>
    </r>
    <r>
      <rPr>
        <sz val="9"/>
        <rFont val="ＭＳ ゴシック"/>
        <family val="3"/>
        <charset val="128"/>
      </rPr>
      <t>他事業所と兼務している場合は事業所名、職種名、兼務事業所における１週間あたりの勤務時間数</t>
    </r>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2"/>
  </si>
  <si>
    <t>指定訪問介護の提供の開始に際し、利用申込者又はその家族に対し、重要事項（※）について記した文書を交付して、又は利用申込者又はその家族の承諾を得て電磁的記録媒体により提供して説明を行い、提供の開始について利用申込者の同意を得ていますか。</t>
    <rPh sb="0" eb="2">
      <t>シテイ</t>
    </rPh>
    <rPh sb="2" eb="4">
      <t>ホウモン</t>
    </rPh>
    <rPh sb="4" eb="6">
      <t>カイゴ</t>
    </rPh>
    <rPh sb="18" eb="20">
      <t>モウシコミ</t>
    </rPh>
    <rPh sb="28" eb="29">
      <t>タイ</t>
    </rPh>
    <rPh sb="31" eb="33">
      <t>ジュウヨウ</t>
    </rPh>
    <rPh sb="33" eb="35">
      <t>ジコウ</t>
    </rPh>
    <rPh sb="42" eb="43">
      <t>シル</t>
    </rPh>
    <rPh sb="45" eb="47">
      <t>ブンショ</t>
    </rPh>
    <rPh sb="48" eb="50">
      <t>コウフ</t>
    </rPh>
    <rPh sb="53" eb="54">
      <t>マタ</t>
    </rPh>
    <rPh sb="55" eb="60">
      <t>リヨウモウシコミシャ</t>
    </rPh>
    <rPh sb="60" eb="61">
      <t>マタ</t>
    </rPh>
    <rPh sb="64" eb="66">
      <t>カゾク</t>
    </rPh>
    <rPh sb="67" eb="69">
      <t>ショウダク</t>
    </rPh>
    <rPh sb="70" eb="71">
      <t>エ</t>
    </rPh>
    <rPh sb="82" eb="84">
      <t>テイキョウ</t>
    </rPh>
    <rPh sb="86" eb="88">
      <t>セツメイ</t>
    </rPh>
    <rPh sb="89" eb="90">
      <t>オコナ</t>
    </rPh>
    <rPh sb="92" eb="94">
      <t>テイキョウ</t>
    </rPh>
    <rPh sb="95" eb="97">
      <t>カイシ</t>
    </rPh>
    <rPh sb="101" eb="103">
      <t>リヨウ</t>
    </rPh>
    <rPh sb="103" eb="105">
      <t>モウシコミ</t>
    </rPh>
    <rPh sb="105" eb="106">
      <t>シャ</t>
    </rPh>
    <rPh sb="107" eb="109">
      <t>ドウイ</t>
    </rPh>
    <rPh sb="110" eb="111">
      <t>エ</t>
    </rPh>
    <phoneticPr fontId="2"/>
  </si>
  <si>
    <t>運営規程</t>
    <phoneticPr fontId="2"/>
  </si>
  <si>
    <t xml:space="preserve">・事業の目的及び運営の方針
・従業者の職種、員数及び職務の内容
・営業日及び営業時間
・指定訪問介護の内容及び利用料その他の費用の額
・通常の事業の実施地域
・緊急時等における対応方法
・虐待の防止のための措置に関する事項（令和６年４月１日より義務化）
・その他運営に関する重要事項
</t>
    <rPh sb="1" eb="3">
      <t>ジギョウ</t>
    </rPh>
    <rPh sb="4" eb="6">
      <t>モクテキ</t>
    </rPh>
    <rPh sb="6" eb="7">
      <t>オヨ</t>
    </rPh>
    <rPh sb="8" eb="10">
      <t>ウンエイ</t>
    </rPh>
    <rPh sb="11" eb="13">
      <t>ホウシン</t>
    </rPh>
    <rPh sb="15" eb="18">
      <t>ジュウギョウシャ</t>
    </rPh>
    <rPh sb="19" eb="21">
      <t>ショクシュ</t>
    </rPh>
    <rPh sb="44" eb="46">
      <t>シテイ</t>
    </rPh>
    <rPh sb="51" eb="53">
      <t>ナイヨウ</t>
    </rPh>
    <rPh sb="53" eb="54">
      <t>オヨ</t>
    </rPh>
    <rPh sb="55" eb="58">
      <t>リヨウリョウ</t>
    </rPh>
    <rPh sb="60" eb="61">
      <t>タ</t>
    </rPh>
    <rPh sb="62" eb="64">
      <t>ヒヨウ</t>
    </rPh>
    <rPh sb="65" eb="66">
      <t>ガク</t>
    </rPh>
    <rPh sb="94" eb="96">
      <t>ギャクタイ</t>
    </rPh>
    <rPh sb="97" eb="99">
      <t>ボウシ</t>
    </rPh>
    <rPh sb="103" eb="105">
      <t>ソチ</t>
    </rPh>
    <rPh sb="106" eb="107">
      <t>カン</t>
    </rPh>
    <rPh sb="109" eb="111">
      <t>ジコウ</t>
    </rPh>
    <rPh sb="112" eb="114">
      <t>レイワ</t>
    </rPh>
    <rPh sb="115" eb="116">
      <t>ネン</t>
    </rPh>
    <rPh sb="117" eb="118">
      <t>ツキ</t>
    </rPh>
    <rPh sb="119" eb="120">
      <t>ニチ</t>
    </rPh>
    <rPh sb="122" eb="125">
      <t>ギムカ</t>
    </rPh>
    <phoneticPr fontId="2"/>
  </si>
  <si>
    <t>勤務表，研修受講の記録</t>
    <phoneticPr fontId="2"/>
  </si>
  <si>
    <t>洗濯の記録，健康診断の記録，衛生マニュアル</t>
    <phoneticPr fontId="2"/>
  </si>
  <si>
    <t>雇用時の取り決め等の記録</t>
    <phoneticPr fontId="2"/>
  </si>
  <si>
    <t>運営規程，掲示物，苦情に関する記録，重要事項説明書</t>
    <phoneticPr fontId="2"/>
  </si>
  <si>
    <t>事故対応マニュアル，事故記録</t>
    <phoneticPr fontId="2"/>
  </si>
  <si>
    <r>
      <t>上記a～ｃの措置を適切に実施するための</t>
    </r>
    <r>
      <rPr>
        <sz val="9"/>
        <rFont val="ＭＳ ゴシック"/>
        <family val="3"/>
        <charset val="128"/>
      </rPr>
      <t>担当者を置いていますか。</t>
    </r>
    <rPh sb="0" eb="2">
      <t>ジョウキ</t>
    </rPh>
    <rPh sb="6" eb="8">
      <t>ソチ</t>
    </rPh>
    <rPh sb="9" eb="11">
      <t>テキセツ</t>
    </rPh>
    <rPh sb="12" eb="14">
      <t>ジッシ</t>
    </rPh>
    <rPh sb="19" eb="22">
      <t>タントウシャ</t>
    </rPh>
    <rPh sb="23" eb="24">
      <t>オ</t>
    </rPh>
    <phoneticPr fontId="2"/>
  </si>
  <si>
    <t>暴力団等の排除</t>
    <phoneticPr fontId="1"/>
  </si>
  <si>
    <t>①　事業所の所在する建物と同一の敷地内若しくは隣接する敷地内の建物若しくは事業所と同一建物に居住する利用者に対するサービス提供
※　②及び④に該当する場合は除く</t>
    <rPh sb="67" eb="68">
      <t>オヨ</t>
    </rPh>
    <rPh sb="71" eb="73">
      <t>ガイトウ</t>
    </rPh>
    <rPh sb="75" eb="77">
      <t>バアイ</t>
    </rPh>
    <rPh sb="78" eb="79">
      <t>ノゾ</t>
    </rPh>
    <phoneticPr fontId="2"/>
  </si>
  <si>
    <t>１ 訪問介護員等及びサービス責任者ごとの研修計画の作成、計画的な実施</t>
    <rPh sb="2" eb="4">
      <t>ホウモン</t>
    </rPh>
    <rPh sb="4" eb="7">
      <t>カイゴイン</t>
    </rPh>
    <rPh sb="7" eb="8">
      <t>トウ</t>
    </rPh>
    <rPh sb="8" eb="9">
      <t>オヨ</t>
    </rPh>
    <rPh sb="14" eb="16">
      <t>セキニン</t>
    </rPh>
    <rPh sb="16" eb="17">
      <t>シャ</t>
    </rPh>
    <rPh sb="20" eb="22">
      <t>ケンシュウ</t>
    </rPh>
    <rPh sb="22" eb="24">
      <t>ケイカク</t>
    </rPh>
    <rPh sb="25" eb="27">
      <t>サクセイ</t>
    </rPh>
    <rPh sb="28" eb="31">
      <t>ケイカクテキ</t>
    </rPh>
    <rPh sb="32" eb="34">
      <t>ジッシ</t>
    </rPh>
    <phoneticPr fontId="2"/>
  </si>
  <si>
    <t>１　算定日が属する月の前３月間のいずれかの月において、利用者の総数のうち、認知症高齢者の日常生活自立度Ⅱ以上に該当する利用者の割合が５割以上</t>
    <rPh sb="2" eb="4">
      <t>サンテイ</t>
    </rPh>
    <rPh sb="4" eb="5">
      <t>ヒ</t>
    </rPh>
    <rPh sb="6" eb="7">
      <t>ゾク</t>
    </rPh>
    <rPh sb="9" eb="10">
      <t>ツキ</t>
    </rPh>
    <rPh sb="11" eb="12">
      <t>マエ</t>
    </rPh>
    <rPh sb="13" eb="14">
      <t>ツキ</t>
    </rPh>
    <rPh sb="14" eb="15">
      <t>カン</t>
    </rPh>
    <rPh sb="21" eb="22">
      <t>ツキ</t>
    </rPh>
    <rPh sb="27" eb="30">
      <t>リヨウシャ</t>
    </rPh>
    <rPh sb="31" eb="33">
      <t>ソウスウ</t>
    </rPh>
    <rPh sb="37" eb="40">
      <t>ニンチショウ</t>
    </rPh>
    <rPh sb="40" eb="43">
      <t>コウレイシャ</t>
    </rPh>
    <rPh sb="44" eb="46">
      <t>ニチジョウ</t>
    </rPh>
    <rPh sb="46" eb="48">
      <t>セイカツ</t>
    </rPh>
    <rPh sb="48" eb="51">
      <t>ジリツド</t>
    </rPh>
    <rPh sb="52" eb="54">
      <t>イジョウ</t>
    </rPh>
    <rPh sb="55" eb="57">
      <t>ガイトウ</t>
    </rPh>
    <rPh sb="59" eb="61">
      <t>リヨウ</t>
    </rPh>
    <rPh sb="61" eb="62">
      <t>モノ</t>
    </rPh>
    <rPh sb="63" eb="65">
      <t>ワリアイ</t>
    </rPh>
    <rPh sb="67" eb="68">
      <t>ワリ</t>
    </rPh>
    <rPh sb="68" eb="70">
      <t>イジョウ</t>
    </rPh>
    <phoneticPr fontId="2"/>
  </si>
  <si>
    <t>３　認知症介護に係る専門的な研修を修了している者を基準数以上配置し、チームとして専門的な認知症ケアを実施
【基準数】
　・対象者（日常生活自立度Ⅱ以上）が20人未満：１人以上
　・対象者（日常生活自立度Ⅱ以上）が20人以上：
　　　　　（対象者数－19）÷10+1（端数切上）人以上</t>
    <rPh sb="2" eb="5">
      <t>ニンチショウ</t>
    </rPh>
    <rPh sb="5" eb="7">
      <t>カイゴ</t>
    </rPh>
    <rPh sb="8" eb="9">
      <t>カカ</t>
    </rPh>
    <rPh sb="10" eb="13">
      <t>センモンテキ</t>
    </rPh>
    <rPh sb="14" eb="16">
      <t>ケンシュウ</t>
    </rPh>
    <rPh sb="17" eb="19">
      <t>シュウリョウ</t>
    </rPh>
    <rPh sb="23" eb="24">
      <t>モノ</t>
    </rPh>
    <rPh sb="25" eb="27">
      <t>キジュン</t>
    </rPh>
    <rPh sb="27" eb="28">
      <t>スウ</t>
    </rPh>
    <rPh sb="28" eb="30">
      <t>イジョウ</t>
    </rPh>
    <rPh sb="30" eb="32">
      <t>ハイチ</t>
    </rPh>
    <rPh sb="40" eb="43">
      <t>センモンテキ</t>
    </rPh>
    <rPh sb="44" eb="47">
      <t>ニンチショウ</t>
    </rPh>
    <rPh sb="50" eb="52">
      <t>ジッシ</t>
    </rPh>
    <rPh sb="54" eb="56">
      <t>キジュン</t>
    </rPh>
    <rPh sb="56" eb="57">
      <t>スウ</t>
    </rPh>
    <rPh sb="61" eb="64">
      <t>タイショウシャ</t>
    </rPh>
    <rPh sb="79" eb="80">
      <t>ニン</t>
    </rPh>
    <rPh sb="80" eb="82">
      <t>ミマン</t>
    </rPh>
    <rPh sb="84" eb="85">
      <t>ニン</t>
    </rPh>
    <rPh sb="85" eb="87">
      <t>イジョウ</t>
    </rPh>
    <rPh sb="90" eb="93">
      <t>タイショウシャ</t>
    </rPh>
    <rPh sb="108" eb="109">
      <t>ニン</t>
    </rPh>
    <rPh sb="109" eb="111">
      <t>イジョウ</t>
    </rPh>
    <rPh sb="119" eb="121">
      <t>タイショウ</t>
    </rPh>
    <rPh sb="121" eb="122">
      <t>モノ</t>
    </rPh>
    <rPh sb="122" eb="123">
      <t>カズ</t>
    </rPh>
    <rPh sb="133" eb="135">
      <t>ハスウ</t>
    </rPh>
    <rPh sb="135" eb="137">
      <t>キリアゲ</t>
    </rPh>
    <rPh sb="138" eb="139">
      <t>ニン</t>
    </rPh>
    <rPh sb="139" eb="141">
      <t>イジョウ</t>
    </rPh>
    <phoneticPr fontId="2"/>
  </si>
  <si>
    <t>１　算定日が属する月の前３月間のいずれかの月において、利用者の総数のうち、認知症高齢者の日常生活自立度Ⅲ以上に該当する利用者の割合が２割以上</t>
    <rPh sb="2" eb="4">
      <t>サンテイ</t>
    </rPh>
    <rPh sb="4" eb="5">
      <t>ヒ</t>
    </rPh>
    <rPh sb="6" eb="7">
      <t>ゾク</t>
    </rPh>
    <rPh sb="9" eb="10">
      <t>ツキ</t>
    </rPh>
    <rPh sb="11" eb="12">
      <t>マエ</t>
    </rPh>
    <rPh sb="13" eb="14">
      <t>ツキ</t>
    </rPh>
    <rPh sb="14" eb="15">
      <t>カン</t>
    </rPh>
    <rPh sb="21" eb="22">
      <t>ツキ</t>
    </rPh>
    <rPh sb="27" eb="30">
      <t>リヨウシャ</t>
    </rPh>
    <rPh sb="31" eb="33">
      <t>ソウスウ</t>
    </rPh>
    <rPh sb="37" eb="40">
      <t>ニンチショウ</t>
    </rPh>
    <rPh sb="40" eb="43">
      <t>コウレイシャ</t>
    </rPh>
    <rPh sb="44" eb="46">
      <t>ニチジョウ</t>
    </rPh>
    <rPh sb="46" eb="48">
      <t>セイカツ</t>
    </rPh>
    <rPh sb="48" eb="51">
      <t>ジリツド</t>
    </rPh>
    <rPh sb="52" eb="54">
      <t>イジョウ</t>
    </rPh>
    <rPh sb="55" eb="57">
      <t>ガイトウ</t>
    </rPh>
    <rPh sb="59" eb="61">
      <t>リヨウ</t>
    </rPh>
    <rPh sb="61" eb="62">
      <t>モノ</t>
    </rPh>
    <rPh sb="63" eb="65">
      <t>ワリアイ</t>
    </rPh>
    <rPh sb="67" eb="68">
      <t>ワリ</t>
    </rPh>
    <rPh sb="68" eb="70">
      <t>イジョウ</t>
    </rPh>
    <phoneticPr fontId="2"/>
  </si>
  <si>
    <t>②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
  </si>
  <si>
    <t>８　次の①又は②のいずれかに適合すること</t>
    <rPh sb="2" eb="3">
      <t>ツギ</t>
    </rPh>
    <rPh sb="5" eb="6">
      <t>マタ</t>
    </rPh>
    <rPh sb="14" eb="16">
      <t>テキゴウ</t>
    </rPh>
    <phoneticPr fontId="2"/>
  </si>
  <si>
    <t>訪問介護事業所の運営について、暴力団員等からの支配を受けていませんか。</t>
    <rPh sb="0" eb="7">
      <t>ホウモンカイゴジギョウショ</t>
    </rPh>
    <rPh sb="8" eb="10">
      <t>ウンエイ</t>
    </rPh>
    <rPh sb="15" eb="18">
      <t>ボウリョクダン</t>
    </rPh>
    <rPh sb="18" eb="19">
      <t>イン</t>
    </rPh>
    <rPh sb="19" eb="20">
      <t>トウ</t>
    </rPh>
    <rPh sb="23" eb="25">
      <t>シハイ</t>
    </rPh>
    <rPh sb="26" eb="27">
      <t>ウ</t>
    </rPh>
    <phoneticPr fontId="2"/>
  </si>
  <si>
    <t>賃金改善の計画
介護職員処遇改善計画書、改善の実施状況がわかる書類等</t>
    <phoneticPr fontId="1"/>
  </si>
  <si>
    <t>賃金改善の計画
介護職員処遇改善計画書、改善の実施状況がわかる書類等</t>
    <phoneticPr fontId="1"/>
  </si>
  <si>
    <t>訪問介護　自己点検表</t>
    <rPh sb="0" eb="2">
      <t>ホウモン</t>
    </rPh>
    <rPh sb="2" eb="4">
      <t>カイゴ</t>
    </rPh>
    <rPh sb="5" eb="10">
      <t>ジコテンケンヒョウ</t>
    </rPh>
    <phoneticPr fontId="2"/>
  </si>
  <si>
    <t>事業所所在地</t>
    <rPh sb="0" eb="3">
      <t>ジギョウショ</t>
    </rPh>
    <rPh sb="3" eb="6">
      <t>ショザイチ</t>
    </rPh>
    <phoneticPr fontId="2"/>
  </si>
  <si>
    <t>：</t>
    <phoneticPr fontId="2"/>
  </si>
  <si>
    <t>点検担当者職・氏名</t>
    <rPh sb="0" eb="2">
      <t>テンケン</t>
    </rPh>
    <rPh sb="2" eb="5">
      <t>タントウシャ</t>
    </rPh>
    <rPh sb="5" eb="6">
      <t>ショク</t>
    </rPh>
    <rPh sb="7" eb="9">
      <t>シメイ</t>
    </rPh>
    <phoneticPr fontId="2"/>
  </si>
  <si>
    <t>点検内容確認者職・氏名</t>
    <rPh sb="0" eb="2">
      <t>テンケン</t>
    </rPh>
    <rPh sb="2" eb="4">
      <t>ナイヨウ</t>
    </rPh>
    <rPh sb="4" eb="6">
      <t>カクニン</t>
    </rPh>
    <rPh sb="6" eb="7">
      <t>シャ</t>
    </rPh>
    <rPh sb="7" eb="8">
      <t>ショク</t>
    </rPh>
    <rPh sb="9" eb="11">
      <t>シメイ</t>
    </rPh>
    <phoneticPr fontId="2"/>
  </si>
  <si>
    <t>①　自己点検表（（介護予防）訪問看護）</t>
    <rPh sb="2" eb="4">
      <t>ジコ</t>
    </rPh>
    <rPh sb="4" eb="7">
      <t>テンケンヒョウ</t>
    </rPh>
    <phoneticPr fontId="2"/>
  </si>
  <si>
    <t>【記入要領】</t>
    <phoneticPr fontId="1"/>
  </si>
  <si>
    <t xml:space="preserve">  １　本表の各事項について自己点検を行い、「点検結果」欄の該当項目をチェック（☑）してください。</t>
    <rPh sb="23" eb="27">
      <t>テンケンケッカ</t>
    </rPh>
    <phoneticPr fontId="1"/>
  </si>
  <si>
    <t xml:space="preserve">    (1)　指定基準　　　　　　</t>
    <phoneticPr fontId="2"/>
  </si>
  <si>
    <t>:</t>
    <phoneticPr fontId="2"/>
  </si>
  <si>
    <t>熊本県指定居宅ｻｰﾋﾞｽ等の事業の人員、設備及び運営の基準に関する条例（平成24年12月25日熊本県条例第69号）</t>
    <rPh sb="0" eb="3">
      <t>クマモトケン</t>
    </rPh>
    <rPh sb="33" eb="35">
      <t>ジョウレイ</t>
    </rPh>
    <rPh sb="47" eb="50">
      <t>クマモトケン</t>
    </rPh>
    <rPh sb="50" eb="52">
      <t>ジョウレイ</t>
    </rPh>
    <phoneticPr fontId="2"/>
  </si>
  <si>
    <t>　　(2) 通達　　　　　　　　　</t>
    <rPh sb="6" eb="8">
      <t>ツウタツ</t>
    </rPh>
    <phoneticPr fontId="2"/>
  </si>
  <si>
    <t>指定居宅サービス等の事業の人員、設備及び運営に関する基準について
（平成11年9月17日労企第25号）</t>
    <rPh sb="18" eb="19">
      <t>オヨ</t>
    </rPh>
    <rPh sb="34" eb="36">
      <t>ヘイセイ</t>
    </rPh>
    <rPh sb="38" eb="39">
      <t>ネン</t>
    </rPh>
    <rPh sb="40" eb="41">
      <t>ツキ</t>
    </rPh>
    <rPh sb="43" eb="44">
      <t>ニチ</t>
    </rPh>
    <rPh sb="44" eb="45">
      <t>ロウ</t>
    </rPh>
    <rPh sb="45" eb="46">
      <t>キ</t>
    </rPh>
    <rPh sb="46" eb="47">
      <t>ダイ</t>
    </rPh>
    <rPh sb="49" eb="50">
      <t>ゴウ</t>
    </rPh>
    <phoneticPr fontId="2"/>
  </si>
  <si>
    <t>　　※本表の「根拠条文」には、「熊本県指定居宅サービス等の事業の人員、設備及び運営の基準に関する条例
　　　（県基準条例）」の該当条項を記載しています。</t>
    <rPh sb="3" eb="4">
      <t>ホン</t>
    </rPh>
    <rPh sb="4" eb="5">
      <t>ヒョウ</t>
    </rPh>
    <phoneticPr fontId="1"/>
  </si>
  <si>
    <t>※①～③について、黄色に着色しているシートを作成の上、御提出ください。</t>
    <rPh sb="9" eb="11">
      <t>キイロ</t>
    </rPh>
    <rPh sb="12" eb="14">
      <t>チャクショク</t>
    </rPh>
    <rPh sb="22" eb="24">
      <t>サクセイ</t>
    </rPh>
    <rPh sb="25" eb="26">
      <t>ウエ</t>
    </rPh>
    <rPh sb="27" eb="30">
      <t>ゴテイシュツ</t>
    </rPh>
    <phoneticPr fontId="1"/>
  </si>
  <si>
    <t>監査年月日</t>
    <rPh sb="0" eb="2">
      <t>カンサ</t>
    </rPh>
    <rPh sb="2" eb="5">
      <t>ネンガッピ</t>
    </rPh>
    <phoneticPr fontId="2"/>
  </si>
  <si>
    <r>
      <t>令和</t>
    </r>
    <r>
      <rPr>
        <sz val="28"/>
        <color theme="1"/>
        <rFont val="ＭＳ Ｐゴシック"/>
        <family val="3"/>
        <charset val="128"/>
      </rPr>
      <t>７年度（２０２５</t>
    </r>
    <r>
      <rPr>
        <sz val="28"/>
        <rFont val="ＭＳ Ｐゴシック"/>
        <family val="3"/>
        <charset val="128"/>
      </rPr>
      <t>年度）</t>
    </r>
    <rPh sb="0" eb="2">
      <t>レイワ</t>
    </rPh>
    <rPh sb="3" eb="5">
      <t>ネンド</t>
    </rPh>
    <rPh sb="10" eb="12">
      <t>ネンド</t>
    </rPh>
    <phoneticPr fontId="1"/>
  </si>
  <si>
    <t>重要事項をウェブサイトに掲載していますか。
【令和7年4月1日より義務化】</t>
    <rPh sb="0" eb="4">
      <t>ジュウヨウジコウ</t>
    </rPh>
    <rPh sb="12" eb="14">
      <t>ケイサイ</t>
    </rPh>
    <rPh sb="23" eb="25">
      <t>レイワ</t>
    </rPh>
    <rPh sb="26" eb="27">
      <t>ネン</t>
    </rPh>
    <rPh sb="28" eb="29">
      <t>ガツ</t>
    </rPh>
    <rPh sb="30" eb="31">
      <t>ニチ</t>
    </rPh>
    <rPh sb="33" eb="36">
      <t>ギムカ</t>
    </rPh>
    <phoneticPr fontId="2"/>
  </si>
  <si>
    <t xml:space="preserve">業務継続計画未策定減算
</t>
    <phoneticPr fontId="2"/>
  </si>
  <si>
    <t>　  　該当しない事項、又は前年度事例がない場合は、「点検結果」欄に何もしないでください。</t>
    <rPh sb="27" eb="29">
      <t>テンケン</t>
    </rPh>
    <rPh sb="32" eb="33">
      <t>ラン</t>
    </rPh>
    <rPh sb="34" eb="35">
      <t>ナニ</t>
    </rPh>
    <phoneticPr fontId="2"/>
  </si>
  <si>
    <t>　２　期日の指定がない事項については、前年度又は本表提出時直近の状況について記入してください。</t>
    <rPh sb="19" eb="20">
      <t>マエ</t>
    </rPh>
    <phoneticPr fontId="2"/>
  </si>
  <si>
    <t>　３　「参照」欄の書類については、事前に提出するものを除き、監査当日に準備しておいてください。</t>
    <rPh sb="4" eb="6">
      <t>サンショウ</t>
    </rPh>
    <rPh sb="30" eb="32">
      <t>カンサ</t>
    </rPh>
    <rPh sb="32" eb="34">
      <t>トウジツ</t>
    </rPh>
    <phoneticPr fontId="1"/>
  </si>
  <si>
    <t>　４　根拠法令等</t>
    <phoneticPr fontId="1"/>
  </si>
  <si>
    <t>　５　「確認事項」の欄が不足するときは、別紙（別シート）としてください。</t>
    <rPh sb="4" eb="8">
      <t>カクニンジコウ</t>
    </rPh>
    <rPh sb="21" eb="22">
      <t>カミ</t>
    </rPh>
    <rPh sb="23" eb="24">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</si>
</sst>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 numFmtId="184" formatCode="\(0\)"/>
    <numFmt numFmtId="185" formatCode="###\ &quot;人&quot;"/>
  </numFmts>
  <fonts count="4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name val="ＭＳ Ｐゴシック"/>
      <family val="3"/>
      <charset val="128"/>
    </font>
    <font>
      <sz val="16"/>
      <name val="ＭＳ Ｐゴシック"/>
      <family val="3"/>
      <charset val="128"/>
    </font>
    <font>
      <sz val="22"/>
      <name val="ＭＳ Ｐゴシック"/>
      <family val="3"/>
      <charset val="128"/>
    </font>
    <font>
      <sz val="28"/>
      <name val="ＭＳ Ｐゴシック"/>
      <family val="3"/>
      <charset val="128"/>
    </font>
    <font>
      <sz val="18"/>
      <name val="ＭＳ Ｐゴシック"/>
      <family val="3"/>
      <charset val="128"/>
    </font>
    <font>
      <sz val="14"/>
      <name val="ＭＳ Ｐゴシック"/>
      <family val="3"/>
      <charset val="128"/>
    </font>
    <font>
      <sz val="11"/>
      <color theme="1"/>
      <name val="游ゴシック"/>
      <family val="3"/>
      <charset val="128"/>
      <scheme val="minor"/>
    </font>
    <font>
      <sz val="14"/>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sz val="11"/>
      <color indexed="8"/>
      <name val="ＭＳ Ｐゴシック"/>
      <family val="3"/>
      <charset val="128"/>
    </font>
    <font>
      <sz val="12"/>
      <name val="ＭＳ ゴシック"/>
      <family val="3"/>
      <charset val="128"/>
    </font>
    <font>
      <u/>
      <sz val="9"/>
      <name val="ＭＳ ゴシック"/>
      <family val="3"/>
      <charset val="128"/>
    </font>
    <font>
      <sz val="9"/>
      <color indexed="8"/>
      <name val="ＭＳ ゴシック"/>
      <family val="3"/>
      <charset val="128"/>
    </font>
    <font>
      <sz val="9"/>
      <color rgb="FFFF0000"/>
      <name val="ＭＳ ゴシック"/>
      <family val="3"/>
      <charset val="128"/>
    </font>
    <font>
      <b/>
      <sz val="9"/>
      <name val="ＭＳ ゴシック"/>
      <family val="3"/>
      <charset val="128"/>
    </font>
    <font>
      <sz val="8"/>
      <name val="ＭＳ ゴシック"/>
      <family val="3"/>
      <charset val="128"/>
    </font>
    <font>
      <sz val="9"/>
      <color theme="1"/>
      <name val="ＭＳ ゴシック"/>
      <family val="3"/>
      <charset val="128"/>
    </font>
    <font>
      <sz val="12"/>
      <name val="ＭＳ Ｐゴシック"/>
      <family val="3"/>
      <charset val="128"/>
    </font>
    <font>
      <b/>
      <sz val="20"/>
      <name val="ＭＳ ゴシック"/>
      <family val="3"/>
      <charset val="128"/>
    </font>
    <font>
      <u/>
      <sz val="11"/>
      <name val="ＭＳ ゴシック"/>
      <family val="3"/>
      <charset val="128"/>
    </font>
    <font>
      <sz val="14"/>
      <color theme="1"/>
      <name val="ＭＳ Ｐゴシック"/>
      <family val="3"/>
      <charset val="128"/>
    </font>
    <font>
      <sz val="11"/>
      <color theme="1"/>
      <name val="ＭＳ ゴシック"/>
      <family val="3"/>
      <charset val="128"/>
    </font>
    <font>
      <sz val="11"/>
      <color theme="1"/>
      <name val="ＭＳ Ｐゴシック"/>
      <family val="3"/>
      <charset val="128"/>
    </font>
    <font>
      <strike/>
      <sz val="14"/>
      <name val="ＭＳ Ｐゴシック"/>
      <family val="3"/>
      <charset val="128"/>
    </font>
    <font>
      <sz val="28"/>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indexed="22"/>
        <bgColor indexed="64"/>
      </patternFill>
    </fill>
    <fill>
      <patternFill patternType="solid">
        <fgColor indexed="9"/>
        <bgColor indexed="64"/>
      </patternFill>
    </fill>
  </fills>
  <borders count="11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style="thin">
        <color indexed="64"/>
      </top>
      <bottom style="thin">
        <color indexed="64"/>
      </bottom>
      <diagonal/>
    </border>
    <border>
      <left style="thin">
        <color indexed="64"/>
      </left>
      <right style="medium">
        <color indexed="64"/>
      </right>
      <top style="hair">
        <color indexed="64"/>
      </top>
      <bottom style="hair">
        <color indexed="64"/>
      </bottom>
      <diagonal/>
    </border>
  </borders>
  <cellStyleXfs count="12">
    <xf numFmtId="0" fontId="0" fillId="0" borderId="0">
      <alignment vertical="center"/>
    </xf>
    <xf numFmtId="38" fontId="14" fillId="0" borderId="0" applyFont="0" applyFill="0" applyBorder="0" applyAlignment="0" applyProtection="0">
      <alignment vertical="center"/>
    </xf>
    <xf numFmtId="0" fontId="22" fillId="0" borderId="0"/>
    <xf numFmtId="0" fontId="28" fillId="0" borderId="0">
      <alignment vertical="center"/>
    </xf>
    <xf numFmtId="0" fontId="33" fillId="0" borderId="0">
      <alignment vertical="center"/>
    </xf>
    <xf numFmtId="0" fontId="3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cellStyleXfs>
  <cellXfs count="108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5"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21" fillId="3" borderId="51"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22" fillId="0" borderId="0" xfId="2" applyFont="1" applyAlignment="1">
      <alignment vertical="center"/>
    </xf>
    <xf numFmtId="0" fontId="29" fillId="0" borderId="0" xfId="3" applyNumberFormat="1" applyFont="1" applyFill="1" applyBorder="1" applyAlignment="1">
      <alignment horizontal="left" vertical="center"/>
    </xf>
    <xf numFmtId="0" fontId="29" fillId="0" borderId="0" xfId="3" applyNumberFormat="1" applyFont="1" applyFill="1" applyBorder="1" applyAlignment="1">
      <alignment horizontal="center" vertical="top"/>
    </xf>
    <xf numFmtId="0" fontId="30" fillId="0" borderId="0" xfId="3" applyFont="1" applyFill="1" applyBorder="1" applyAlignment="1">
      <alignment horizontal="center" vertical="center"/>
    </xf>
    <xf numFmtId="0" fontId="30" fillId="0" borderId="0" xfId="3" applyFont="1" applyFill="1" applyAlignment="1">
      <alignment vertical="center" wrapText="1"/>
    </xf>
    <xf numFmtId="0" fontId="30" fillId="0" borderId="0" xfId="3" applyFont="1" applyFill="1">
      <alignment vertical="center"/>
    </xf>
    <xf numFmtId="0" fontId="29" fillId="0" borderId="0" xfId="3" applyFont="1" applyFill="1" applyBorder="1" applyAlignment="1">
      <alignment horizontal="center" vertical="center"/>
    </xf>
    <xf numFmtId="0" fontId="30" fillId="0" borderId="0" xfId="4" applyNumberFormat="1" applyFont="1" applyFill="1" applyBorder="1" applyAlignment="1">
      <alignment horizontal="left" vertical="center"/>
    </xf>
    <xf numFmtId="0" fontId="30" fillId="0" borderId="0" xfId="4" applyNumberFormat="1" applyFont="1" applyFill="1" applyBorder="1" applyAlignment="1">
      <alignment horizontal="center" vertical="top"/>
    </xf>
    <xf numFmtId="0" fontId="30" fillId="0" borderId="0" xfId="4" applyFont="1" applyFill="1">
      <alignment vertical="center"/>
    </xf>
    <xf numFmtId="0" fontId="30" fillId="0" borderId="10" xfId="3" applyFont="1" applyFill="1" applyBorder="1" applyAlignment="1">
      <alignment horizontal="center" vertical="center"/>
    </xf>
    <xf numFmtId="0" fontId="30" fillId="0" borderId="26" xfId="3" applyFont="1" applyFill="1" applyBorder="1" applyAlignment="1">
      <alignment vertical="center" wrapText="1"/>
    </xf>
    <xf numFmtId="0" fontId="30" fillId="0" borderId="24" xfId="3" applyFont="1" applyFill="1" applyBorder="1">
      <alignment vertical="center"/>
    </xf>
    <xf numFmtId="0" fontId="30" fillId="0" borderId="12" xfId="3" applyFont="1" applyFill="1" applyBorder="1">
      <alignment vertical="center"/>
    </xf>
    <xf numFmtId="0" fontId="30" fillId="0" borderId="67" xfId="3" applyNumberFormat="1" applyFont="1" applyFill="1" applyBorder="1" applyAlignment="1">
      <alignment horizontal="left" vertical="center"/>
    </xf>
    <xf numFmtId="0" fontId="30" fillId="0" borderId="68" xfId="3" applyNumberFormat="1" applyFont="1" applyFill="1" applyBorder="1" applyAlignment="1">
      <alignment horizontal="center" vertical="top"/>
    </xf>
    <xf numFmtId="184" fontId="30" fillId="0" borderId="62" xfId="3" applyNumberFormat="1" applyFont="1" applyFill="1" applyBorder="1" applyAlignment="1">
      <alignment horizontal="center" vertical="top"/>
    </xf>
    <xf numFmtId="0" fontId="30" fillId="0" borderId="66" xfId="3" applyFont="1" applyFill="1" applyBorder="1" applyAlignment="1">
      <alignment horizontal="left" vertical="top" wrapText="1"/>
    </xf>
    <xf numFmtId="0" fontId="30" fillId="0" borderId="62" xfId="3" applyFont="1" applyFill="1" applyBorder="1" applyAlignment="1">
      <alignment horizontal="center" vertical="center"/>
    </xf>
    <xf numFmtId="0" fontId="30" fillId="0" borderId="7" xfId="3" applyNumberFormat="1" applyFont="1" applyFill="1" applyBorder="1" applyAlignment="1">
      <alignment horizontal="center" vertical="top"/>
    </xf>
    <xf numFmtId="184" fontId="30" fillId="0" borderId="69" xfId="3" applyNumberFormat="1" applyFont="1" applyFill="1" applyBorder="1" applyAlignment="1">
      <alignment horizontal="center" vertical="top"/>
    </xf>
    <xf numFmtId="0" fontId="30" fillId="0" borderId="0" xfId="3" applyFont="1" applyFill="1" applyBorder="1" applyAlignment="1">
      <alignment horizontal="left" vertical="top" wrapText="1" indent="1"/>
    </xf>
    <xf numFmtId="0" fontId="30" fillId="0" borderId="69" xfId="3" applyFont="1" applyFill="1" applyBorder="1" applyAlignment="1">
      <alignment horizontal="center" vertical="center"/>
    </xf>
    <xf numFmtId="0" fontId="30" fillId="0" borderId="0" xfId="3" applyFont="1" applyFill="1" applyBorder="1">
      <alignment vertical="center"/>
    </xf>
    <xf numFmtId="0" fontId="30" fillId="0" borderId="29" xfId="3" applyFont="1" applyFill="1" applyBorder="1">
      <alignment vertical="center"/>
    </xf>
    <xf numFmtId="0" fontId="30" fillId="0" borderId="69" xfId="3" applyFont="1" applyFill="1" applyBorder="1" applyAlignment="1">
      <alignment horizontal="left" vertical="top" wrapText="1" indent="2"/>
    </xf>
    <xf numFmtId="0" fontId="30" fillId="0" borderId="0" xfId="3" applyNumberFormat="1" applyFont="1" applyFill="1" applyBorder="1" applyAlignment="1">
      <alignment horizontal="left" vertical="top" wrapText="1"/>
    </xf>
    <xf numFmtId="0" fontId="30" fillId="0" borderId="0" xfId="3" applyFont="1" applyFill="1" applyBorder="1" applyAlignment="1">
      <alignment horizontal="left" vertical="top" wrapText="1" indent="2"/>
    </xf>
    <xf numFmtId="0" fontId="30" fillId="0" borderId="71" xfId="3" applyFont="1" applyFill="1" applyBorder="1" applyAlignment="1">
      <alignment vertical="center" wrapText="1"/>
    </xf>
    <xf numFmtId="0" fontId="30" fillId="0" borderId="29" xfId="3" applyNumberFormat="1" applyFont="1" applyFill="1" applyBorder="1" applyAlignment="1">
      <alignment horizontal="left" vertical="top" wrapText="1"/>
    </xf>
    <xf numFmtId="0" fontId="30" fillId="0" borderId="0" xfId="3" applyFont="1" applyFill="1" applyBorder="1" applyAlignment="1">
      <alignment vertical="top" wrapText="1"/>
    </xf>
    <xf numFmtId="0" fontId="30" fillId="0" borderId="70" xfId="3" applyFont="1" applyFill="1" applyBorder="1" applyAlignment="1">
      <alignment horizontal="left" vertical="top" wrapText="1"/>
    </xf>
    <xf numFmtId="0" fontId="30" fillId="0" borderId="23" xfId="3" applyNumberFormat="1" applyFont="1" applyFill="1" applyBorder="1" applyAlignment="1">
      <alignment horizontal="center" vertical="top"/>
    </xf>
    <xf numFmtId="0" fontId="30" fillId="0" borderId="31" xfId="3" applyNumberFormat="1" applyFont="1" applyFill="1" applyBorder="1" applyAlignment="1">
      <alignment horizontal="left" vertical="top" wrapText="1"/>
    </xf>
    <xf numFmtId="184" fontId="30" fillId="0" borderId="22" xfId="3" applyNumberFormat="1" applyFont="1" applyFill="1" applyBorder="1" applyAlignment="1">
      <alignment horizontal="center" vertical="top"/>
    </xf>
    <xf numFmtId="0" fontId="30" fillId="0" borderId="22" xfId="3" applyFont="1" applyFill="1" applyBorder="1" applyAlignment="1">
      <alignment horizontal="center" vertical="center"/>
    </xf>
    <xf numFmtId="0" fontId="30" fillId="0" borderId="23" xfId="3" applyFont="1" applyFill="1" applyBorder="1" applyAlignment="1">
      <alignment horizontal="center" vertical="top" wrapText="1" shrinkToFit="1"/>
    </xf>
    <xf numFmtId="0" fontId="30" fillId="0" borderId="64" xfId="3" applyFont="1" applyFill="1" applyBorder="1" applyAlignment="1">
      <alignment vertical="center" wrapText="1"/>
    </xf>
    <xf numFmtId="0" fontId="30" fillId="0" borderId="23" xfId="3" applyFont="1" applyFill="1" applyBorder="1" applyAlignment="1">
      <alignment vertical="top"/>
    </xf>
    <xf numFmtId="0" fontId="30" fillId="0" borderId="31" xfId="3" applyFont="1" applyFill="1" applyBorder="1" applyAlignment="1">
      <alignment vertical="top"/>
    </xf>
    <xf numFmtId="0" fontId="30" fillId="0" borderId="59" xfId="3" applyFont="1" applyFill="1" applyBorder="1" applyAlignment="1">
      <alignment vertical="top"/>
    </xf>
    <xf numFmtId="0" fontId="32" fillId="0" borderId="22" xfId="3" applyFont="1" applyBorder="1" applyAlignment="1">
      <alignment vertical="top" wrapText="1"/>
    </xf>
    <xf numFmtId="0" fontId="30" fillId="0" borderId="7" xfId="3" applyFont="1" applyFill="1" applyBorder="1" applyAlignment="1">
      <alignment horizontal="center" vertical="top"/>
    </xf>
    <xf numFmtId="0" fontId="30" fillId="0" borderId="61" xfId="3" applyFont="1" applyFill="1" applyBorder="1" applyAlignment="1">
      <alignment horizontal="left" vertical="top" wrapText="1"/>
    </xf>
    <xf numFmtId="0" fontId="30" fillId="0" borderId="68" xfId="3" applyFont="1" applyFill="1" applyBorder="1" applyAlignment="1">
      <alignment horizontal="left" vertical="top" wrapText="1"/>
    </xf>
    <xf numFmtId="0" fontId="30" fillId="0" borderId="61" xfId="3" applyFont="1" applyFill="1" applyBorder="1">
      <alignment vertical="center"/>
    </xf>
    <xf numFmtId="0" fontId="30" fillId="0" borderId="74" xfId="3" applyNumberFormat="1" applyFont="1" applyFill="1" applyBorder="1" applyAlignment="1">
      <alignment horizontal="center" vertical="top"/>
    </xf>
    <xf numFmtId="0" fontId="30" fillId="0" borderId="75" xfId="3" applyNumberFormat="1" applyFont="1" applyFill="1" applyBorder="1" applyAlignment="1">
      <alignment horizontal="left" vertical="top" wrapText="1"/>
    </xf>
    <xf numFmtId="184" fontId="30" fillId="0" borderId="76" xfId="3" applyNumberFormat="1" applyFont="1" applyFill="1" applyBorder="1" applyAlignment="1">
      <alignment horizontal="center" vertical="top"/>
    </xf>
    <xf numFmtId="0" fontId="30" fillId="0" borderId="77" xfId="3" applyFont="1" applyFill="1" applyBorder="1" applyAlignment="1">
      <alignment horizontal="left" vertical="top" wrapText="1" indent="1"/>
    </xf>
    <xf numFmtId="0" fontId="30" fillId="0" borderId="76" xfId="3" applyFont="1" applyFill="1" applyBorder="1" applyAlignment="1">
      <alignment horizontal="center" vertical="center"/>
    </xf>
    <xf numFmtId="0" fontId="30" fillId="0" borderId="75" xfId="3" applyFont="1" applyFill="1" applyBorder="1">
      <alignment vertical="center"/>
    </xf>
    <xf numFmtId="0" fontId="30" fillId="0" borderId="77" xfId="3" applyFont="1" applyFill="1" applyBorder="1">
      <alignment vertical="center"/>
    </xf>
    <xf numFmtId="0" fontId="30" fillId="0" borderId="7" xfId="3" applyFont="1" applyFill="1" applyBorder="1" applyAlignment="1">
      <alignment horizontal="left" vertical="top" wrapText="1"/>
    </xf>
    <xf numFmtId="0" fontId="30" fillId="0" borderId="70" xfId="3" applyFont="1" applyFill="1" applyBorder="1" applyAlignment="1">
      <alignment vertical="top" wrapText="1" shrinkToFit="1"/>
    </xf>
    <xf numFmtId="0" fontId="30" fillId="0" borderId="0" xfId="3" applyFont="1" applyFill="1" applyBorder="1" applyAlignment="1">
      <alignment vertical="top"/>
    </xf>
    <xf numFmtId="0" fontId="30" fillId="0" borderId="0" xfId="3" applyFont="1" applyBorder="1" applyAlignment="1">
      <alignment vertical="top"/>
    </xf>
    <xf numFmtId="0" fontId="30" fillId="0" borderId="29" xfId="3" applyFont="1" applyBorder="1" applyAlignment="1">
      <alignment vertical="top"/>
    </xf>
    <xf numFmtId="0" fontId="30" fillId="0" borderId="7" xfId="3" applyFont="1" applyFill="1" applyBorder="1" applyAlignment="1">
      <alignment horizontal="left" vertical="center" wrapText="1" indent="2"/>
    </xf>
    <xf numFmtId="0" fontId="30" fillId="0" borderId="29" xfId="3" applyFont="1" applyFill="1" applyBorder="1" applyAlignment="1">
      <alignment vertical="top"/>
    </xf>
    <xf numFmtId="0" fontId="31" fillId="0" borderId="67" xfId="3" applyNumberFormat="1" applyFont="1" applyFill="1" applyBorder="1" applyAlignment="1">
      <alignment horizontal="left" vertical="center"/>
    </xf>
    <xf numFmtId="0" fontId="31" fillId="0" borderId="7" xfId="3" applyNumberFormat="1" applyFont="1" applyFill="1" applyBorder="1" applyAlignment="1">
      <alignment horizontal="center" vertical="top"/>
    </xf>
    <xf numFmtId="0" fontId="31" fillId="0" borderId="0" xfId="3" applyNumberFormat="1" applyFont="1" applyFill="1" applyBorder="1" applyAlignment="1">
      <alignment horizontal="left" vertical="top" wrapText="1"/>
    </xf>
    <xf numFmtId="184" fontId="31" fillId="0" borderId="69" xfId="3" applyNumberFormat="1" applyFont="1" applyFill="1" applyBorder="1" applyAlignment="1">
      <alignment horizontal="center" vertical="top"/>
    </xf>
    <xf numFmtId="0" fontId="31" fillId="0" borderId="69" xfId="3" applyFont="1" applyFill="1" applyBorder="1" applyAlignment="1">
      <alignment horizontal="center" vertical="center"/>
    </xf>
    <xf numFmtId="0" fontId="31" fillId="0" borderId="29" xfId="3" applyFont="1" applyFill="1" applyBorder="1">
      <alignment vertical="center"/>
    </xf>
    <xf numFmtId="0" fontId="31" fillId="0" borderId="70" xfId="3" applyFont="1" applyFill="1" applyBorder="1" applyAlignment="1">
      <alignment vertical="top" wrapText="1" shrinkToFit="1"/>
    </xf>
    <xf numFmtId="0" fontId="31" fillId="0" borderId="71" xfId="3" applyFont="1" applyFill="1" applyBorder="1" applyAlignment="1">
      <alignment vertical="top" wrapText="1"/>
    </xf>
    <xf numFmtId="0" fontId="31" fillId="0" borderId="0" xfId="3" applyFont="1" applyFill="1" applyBorder="1" applyAlignment="1">
      <alignment vertical="top"/>
    </xf>
    <xf numFmtId="0" fontId="31" fillId="0" borderId="29" xfId="3" applyFont="1" applyFill="1" applyBorder="1" applyAlignment="1">
      <alignment vertical="top"/>
    </xf>
    <xf numFmtId="0" fontId="31" fillId="0" borderId="0" xfId="3" applyFont="1" applyFill="1">
      <alignment vertical="center"/>
    </xf>
    <xf numFmtId="0" fontId="31" fillId="0" borderId="0" xfId="3" applyFont="1" applyBorder="1" applyAlignment="1">
      <alignment vertical="top"/>
    </xf>
    <xf numFmtId="0" fontId="31" fillId="0" borderId="29" xfId="3" applyFont="1" applyBorder="1" applyAlignment="1">
      <alignment vertical="top"/>
    </xf>
    <xf numFmtId="0" fontId="30" fillId="0" borderId="7" xfId="3" applyFont="1" applyFill="1" applyBorder="1" applyAlignment="1">
      <alignment horizontal="left" vertical="top" wrapText="1" indent="2"/>
    </xf>
    <xf numFmtId="184" fontId="30" fillId="0" borderId="80" xfId="3" applyNumberFormat="1" applyFont="1" applyFill="1" applyBorder="1" applyAlignment="1">
      <alignment horizontal="center" vertical="top"/>
    </xf>
    <xf numFmtId="0" fontId="30" fillId="0" borderId="72" xfId="3" applyFont="1" applyFill="1" applyBorder="1" applyAlignment="1">
      <alignment horizontal="left" vertical="top" wrapText="1" indent="1"/>
    </xf>
    <xf numFmtId="0" fontId="30" fillId="0" borderId="80" xfId="3" applyFont="1" applyFill="1" applyBorder="1" applyAlignment="1">
      <alignment horizontal="center" vertical="center"/>
    </xf>
    <xf numFmtId="0" fontId="30" fillId="0" borderId="73" xfId="3" applyFont="1" applyFill="1" applyBorder="1">
      <alignment vertical="center"/>
    </xf>
    <xf numFmtId="0" fontId="30" fillId="0" borderId="7" xfId="3" applyFont="1" applyFill="1" applyBorder="1" applyAlignment="1">
      <alignment horizontal="center" vertical="top" wrapText="1" shrinkToFit="1"/>
    </xf>
    <xf numFmtId="0" fontId="30" fillId="0" borderId="76" xfId="3" applyFont="1" applyFill="1" applyBorder="1" applyAlignment="1">
      <alignment horizontal="left" vertical="top" wrapText="1" indent="1"/>
    </xf>
    <xf numFmtId="0" fontId="32" fillId="0" borderId="79" xfId="3" applyFont="1" applyBorder="1" applyAlignment="1">
      <alignment vertical="top" wrapText="1"/>
    </xf>
    <xf numFmtId="0" fontId="30" fillId="0" borderId="22" xfId="3" applyFont="1" applyFill="1" applyBorder="1" applyAlignment="1">
      <alignment horizontal="left" vertical="top" wrapText="1" indent="1"/>
    </xf>
    <xf numFmtId="0" fontId="30" fillId="0" borderId="59" xfId="3" applyFont="1" applyFill="1" applyBorder="1">
      <alignment vertical="center"/>
    </xf>
    <xf numFmtId="0" fontId="30" fillId="0" borderId="66" xfId="3" applyNumberFormat="1" applyFont="1" applyFill="1" applyBorder="1" applyAlignment="1">
      <alignment horizontal="left" vertical="top" wrapText="1"/>
    </xf>
    <xf numFmtId="0" fontId="30" fillId="0" borderId="62" xfId="3" applyFont="1" applyFill="1" applyBorder="1" applyAlignment="1">
      <alignment vertical="top" wrapText="1"/>
    </xf>
    <xf numFmtId="0" fontId="30" fillId="0" borderId="68" xfId="3" applyFont="1" applyFill="1" applyBorder="1" applyAlignment="1">
      <alignment horizontal="left" vertical="top" wrapText="1" shrinkToFit="1"/>
    </xf>
    <xf numFmtId="0" fontId="30" fillId="0" borderId="34" xfId="3" applyFont="1" applyFill="1" applyBorder="1" applyAlignment="1">
      <alignment vertical="top" wrapText="1"/>
    </xf>
    <xf numFmtId="0" fontId="30" fillId="0" borderId="80" xfId="3" applyFont="1" applyFill="1" applyBorder="1" applyAlignment="1">
      <alignment vertical="top" wrapText="1"/>
    </xf>
    <xf numFmtId="0" fontId="30" fillId="0" borderId="81" xfId="3" applyFont="1" applyFill="1" applyBorder="1" applyAlignment="1">
      <alignment vertical="top" wrapText="1"/>
    </xf>
    <xf numFmtId="0" fontId="30" fillId="0" borderId="69" xfId="3" applyFont="1" applyFill="1" applyBorder="1" applyAlignment="1">
      <alignment horizontal="left" vertical="top" wrapText="1" indent="1"/>
    </xf>
    <xf numFmtId="0" fontId="37" fillId="0" borderId="0" xfId="3" applyFont="1" applyFill="1">
      <alignment vertical="center"/>
    </xf>
    <xf numFmtId="0" fontId="30" fillId="0" borderId="7" xfId="3" applyFont="1" applyFill="1" applyBorder="1" applyAlignment="1">
      <alignment horizontal="center" vertical="top" wrapText="1"/>
    </xf>
    <xf numFmtId="0" fontId="38" fillId="0" borderId="69" xfId="3" applyFont="1" applyFill="1" applyBorder="1" applyAlignment="1">
      <alignment horizontal="left" vertical="center" wrapText="1" indent="3"/>
    </xf>
    <xf numFmtId="0" fontId="30" fillId="0" borderId="71" xfId="3" applyFont="1" applyFill="1" applyBorder="1" applyAlignment="1">
      <alignment vertical="top" wrapText="1"/>
    </xf>
    <xf numFmtId="0" fontId="30" fillId="0" borderId="69" xfId="3" applyFont="1" applyFill="1" applyBorder="1" applyAlignment="1">
      <alignment horizontal="left" vertical="center" wrapText="1" indent="3"/>
    </xf>
    <xf numFmtId="0" fontId="30" fillId="0" borderId="59" xfId="3" applyNumberFormat="1" applyFont="1" applyFill="1" applyBorder="1" applyAlignment="1">
      <alignment horizontal="left" vertical="top" wrapText="1"/>
    </xf>
    <xf numFmtId="0" fontId="30" fillId="0" borderId="22" xfId="3" applyFont="1" applyFill="1" applyBorder="1">
      <alignment vertical="center"/>
    </xf>
    <xf numFmtId="0" fontId="30" fillId="0" borderId="23" xfId="3" applyFont="1" applyFill="1" applyBorder="1" applyAlignment="1">
      <alignment horizontal="center" vertical="top" wrapText="1"/>
    </xf>
    <xf numFmtId="0" fontId="30" fillId="0" borderId="64" xfId="3" applyFont="1" applyFill="1" applyBorder="1" applyAlignment="1">
      <alignment vertical="top" wrapText="1"/>
    </xf>
    <xf numFmtId="0" fontId="30" fillId="0" borderId="9" xfId="3" applyFont="1" applyFill="1" applyBorder="1" applyAlignment="1">
      <alignment vertical="top" wrapText="1"/>
    </xf>
    <xf numFmtId="0" fontId="30" fillId="0" borderId="26" xfId="3" applyFont="1" applyFill="1" applyBorder="1" applyAlignment="1">
      <alignment vertical="top" wrapText="1"/>
    </xf>
    <xf numFmtId="184" fontId="30" fillId="0" borderId="10" xfId="3" applyNumberFormat="1" applyFont="1" applyFill="1" applyBorder="1" applyAlignment="1">
      <alignment horizontal="center" vertical="top"/>
    </xf>
    <xf numFmtId="0" fontId="30" fillId="0" borderId="10" xfId="3" applyFont="1" applyFill="1" applyBorder="1" applyAlignment="1">
      <alignment vertical="top" wrapText="1"/>
    </xf>
    <xf numFmtId="0" fontId="30" fillId="0" borderId="82" xfId="3" applyNumberFormat="1" applyFont="1" applyFill="1" applyBorder="1" applyAlignment="1">
      <alignment horizontal="left" vertical="center"/>
    </xf>
    <xf numFmtId="0" fontId="30" fillId="0" borderId="31" xfId="3" applyNumberFormat="1" applyFont="1" applyFill="1" applyBorder="1" applyAlignment="1">
      <alignment horizontal="center" vertical="top"/>
    </xf>
    <xf numFmtId="184" fontId="30" fillId="0" borderId="31" xfId="3" applyNumberFormat="1" applyFont="1" applyFill="1" applyBorder="1" applyAlignment="1">
      <alignment horizontal="center" vertical="top"/>
    </xf>
    <xf numFmtId="184" fontId="30" fillId="0" borderId="31" xfId="3" applyNumberFormat="1" applyFont="1" applyFill="1" applyBorder="1" applyAlignment="1">
      <alignment horizontal="left" vertical="top"/>
    </xf>
    <xf numFmtId="0" fontId="30" fillId="0" borderId="31" xfId="3" applyFont="1" applyFill="1" applyBorder="1" applyAlignment="1">
      <alignment horizontal="center" vertical="center"/>
    </xf>
    <xf numFmtId="0" fontId="30" fillId="0" borderId="31" xfId="3" applyFont="1" applyFill="1" applyBorder="1">
      <alignment vertical="center"/>
    </xf>
    <xf numFmtId="0" fontId="30" fillId="0" borderId="31" xfId="3" applyFont="1" applyFill="1" applyBorder="1" applyAlignment="1">
      <alignment horizontal="center" vertical="top"/>
    </xf>
    <xf numFmtId="0" fontId="30" fillId="0" borderId="7" xfId="4" applyFont="1" applyFill="1" applyBorder="1" applyAlignment="1">
      <alignment vertical="top" wrapText="1"/>
    </xf>
    <xf numFmtId="0" fontId="30" fillId="0" borderId="0" xfId="4" applyFont="1" applyFill="1" applyBorder="1" applyAlignment="1">
      <alignment vertical="top" wrapText="1"/>
    </xf>
    <xf numFmtId="0" fontId="30" fillId="0" borderId="12" xfId="3" applyFont="1" applyFill="1" applyBorder="1" applyAlignment="1">
      <alignment horizontal="center" vertical="center"/>
    </xf>
    <xf numFmtId="0" fontId="30" fillId="0" borderId="7" xfId="3" applyFont="1" applyFill="1" applyBorder="1" applyAlignment="1">
      <alignment vertical="top" wrapText="1"/>
    </xf>
    <xf numFmtId="0" fontId="30" fillId="0" borderId="0" xfId="3" applyFont="1" applyFill="1" applyBorder="1" applyAlignment="1">
      <alignment horizontal="center" vertical="top" wrapText="1"/>
    </xf>
    <xf numFmtId="0" fontId="32" fillId="0" borderId="7" xfId="3" applyFont="1" applyBorder="1" applyAlignment="1">
      <alignment vertical="top"/>
    </xf>
    <xf numFmtId="0" fontId="22" fillId="0" borderId="0" xfId="3" applyFont="1" applyBorder="1" applyAlignment="1">
      <alignment vertical="top"/>
    </xf>
    <xf numFmtId="184" fontId="30" fillId="0" borderId="7" xfId="3" applyNumberFormat="1" applyFont="1" applyFill="1" applyBorder="1" applyAlignment="1">
      <alignment horizontal="center" vertical="top"/>
    </xf>
    <xf numFmtId="0" fontId="30" fillId="0" borderId="13" xfId="3" applyFont="1" applyFill="1" applyBorder="1" applyAlignment="1">
      <alignment horizontal="center" vertical="center"/>
    </xf>
    <xf numFmtId="0" fontId="30" fillId="0" borderId="7" xfId="3" applyFont="1" applyBorder="1" applyAlignment="1">
      <alignment horizontal="center"/>
    </xf>
    <xf numFmtId="0" fontId="40" fillId="0" borderId="84" xfId="3" applyFont="1" applyFill="1" applyBorder="1" applyAlignment="1">
      <alignment horizontal="left" vertical="top" wrapText="1" indent="1"/>
    </xf>
    <xf numFmtId="0" fontId="30" fillId="0" borderId="7" xfId="3" applyFont="1" applyBorder="1" applyAlignment="1">
      <alignment wrapText="1"/>
    </xf>
    <xf numFmtId="0" fontId="40" fillId="0" borderId="86" xfId="3" applyFont="1" applyFill="1" applyBorder="1" applyAlignment="1">
      <alignment horizontal="left" vertical="top" wrapText="1" indent="1"/>
    </xf>
    <xf numFmtId="0" fontId="40" fillId="3" borderId="86" xfId="3" applyFont="1" applyFill="1" applyBorder="1" applyAlignment="1">
      <alignment horizontal="left" vertical="top" wrapText="1" indent="1"/>
    </xf>
    <xf numFmtId="0" fontId="40" fillId="0" borderId="88" xfId="3" applyFont="1" applyFill="1" applyBorder="1" applyAlignment="1">
      <alignment horizontal="left" vertical="top" wrapText="1" indent="1"/>
    </xf>
    <xf numFmtId="0" fontId="30" fillId="0" borderId="71" xfId="3" applyNumberFormat="1" applyFont="1" applyFill="1" applyBorder="1" applyAlignment="1">
      <alignment horizontal="left" vertical="center"/>
    </xf>
    <xf numFmtId="0" fontId="30" fillId="0" borderId="70" xfId="3" applyFont="1" applyBorder="1" applyAlignment="1">
      <alignment wrapText="1"/>
    </xf>
    <xf numFmtId="0" fontId="22" fillId="0" borderId="7" xfId="3" applyFont="1" applyBorder="1" applyAlignment="1">
      <alignment vertical="top"/>
    </xf>
    <xf numFmtId="0" fontId="40" fillId="0" borderId="89" xfId="3" applyFont="1" applyFill="1" applyBorder="1" applyAlignment="1">
      <alignment horizontal="left" vertical="top" wrapText="1" indent="1"/>
    </xf>
    <xf numFmtId="0" fontId="30" fillId="0" borderId="13" xfId="3" applyFont="1" applyFill="1" applyBorder="1" applyAlignment="1">
      <alignment horizontal="left" vertical="top" wrapText="1"/>
    </xf>
    <xf numFmtId="0" fontId="32" fillId="0" borderId="24" xfId="3" applyFont="1" applyFill="1" applyBorder="1" applyAlignment="1">
      <alignment horizontal="center" vertical="center" wrapText="1"/>
    </xf>
    <xf numFmtId="0" fontId="30" fillId="0" borderId="59" xfId="3" applyFont="1" applyFill="1" applyBorder="1" applyAlignment="1">
      <alignment horizontal="center" vertical="center"/>
    </xf>
    <xf numFmtId="0" fontId="30" fillId="0" borderId="74" xfId="3" applyFont="1" applyFill="1" applyBorder="1" applyAlignment="1">
      <alignment horizontal="center" vertical="top" wrapText="1"/>
    </xf>
    <xf numFmtId="0" fontId="30" fillId="0" borderId="77" xfId="3" applyFont="1" applyFill="1" applyBorder="1" applyAlignment="1">
      <alignment vertical="top" wrapText="1"/>
    </xf>
    <xf numFmtId="0" fontId="30" fillId="0" borderId="75" xfId="3" applyFont="1" applyFill="1" applyBorder="1" applyAlignment="1">
      <alignment vertical="top"/>
    </xf>
    <xf numFmtId="184" fontId="30" fillId="0" borderId="91" xfId="3" applyNumberFormat="1" applyFont="1" applyFill="1" applyBorder="1" applyAlignment="1">
      <alignment horizontal="center" vertical="top"/>
    </xf>
    <xf numFmtId="0" fontId="30" fillId="0" borderId="91" xfId="3" applyFont="1" applyFill="1" applyBorder="1">
      <alignment vertical="center"/>
    </xf>
    <xf numFmtId="0" fontId="30" fillId="0" borderId="83" xfId="3" applyFont="1" applyFill="1" applyBorder="1" applyAlignment="1">
      <alignment horizontal="center" vertical="top" wrapText="1"/>
    </xf>
    <xf numFmtId="0" fontId="30" fillId="0" borderId="92" xfId="3" applyFont="1" applyFill="1" applyBorder="1" applyAlignment="1">
      <alignment vertical="top" wrapText="1"/>
    </xf>
    <xf numFmtId="0" fontId="30" fillId="0" borderId="62" xfId="3" applyFont="1" applyFill="1" applyBorder="1" applyAlignment="1">
      <alignment horizontal="left" vertical="top" wrapText="1"/>
    </xf>
    <xf numFmtId="0" fontId="30" fillId="0" borderId="13" xfId="3" applyNumberFormat="1" applyFont="1" applyFill="1" applyBorder="1" applyAlignment="1">
      <alignment horizontal="center" vertical="top"/>
    </xf>
    <xf numFmtId="0" fontId="30" fillId="0" borderId="24" xfId="3" applyNumberFormat="1" applyFont="1" applyFill="1" applyBorder="1" applyAlignment="1">
      <alignment horizontal="left" vertical="top" wrapText="1"/>
    </xf>
    <xf numFmtId="0" fontId="30" fillId="0" borderId="41" xfId="3" applyFont="1" applyFill="1" applyBorder="1" applyAlignment="1">
      <alignment vertical="top" wrapText="1"/>
    </xf>
    <xf numFmtId="0" fontId="30" fillId="0" borderId="41" xfId="3" applyFont="1" applyFill="1" applyBorder="1" applyAlignment="1">
      <alignment horizontal="center" vertical="center"/>
    </xf>
    <xf numFmtId="0" fontId="39" fillId="0" borderId="40" xfId="3" applyFont="1" applyFill="1" applyBorder="1" applyAlignment="1">
      <alignment vertical="top" wrapText="1"/>
    </xf>
    <xf numFmtId="0" fontId="30" fillId="0" borderId="22" xfId="3" applyFont="1" applyFill="1" applyBorder="1" applyAlignment="1">
      <alignment vertical="top" wrapText="1"/>
    </xf>
    <xf numFmtId="184" fontId="30" fillId="0" borderId="41" xfId="3" applyNumberFormat="1" applyFont="1" applyFill="1" applyBorder="1" applyAlignment="1">
      <alignment horizontal="center" vertical="top"/>
    </xf>
    <xf numFmtId="0" fontId="30" fillId="0" borderId="41" xfId="3" applyFont="1" applyFill="1" applyBorder="1">
      <alignment vertical="center"/>
    </xf>
    <xf numFmtId="184" fontId="30" fillId="0" borderId="94" xfId="3" applyNumberFormat="1" applyFont="1" applyFill="1" applyBorder="1" applyAlignment="1">
      <alignment horizontal="center" vertical="top"/>
    </xf>
    <xf numFmtId="0" fontId="30" fillId="0" borderId="69" xfId="3" applyFont="1" applyFill="1" applyBorder="1" applyAlignment="1">
      <alignment vertical="top" wrapText="1"/>
    </xf>
    <xf numFmtId="0" fontId="30" fillId="0" borderId="94" xfId="3" applyFont="1" applyFill="1" applyBorder="1" applyAlignment="1">
      <alignment horizontal="center" vertical="center"/>
    </xf>
    <xf numFmtId="0" fontId="30" fillId="0" borderId="94" xfId="3" applyFont="1" applyFill="1" applyBorder="1">
      <alignment vertical="center"/>
    </xf>
    <xf numFmtId="0" fontId="30" fillId="0" borderId="91" xfId="3" applyFont="1" applyFill="1" applyBorder="1" applyAlignment="1">
      <alignment vertical="top" wrapText="1"/>
    </xf>
    <xf numFmtId="184" fontId="30" fillId="0" borderId="69" xfId="3" applyNumberFormat="1" applyFont="1" applyFill="1" applyBorder="1" applyAlignment="1">
      <alignment horizontal="center" vertical="top" wrapText="1"/>
    </xf>
    <xf numFmtId="0" fontId="30" fillId="0" borderId="0" xfId="3" applyFont="1" applyBorder="1" applyAlignment="1">
      <alignment horizontal="left" vertical="top" wrapText="1" indent="1"/>
    </xf>
    <xf numFmtId="0" fontId="30" fillId="0" borderId="69" xfId="3" applyFont="1" applyFill="1" applyBorder="1" applyAlignment="1">
      <alignment horizontal="center" vertical="top"/>
    </xf>
    <xf numFmtId="0" fontId="30" fillId="0" borderId="12" xfId="3" applyFont="1" applyFill="1" applyBorder="1" applyAlignment="1">
      <alignment horizontal="left" vertical="top" wrapText="1"/>
    </xf>
    <xf numFmtId="0" fontId="30" fillId="0" borderId="85" xfId="3" applyFont="1" applyFill="1" applyBorder="1">
      <alignment vertical="center"/>
    </xf>
    <xf numFmtId="0" fontId="30" fillId="0" borderId="40" xfId="3" applyFont="1" applyFill="1" applyBorder="1" applyAlignment="1">
      <alignment vertical="top" wrapText="1"/>
    </xf>
    <xf numFmtId="0" fontId="30" fillId="0" borderId="80" xfId="3" applyFont="1" applyFill="1" applyBorder="1">
      <alignment vertical="center"/>
    </xf>
    <xf numFmtId="0" fontId="30" fillId="0" borderId="76" xfId="3" applyFont="1" applyFill="1" applyBorder="1">
      <alignment vertical="center"/>
    </xf>
    <xf numFmtId="0" fontId="30" fillId="0" borderId="23" xfId="3" applyFont="1" applyFill="1" applyBorder="1" applyAlignment="1">
      <alignment horizontal="center" vertical="top"/>
    </xf>
    <xf numFmtId="184" fontId="30" fillId="0" borderId="22" xfId="3" applyNumberFormat="1" applyFont="1" applyFill="1" applyBorder="1" applyAlignment="1">
      <alignment horizontal="center" vertical="top" wrapText="1"/>
    </xf>
    <xf numFmtId="0" fontId="30" fillId="0" borderId="31" xfId="3" applyFont="1" applyBorder="1" applyAlignment="1">
      <alignment horizontal="left" vertical="top" wrapText="1" indent="1"/>
    </xf>
    <xf numFmtId="0" fontId="30" fillId="0" borderId="22" xfId="3" applyFont="1" applyFill="1" applyBorder="1" applyAlignment="1">
      <alignment horizontal="center" vertical="top"/>
    </xf>
    <xf numFmtId="0" fontId="30" fillId="0" borderId="23" xfId="3" applyFont="1" applyFill="1" applyBorder="1" applyAlignment="1">
      <alignment horizontal="left" vertical="top" wrapText="1"/>
    </xf>
    <xf numFmtId="0" fontId="30" fillId="0" borderId="81" xfId="3" applyFont="1" applyFill="1" applyBorder="1" applyAlignment="1">
      <alignment horizontal="left" vertical="top" wrapText="1"/>
    </xf>
    <xf numFmtId="0" fontId="30" fillId="0" borderId="41" xfId="3" applyFont="1" applyFill="1" applyBorder="1" applyAlignment="1">
      <alignment horizontal="left" vertical="top" wrapText="1"/>
    </xf>
    <xf numFmtId="0" fontId="30" fillId="0" borderId="76" xfId="3" applyFont="1" applyFill="1" applyBorder="1" applyAlignment="1">
      <alignment vertical="top" wrapText="1"/>
    </xf>
    <xf numFmtId="0" fontId="30" fillId="0" borderId="79" xfId="3" applyFont="1" applyFill="1" applyBorder="1" applyAlignment="1">
      <alignment vertical="top" wrapText="1"/>
    </xf>
    <xf numFmtId="0" fontId="32" fillId="0" borderId="0" xfId="3" applyFont="1" applyFill="1">
      <alignment vertical="center"/>
    </xf>
    <xf numFmtId="0" fontId="22" fillId="0" borderId="0" xfId="3" applyFont="1" applyFill="1">
      <alignment vertical="center"/>
    </xf>
    <xf numFmtId="0" fontId="30" fillId="0" borderId="94" xfId="3" applyFont="1" applyFill="1" applyBorder="1" applyAlignment="1">
      <alignment vertical="top" wrapText="1"/>
    </xf>
    <xf numFmtId="0" fontId="30" fillId="0" borderId="96" xfId="3" applyFont="1" applyFill="1" applyBorder="1" applyAlignment="1">
      <alignment vertical="top" wrapText="1"/>
    </xf>
    <xf numFmtId="0" fontId="30" fillId="0" borderId="0" xfId="3" applyNumberFormat="1" applyFont="1" applyFill="1" applyBorder="1" applyAlignment="1">
      <alignment vertical="top"/>
    </xf>
    <xf numFmtId="0" fontId="30" fillId="0" borderId="29" xfId="3" applyFont="1" applyFill="1" applyBorder="1" applyAlignment="1">
      <alignment horizontal="left" vertical="top" wrapText="1"/>
    </xf>
    <xf numFmtId="0" fontId="32" fillId="0" borderId="64" xfId="3" applyFont="1" applyFill="1" applyBorder="1" applyAlignment="1">
      <alignment vertical="top" wrapText="1"/>
    </xf>
    <xf numFmtId="0" fontId="32" fillId="0" borderId="31" xfId="3" applyFont="1" applyFill="1" applyBorder="1" applyAlignment="1">
      <alignment vertical="top"/>
    </xf>
    <xf numFmtId="0" fontId="32" fillId="0" borderId="59" xfId="3" applyFont="1" applyFill="1" applyBorder="1" applyAlignment="1">
      <alignment vertical="top"/>
    </xf>
    <xf numFmtId="0" fontId="30" fillId="0" borderId="84" xfId="3" applyNumberFormat="1" applyFont="1" applyFill="1" applyBorder="1" applyAlignment="1">
      <alignment horizontal="center" vertical="top"/>
    </xf>
    <xf numFmtId="0" fontId="30" fillId="0" borderId="85" xfId="3" applyFont="1" applyFill="1" applyBorder="1" applyAlignment="1">
      <alignment vertical="top" wrapText="1"/>
    </xf>
    <xf numFmtId="0" fontId="30" fillId="0" borderId="84" xfId="3" applyFont="1" applyFill="1" applyBorder="1" applyAlignment="1">
      <alignment horizontal="left" vertical="top" wrapText="1"/>
    </xf>
    <xf numFmtId="0" fontId="30" fillId="0" borderId="88" xfId="3" applyNumberFormat="1" applyFont="1" applyFill="1" applyBorder="1" applyAlignment="1">
      <alignment horizontal="center" vertical="top"/>
    </xf>
    <xf numFmtId="0" fontId="30" fillId="0" borderId="73" xfId="3" applyFont="1" applyFill="1" applyBorder="1" applyAlignment="1">
      <alignment vertical="top" wrapText="1"/>
    </xf>
    <xf numFmtId="0" fontId="30" fillId="0" borderId="59" xfId="3" applyNumberFormat="1" applyFont="1" applyFill="1" applyBorder="1" applyAlignment="1">
      <alignment vertical="top" wrapText="1"/>
    </xf>
    <xf numFmtId="0" fontId="30" fillId="0" borderId="59" xfId="3" applyFont="1" applyFill="1" applyBorder="1" applyAlignment="1">
      <alignment vertical="center" wrapText="1"/>
    </xf>
    <xf numFmtId="0" fontId="30" fillId="0" borderId="71" xfId="4" applyFont="1" applyFill="1" applyBorder="1" applyAlignment="1">
      <alignment vertical="top" wrapText="1"/>
    </xf>
    <xf numFmtId="0" fontId="22" fillId="0" borderId="0" xfId="3" applyFont="1" applyFill="1" applyBorder="1">
      <alignment vertical="center"/>
    </xf>
    <xf numFmtId="0" fontId="30" fillId="0" borderId="69" xfId="3" applyFont="1" applyFill="1" applyBorder="1" applyAlignment="1">
      <alignment horizontal="center" vertical="top" wrapText="1"/>
    </xf>
    <xf numFmtId="0" fontId="30" fillId="0" borderId="70" xfId="3" applyFont="1" applyFill="1" applyBorder="1" applyAlignment="1">
      <alignment wrapText="1"/>
    </xf>
    <xf numFmtId="0" fontId="30" fillId="0" borderId="94" xfId="3" applyFont="1" applyFill="1" applyBorder="1" applyAlignment="1">
      <alignment horizontal="left" vertical="top" wrapText="1"/>
    </xf>
    <xf numFmtId="0" fontId="30" fillId="0" borderId="91" xfId="3" applyFont="1" applyFill="1" applyBorder="1" applyAlignment="1">
      <alignment horizontal="left" vertical="top" wrapText="1"/>
    </xf>
    <xf numFmtId="0" fontId="30" fillId="0" borderId="7" xfId="3" applyFont="1" applyFill="1" applyBorder="1" applyAlignment="1">
      <alignment wrapText="1"/>
    </xf>
    <xf numFmtId="184" fontId="30" fillId="0" borderId="23" xfId="3" applyNumberFormat="1" applyFont="1" applyFill="1" applyBorder="1" applyAlignment="1">
      <alignment horizontal="center" vertical="top"/>
    </xf>
    <xf numFmtId="0" fontId="30" fillId="0" borderId="23" xfId="3" applyFont="1" applyFill="1" applyBorder="1" applyAlignment="1">
      <alignment wrapText="1"/>
    </xf>
    <xf numFmtId="0" fontId="30" fillId="0" borderId="67" xfId="3" applyNumberFormat="1" applyFont="1" applyFill="1" applyBorder="1" applyAlignment="1">
      <alignment horizontal="left" vertical="center" wrapText="1"/>
    </xf>
    <xf numFmtId="0" fontId="30" fillId="0" borderId="7" xfId="3" applyNumberFormat="1" applyFont="1" applyFill="1" applyBorder="1" applyAlignment="1">
      <alignment horizontal="center" vertical="top" wrapText="1"/>
    </xf>
    <xf numFmtId="0" fontId="30" fillId="0" borderId="76" xfId="3" applyFont="1" applyFill="1" applyBorder="1" applyAlignment="1">
      <alignment horizontal="left" vertical="top" wrapText="1"/>
    </xf>
    <xf numFmtId="0" fontId="30" fillId="0" borderId="76" xfId="3" applyFont="1" applyFill="1" applyBorder="1" applyAlignment="1">
      <alignment horizontal="center" vertical="center" wrapText="1"/>
    </xf>
    <xf numFmtId="0" fontId="30" fillId="0" borderId="75" xfId="3" applyFont="1" applyFill="1" applyBorder="1" applyAlignment="1">
      <alignment vertical="center" wrapText="1"/>
    </xf>
    <xf numFmtId="0" fontId="32" fillId="0" borderId="0" xfId="3" applyFont="1" applyBorder="1" applyAlignment="1">
      <alignment vertical="top"/>
    </xf>
    <xf numFmtId="0" fontId="32" fillId="0" borderId="29" xfId="3" applyFont="1" applyBorder="1" applyAlignment="1">
      <alignment vertical="top"/>
    </xf>
    <xf numFmtId="0" fontId="30" fillId="0" borderId="29" xfId="3" applyFont="1" applyFill="1" applyBorder="1" applyAlignment="1">
      <alignment vertical="top" wrapText="1"/>
    </xf>
    <xf numFmtId="0" fontId="30" fillId="0" borderId="29" xfId="3" applyFont="1" applyFill="1" applyBorder="1" applyAlignment="1">
      <alignment vertical="center" wrapText="1"/>
    </xf>
    <xf numFmtId="0" fontId="30" fillId="0" borderId="74" xfId="3" applyFont="1" applyFill="1" applyBorder="1" applyAlignment="1">
      <alignment horizontal="left" vertical="top" wrapText="1"/>
    </xf>
    <xf numFmtId="0" fontId="30" fillId="0" borderId="86" xfId="3" applyFont="1" applyFill="1" applyBorder="1" applyAlignment="1">
      <alignment horizontal="left" vertical="top" wrapText="1"/>
    </xf>
    <xf numFmtId="0" fontId="30" fillId="0" borderId="89" xfId="3" applyFont="1" applyFill="1" applyBorder="1" applyAlignment="1">
      <alignment horizontal="left" vertical="top" wrapText="1"/>
    </xf>
    <xf numFmtId="0" fontId="30" fillId="0" borderId="0" xfId="3" applyNumberFormat="1" applyFont="1" applyFill="1" applyBorder="1" applyAlignment="1">
      <alignment horizontal="left" vertical="top"/>
    </xf>
    <xf numFmtId="0" fontId="30" fillId="0" borderId="0" xfId="4" applyFont="1" applyFill="1" applyBorder="1" applyAlignment="1">
      <alignment vertical="top"/>
    </xf>
    <xf numFmtId="0" fontId="30" fillId="0" borderId="29" xfId="4" applyFont="1" applyFill="1" applyBorder="1" applyAlignment="1">
      <alignment vertical="top"/>
    </xf>
    <xf numFmtId="0" fontId="30" fillId="0" borderId="69" xfId="3" applyFont="1" applyFill="1" applyBorder="1">
      <alignment vertical="center"/>
    </xf>
    <xf numFmtId="0" fontId="30" fillId="0" borderId="70" xfId="3" applyFont="1" applyFill="1" applyBorder="1" applyAlignment="1">
      <alignment horizontal="center" vertical="top" wrapText="1"/>
    </xf>
    <xf numFmtId="0" fontId="30" fillId="0" borderId="29" xfId="3" applyNumberFormat="1" applyFont="1" applyFill="1" applyBorder="1" applyAlignment="1">
      <alignment horizontal="left" vertical="top"/>
    </xf>
    <xf numFmtId="0" fontId="30" fillId="0" borderId="7" xfId="3" applyFont="1" applyFill="1" applyBorder="1" applyAlignment="1">
      <alignment vertical="top"/>
    </xf>
    <xf numFmtId="0" fontId="30" fillId="0" borderId="31" xfId="3" applyNumberFormat="1" applyFont="1" applyFill="1" applyBorder="1" applyAlignment="1">
      <alignment horizontal="left" vertical="top"/>
    </xf>
    <xf numFmtId="0" fontId="30" fillId="0" borderId="69" xfId="3" applyFont="1" applyFill="1" applyBorder="1" applyAlignment="1">
      <alignment horizontal="left" vertical="top" wrapText="1"/>
    </xf>
    <xf numFmtId="184" fontId="30" fillId="0" borderId="76" xfId="3" applyNumberFormat="1" applyFont="1" applyFill="1" applyBorder="1" applyAlignment="1">
      <alignment horizontal="center" vertical="top" wrapText="1"/>
    </xf>
    <xf numFmtId="184" fontId="30" fillId="0" borderId="80" xfId="3" applyNumberFormat="1" applyFont="1" applyFill="1" applyBorder="1" applyAlignment="1">
      <alignment horizontal="center" vertical="top" wrapText="1"/>
    </xf>
    <xf numFmtId="0" fontId="30" fillId="0" borderId="23" xfId="3" applyNumberFormat="1" applyFont="1" applyFill="1" applyBorder="1" applyAlignment="1">
      <alignment horizontal="center" vertical="top" wrapText="1"/>
    </xf>
    <xf numFmtId="0" fontId="30" fillId="0" borderId="23" xfId="4" applyFont="1" applyFill="1" applyBorder="1" applyAlignment="1">
      <alignment vertical="top"/>
    </xf>
    <xf numFmtId="0" fontId="30" fillId="0" borderId="31" xfId="4" applyFont="1" applyFill="1" applyBorder="1" applyAlignment="1">
      <alignment vertical="top"/>
    </xf>
    <xf numFmtId="0" fontId="30" fillId="0" borderId="59" xfId="4" applyFont="1" applyFill="1" applyBorder="1" applyAlignment="1">
      <alignment vertical="top"/>
    </xf>
    <xf numFmtId="184" fontId="30" fillId="0" borderId="94" xfId="3" applyNumberFormat="1" applyFont="1" applyFill="1" applyBorder="1" applyAlignment="1">
      <alignment horizontal="center" vertical="top" wrapText="1"/>
    </xf>
    <xf numFmtId="0" fontId="30" fillId="0" borderId="59" xfId="3" applyNumberFormat="1" applyFont="1" applyFill="1" applyBorder="1" applyAlignment="1">
      <alignment horizontal="left" vertical="top"/>
    </xf>
    <xf numFmtId="0" fontId="40" fillId="0" borderId="13" xfId="3" applyFont="1" applyFill="1" applyBorder="1" applyAlignment="1">
      <alignment horizontal="center" vertical="center"/>
    </xf>
    <xf numFmtId="0" fontId="40" fillId="3" borderId="84" xfId="3" applyFont="1" applyFill="1" applyBorder="1" applyAlignment="1">
      <alignment horizontal="left" vertical="center" wrapText="1" indent="1"/>
    </xf>
    <xf numFmtId="0" fontId="40" fillId="3" borderId="88" xfId="3" applyFont="1" applyFill="1" applyBorder="1" applyAlignment="1">
      <alignment horizontal="left" vertical="center" wrapText="1" indent="1"/>
    </xf>
    <xf numFmtId="0" fontId="30" fillId="0" borderId="29" xfId="3" applyFont="1" applyFill="1" applyBorder="1" applyAlignment="1">
      <alignment horizontal="center" vertical="center"/>
    </xf>
    <xf numFmtId="0" fontId="40" fillId="0" borderId="94" xfId="3" applyFont="1" applyFill="1" applyBorder="1" applyAlignment="1">
      <alignment horizontal="left" vertical="center" wrapText="1" indent="1"/>
    </xf>
    <xf numFmtId="0" fontId="30" fillId="0" borderId="0" xfId="4" applyFont="1" applyFill="1" applyBorder="1">
      <alignment vertical="center"/>
    </xf>
    <xf numFmtId="0" fontId="30" fillId="0" borderId="71" xfId="3" applyFont="1" applyFill="1" applyBorder="1" applyAlignment="1">
      <alignment vertical="top"/>
    </xf>
    <xf numFmtId="0" fontId="30" fillId="0" borderId="59" xfId="3" applyFont="1" applyFill="1" applyBorder="1" applyAlignment="1">
      <alignment horizontal="left" vertical="top" wrapText="1"/>
    </xf>
    <xf numFmtId="184" fontId="30" fillId="0" borderId="22" xfId="3" applyNumberFormat="1" applyFont="1" applyFill="1" applyBorder="1" applyAlignment="1">
      <alignment horizontal="center" vertical="top" shrinkToFit="1"/>
    </xf>
    <xf numFmtId="0" fontId="30" fillId="0" borderId="22" xfId="3" applyFont="1" applyFill="1" applyBorder="1" applyAlignment="1">
      <alignment horizontal="center" vertical="top" wrapText="1"/>
    </xf>
    <xf numFmtId="0" fontId="30" fillId="0" borderId="67" xfId="4" applyNumberFormat="1" applyFont="1" applyFill="1" applyBorder="1" applyAlignment="1">
      <alignment horizontal="left" vertical="center"/>
    </xf>
    <xf numFmtId="0" fontId="30" fillId="0" borderId="68" xfId="4" applyNumberFormat="1" applyFont="1" applyFill="1" applyBorder="1" applyAlignment="1">
      <alignment horizontal="center" vertical="top"/>
    </xf>
    <xf numFmtId="0" fontId="30" fillId="0" borderId="85" xfId="4" applyFont="1" applyFill="1" applyBorder="1">
      <alignment vertical="center"/>
    </xf>
    <xf numFmtId="0" fontId="30" fillId="0" borderId="7" xfId="4" applyNumberFormat="1" applyFont="1" applyFill="1" applyBorder="1" applyAlignment="1">
      <alignment horizontal="center" vertical="top"/>
    </xf>
    <xf numFmtId="0" fontId="30" fillId="0" borderId="0" xfId="4" applyNumberFormat="1" applyFont="1" applyFill="1" applyBorder="1" applyAlignment="1">
      <alignment horizontal="left" vertical="top" wrapText="1"/>
    </xf>
    <xf numFmtId="184" fontId="30" fillId="0" borderId="94" xfId="4" applyNumberFormat="1" applyFont="1" applyFill="1" applyBorder="1" applyAlignment="1">
      <alignment horizontal="center" vertical="top"/>
    </xf>
    <xf numFmtId="0" fontId="30" fillId="0" borderId="94" xfId="4" applyFont="1" applyFill="1" applyBorder="1" applyAlignment="1">
      <alignment vertical="top" wrapText="1"/>
    </xf>
    <xf numFmtId="0" fontId="30" fillId="0" borderId="23" xfId="4" applyNumberFormat="1" applyFont="1" applyFill="1" applyBorder="1" applyAlignment="1">
      <alignment horizontal="center" vertical="top"/>
    </xf>
    <xf numFmtId="0" fontId="30" fillId="0" borderId="31" xfId="4" applyNumberFormat="1" applyFont="1" applyFill="1" applyBorder="1" applyAlignment="1">
      <alignment horizontal="left" vertical="top" wrapText="1"/>
    </xf>
    <xf numFmtId="184" fontId="30" fillId="0" borderId="22" xfId="4" applyNumberFormat="1" applyFont="1" applyFill="1" applyBorder="1" applyAlignment="1">
      <alignment horizontal="center" vertical="top"/>
    </xf>
    <xf numFmtId="0" fontId="30" fillId="0" borderId="23" xfId="3" applyFont="1" applyFill="1" applyBorder="1">
      <alignment vertical="center"/>
    </xf>
    <xf numFmtId="0" fontId="30" fillId="0" borderId="66" xfId="4" applyNumberFormat="1" applyFont="1" applyFill="1" applyBorder="1" applyAlignment="1">
      <alignment horizontal="left" vertical="top" wrapText="1"/>
    </xf>
    <xf numFmtId="184" fontId="30" fillId="0" borderId="41" xfId="4" applyNumberFormat="1" applyFont="1" applyFill="1" applyBorder="1" applyAlignment="1">
      <alignment horizontal="center" vertical="top"/>
    </xf>
    <xf numFmtId="0" fontId="30" fillId="0" borderId="40" xfId="3" applyFont="1" applyFill="1" applyBorder="1" applyAlignment="1">
      <alignment vertical="center" wrapText="1"/>
    </xf>
    <xf numFmtId="0" fontId="30" fillId="0" borderId="29" xfId="4" applyNumberFormat="1" applyFont="1" applyFill="1" applyBorder="1" applyAlignment="1">
      <alignment horizontal="left" vertical="top" wrapText="1"/>
    </xf>
    <xf numFmtId="184" fontId="30" fillId="0" borderId="69" xfId="4" applyNumberFormat="1" applyFont="1" applyFill="1" applyBorder="1" applyAlignment="1">
      <alignment horizontal="center" vertical="top"/>
    </xf>
    <xf numFmtId="0" fontId="30" fillId="0" borderId="59" xfId="4" applyNumberFormat="1" applyFont="1" applyFill="1" applyBorder="1" applyAlignment="1">
      <alignment horizontal="left" vertical="top" wrapText="1"/>
    </xf>
    <xf numFmtId="0" fontId="30" fillId="0" borderId="83" xfId="3" applyFont="1" applyFill="1" applyBorder="1" applyAlignment="1">
      <alignment horizontal="left" vertical="top" wrapText="1"/>
    </xf>
    <xf numFmtId="0" fontId="30" fillId="0" borderId="92" xfId="3" applyFont="1" applyFill="1" applyBorder="1" applyAlignment="1">
      <alignment vertical="center" wrapText="1"/>
    </xf>
    <xf numFmtId="0" fontId="30" fillId="0" borderId="66" xfId="4" applyNumberFormat="1" applyFont="1" applyFill="1" applyBorder="1" applyAlignment="1">
      <alignment vertical="top" wrapText="1"/>
    </xf>
    <xf numFmtId="0" fontId="30" fillId="0" borderId="62" xfId="4" applyFont="1" applyFill="1" applyBorder="1" applyAlignment="1">
      <alignment vertical="top" wrapText="1"/>
    </xf>
    <xf numFmtId="0" fontId="30" fillId="0" borderId="41" xfId="4" applyFont="1" applyFill="1" applyBorder="1">
      <alignment vertical="center"/>
    </xf>
    <xf numFmtId="0" fontId="30" fillId="0" borderId="0" xfId="4" applyNumberFormat="1" applyFont="1" applyFill="1" applyBorder="1" applyAlignment="1">
      <alignment vertical="top" wrapText="1"/>
    </xf>
    <xf numFmtId="0" fontId="30" fillId="0" borderId="31" xfId="4" applyNumberFormat="1" applyFont="1" applyFill="1" applyBorder="1" applyAlignment="1">
      <alignment vertical="top" wrapText="1"/>
    </xf>
    <xf numFmtId="184" fontId="30" fillId="0" borderId="62" xfId="4" applyNumberFormat="1" applyFont="1" applyFill="1" applyBorder="1" applyAlignment="1">
      <alignment horizontal="center" vertical="top"/>
    </xf>
    <xf numFmtId="0" fontId="34" fillId="0" borderId="41" xfId="4" applyFont="1" applyFill="1" applyBorder="1" applyAlignment="1">
      <alignment vertical="center" wrapText="1"/>
    </xf>
    <xf numFmtId="0" fontId="30" fillId="0" borderId="35" xfId="4" applyFont="1" applyFill="1" applyBorder="1" applyAlignment="1">
      <alignment horizontal="left" vertical="top" wrapText="1"/>
    </xf>
    <xf numFmtId="184" fontId="30" fillId="0" borderId="80" xfId="4" applyNumberFormat="1" applyFont="1" applyFill="1" applyBorder="1" applyAlignment="1">
      <alignment horizontal="center" vertical="top"/>
    </xf>
    <xf numFmtId="0" fontId="30" fillId="0" borderId="29" xfId="4" applyFont="1" applyFill="1" applyBorder="1">
      <alignment vertical="center"/>
    </xf>
    <xf numFmtId="0" fontId="30" fillId="0" borderId="29" xfId="4" applyNumberFormat="1" applyFont="1" applyFill="1" applyBorder="1" applyAlignment="1">
      <alignment vertical="top" wrapText="1"/>
    </xf>
    <xf numFmtId="184" fontId="30" fillId="0" borderId="76" xfId="4" applyNumberFormat="1" applyFont="1" applyFill="1" applyBorder="1" applyAlignment="1">
      <alignment horizontal="center" vertical="top"/>
    </xf>
    <xf numFmtId="0" fontId="30" fillId="0" borderId="75" xfId="4" applyFont="1" applyFill="1" applyBorder="1">
      <alignment vertical="center"/>
    </xf>
    <xf numFmtId="0" fontId="30" fillId="0" borderId="83" xfId="4" applyFont="1" applyFill="1" applyBorder="1" applyAlignment="1">
      <alignment horizontal="left" vertical="top" wrapText="1"/>
    </xf>
    <xf numFmtId="0" fontId="30" fillId="0" borderId="24" xfId="3" applyNumberFormat="1" applyFont="1" applyFill="1" applyBorder="1" applyAlignment="1">
      <alignment vertical="top" wrapText="1"/>
    </xf>
    <xf numFmtId="0" fontId="30" fillId="0" borderId="66" xfId="3" applyNumberFormat="1" applyFont="1" applyFill="1" applyBorder="1" applyAlignment="1">
      <alignment vertical="top" wrapText="1"/>
    </xf>
    <xf numFmtId="0" fontId="30" fillId="0" borderId="61" xfId="3" applyNumberFormat="1" applyFont="1" applyFill="1" applyBorder="1" applyAlignment="1">
      <alignment vertical="top" wrapText="1"/>
    </xf>
    <xf numFmtId="0" fontId="30" fillId="0" borderId="0" xfId="3" applyNumberFormat="1" applyFont="1" applyFill="1" applyBorder="1" applyAlignment="1">
      <alignment horizontal="left" vertical="center"/>
    </xf>
    <xf numFmtId="0" fontId="30" fillId="0" borderId="0" xfId="3" applyNumberFormat="1" applyFont="1" applyFill="1" applyBorder="1" applyAlignment="1">
      <alignment horizontal="center" vertical="top"/>
    </xf>
    <xf numFmtId="184" fontId="30" fillId="0" borderId="0" xfId="3" applyNumberFormat="1" applyFont="1" applyFill="1" applyBorder="1" applyAlignment="1">
      <alignment horizontal="center" vertical="top"/>
    </xf>
    <xf numFmtId="184" fontId="30" fillId="0" borderId="0" xfId="3" applyNumberFormat="1" applyFont="1" applyFill="1" applyBorder="1" applyAlignment="1">
      <alignment horizontal="left" vertical="top"/>
    </xf>
    <xf numFmtId="0" fontId="30" fillId="0" borderId="0" xfId="3" applyFont="1" applyFill="1" applyBorder="1" applyAlignment="1">
      <alignment horizontal="center" vertical="top"/>
    </xf>
    <xf numFmtId="0" fontId="41" fillId="0" borderId="0" xfId="5" applyFont="1" applyAlignment="1">
      <alignment horizontal="left" vertical="center" wrapText="1"/>
    </xf>
    <xf numFmtId="0" fontId="41" fillId="0" borderId="0" xfId="3" applyFont="1" applyAlignment="1">
      <alignment horizontal="center" vertical="center" wrapText="1"/>
    </xf>
    <xf numFmtId="0" fontId="41" fillId="0" borderId="0" xfId="3" applyFont="1" applyAlignment="1">
      <alignment vertical="center" wrapText="1"/>
    </xf>
    <xf numFmtId="0" fontId="41" fillId="0" borderId="0" xfId="5" applyFont="1" applyAlignment="1">
      <alignment vertical="center" wrapText="1"/>
    </xf>
    <xf numFmtId="0" fontId="41" fillId="0" borderId="10" xfId="5" applyFont="1" applyBorder="1" applyAlignment="1">
      <alignment horizontal="center" vertical="center" wrapText="1"/>
    </xf>
    <xf numFmtId="0" fontId="41" fillId="0" borderId="10" xfId="5" applyFont="1" applyBorder="1" applyAlignment="1">
      <alignment vertical="center" wrapText="1"/>
    </xf>
    <xf numFmtId="0" fontId="22" fillId="0" borderId="10" xfId="5" applyFont="1" applyBorder="1" applyAlignment="1">
      <alignment horizontal="center" vertical="center"/>
    </xf>
    <xf numFmtId="185" fontId="22" fillId="0" borderId="10" xfId="5" applyNumberFormat="1" applyFont="1" applyBorder="1">
      <alignment vertical="center"/>
    </xf>
    <xf numFmtId="0" fontId="41" fillId="0" borderId="10" xfId="5" applyFont="1" applyBorder="1" applyAlignment="1">
      <alignment horizontal="center" vertical="center"/>
    </xf>
    <xf numFmtId="0" fontId="30" fillId="0" borderId="0" xfId="3" applyFont="1" applyAlignment="1">
      <alignment vertical="center" wrapText="1"/>
    </xf>
    <xf numFmtId="0" fontId="41" fillId="0" borderId="0" xfId="3" applyFont="1" applyAlignment="1">
      <alignment horizontal="left" vertical="center" wrapText="1"/>
    </xf>
    <xf numFmtId="0" fontId="41" fillId="0" borderId="0" xfId="6" applyFont="1">
      <alignment vertical="center"/>
    </xf>
    <xf numFmtId="0" fontId="34" fillId="6" borderId="10" xfId="7" applyFont="1" applyFill="1" applyBorder="1" applyAlignment="1">
      <alignment horizontal="center" vertical="center" wrapText="1"/>
    </xf>
    <xf numFmtId="0" fontId="34" fillId="6" borderId="10" xfId="7" applyFont="1" applyFill="1" applyBorder="1" applyAlignment="1">
      <alignment horizontal="center" vertical="center" wrapText="1" shrinkToFit="1"/>
    </xf>
    <xf numFmtId="0" fontId="41" fillId="0" borderId="0" xfId="7" applyFont="1">
      <alignment vertical="center"/>
    </xf>
    <xf numFmtId="0" fontId="32" fillId="0" borderId="85" xfId="7" applyFont="1" applyBorder="1" applyAlignment="1">
      <alignment horizontal="left" vertical="center" shrinkToFit="1"/>
    </xf>
    <xf numFmtId="0" fontId="32" fillId="7" borderId="41" xfId="7" applyFont="1" applyFill="1" applyBorder="1" applyAlignment="1">
      <alignment vertical="center" wrapText="1"/>
    </xf>
    <xf numFmtId="0" fontId="22" fillId="0" borderId="0" xfId="7" applyFont="1">
      <alignment vertical="center"/>
    </xf>
    <xf numFmtId="0" fontId="32" fillId="0" borderId="87" xfId="7" applyFont="1" applyBorder="1" applyAlignment="1">
      <alignment horizontal="left" vertical="center" shrinkToFit="1"/>
    </xf>
    <xf numFmtId="0" fontId="32" fillId="7" borderId="94" xfId="7" applyFont="1" applyFill="1" applyBorder="1" applyAlignment="1">
      <alignment vertical="center" wrapText="1"/>
    </xf>
    <xf numFmtId="0" fontId="32" fillId="0" borderId="59" xfId="7" applyFont="1" applyBorder="1" applyAlignment="1">
      <alignment horizontal="left" vertical="center" shrinkToFit="1"/>
    </xf>
    <xf numFmtId="0" fontId="32" fillId="7" borderId="22" xfId="7" applyFont="1" applyFill="1" applyBorder="1" applyAlignment="1">
      <alignment vertical="center" wrapText="1"/>
    </xf>
    <xf numFmtId="0" fontId="32" fillId="7" borderId="69" xfId="7" applyFont="1" applyFill="1" applyBorder="1" applyAlignment="1">
      <alignment vertical="center" wrapText="1"/>
    </xf>
    <xf numFmtId="0" fontId="32" fillId="0" borderId="12" xfId="7" applyFont="1" applyBorder="1" applyAlignment="1">
      <alignment horizontal="left" vertical="center" shrinkToFit="1"/>
    </xf>
    <xf numFmtId="0" fontId="32" fillId="0" borderId="10" xfId="7" applyFont="1" applyBorder="1" applyAlignment="1">
      <alignment horizontal="left" vertical="top" wrapText="1"/>
    </xf>
    <xf numFmtId="0" fontId="32" fillId="0" borderId="75" xfId="7" applyFont="1" applyBorder="1" applyAlignment="1">
      <alignment horizontal="left" vertical="center" shrinkToFit="1"/>
    </xf>
    <xf numFmtId="0" fontId="32" fillId="0" borderId="76" xfId="7" applyFont="1" applyBorder="1" applyAlignment="1">
      <alignment horizontal="left" vertical="top" wrapText="1"/>
    </xf>
    <xf numFmtId="0" fontId="32" fillId="7" borderId="76" xfId="7" applyFont="1" applyFill="1" applyBorder="1" applyAlignment="1">
      <alignment vertical="center" wrapText="1"/>
    </xf>
    <xf numFmtId="0" fontId="32" fillId="0" borderId="29" xfId="7" applyFont="1" applyBorder="1" applyAlignment="1">
      <alignment horizontal="left" vertical="center" shrinkToFit="1"/>
    </xf>
    <xf numFmtId="0" fontId="22" fillId="0" borderId="0" xfId="7" applyFont="1" applyBorder="1">
      <alignment vertical="center"/>
    </xf>
    <xf numFmtId="0" fontId="32" fillId="0" borderId="106" xfId="7" applyFont="1" applyBorder="1" applyAlignment="1">
      <alignment horizontal="center" vertical="center" wrapText="1"/>
    </xf>
    <xf numFmtId="0" fontId="32" fillId="0" borderId="105" xfId="7" applyFont="1" applyBorder="1" applyAlignment="1">
      <alignment horizontal="center" vertical="center" wrapText="1"/>
    </xf>
    <xf numFmtId="0" fontId="32" fillId="0" borderId="109" xfId="7" applyFont="1" applyBorder="1" applyAlignment="1">
      <alignment horizontal="left" vertical="center" shrinkToFit="1"/>
    </xf>
    <xf numFmtId="0" fontId="32" fillId="0" borderId="110" xfId="7" applyFont="1" applyBorder="1" applyAlignment="1">
      <alignment horizontal="left" vertical="center" shrinkToFit="1"/>
    </xf>
    <xf numFmtId="0" fontId="32" fillId="0" borderId="61" xfId="7" applyFont="1" applyBorder="1" applyAlignment="1">
      <alignment horizontal="left" vertical="center" shrinkToFit="1"/>
    </xf>
    <xf numFmtId="0" fontId="32" fillId="0" borderId="111" xfId="7" applyFont="1" applyBorder="1" applyAlignment="1">
      <alignment horizontal="left" vertical="center" shrinkToFit="1"/>
    </xf>
    <xf numFmtId="0" fontId="32" fillId="0" borderId="112" xfId="7" applyFont="1" applyBorder="1" applyAlignment="1">
      <alignment horizontal="left" vertical="center" shrinkToFit="1"/>
    </xf>
    <xf numFmtId="0" fontId="32" fillId="0" borderId="113" xfId="7" applyFont="1" applyBorder="1" applyAlignment="1">
      <alignment horizontal="center" vertical="center" wrapText="1"/>
    </xf>
    <xf numFmtId="0" fontId="32" fillId="0" borderId="108" xfId="7" applyFont="1" applyBorder="1" applyAlignment="1">
      <alignment horizontal="left" vertical="center" shrinkToFit="1"/>
    </xf>
    <xf numFmtId="0" fontId="32" fillId="0" borderId="114" xfId="7" applyFont="1" applyBorder="1" applyAlignment="1">
      <alignment horizontal="left" vertical="center" shrinkToFit="1"/>
    </xf>
    <xf numFmtId="0" fontId="30" fillId="0" borderId="0" xfId="7" applyFont="1">
      <alignment vertical="center"/>
    </xf>
    <xf numFmtId="0" fontId="41" fillId="0" borderId="0" xfId="7" applyFont="1" applyAlignment="1">
      <alignment vertical="center" wrapText="1"/>
    </xf>
    <xf numFmtId="0" fontId="41" fillId="0" borderId="0" xfId="7" applyFont="1" applyAlignment="1">
      <alignment vertical="center" wrapText="1" shrinkToFit="1"/>
    </xf>
    <xf numFmtId="0" fontId="41" fillId="0" borderId="0" xfId="7" applyFont="1" applyAlignment="1">
      <alignment horizontal="center" vertical="center" wrapText="1"/>
    </xf>
    <xf numFmtId="0" fontId="41" fillId="0" borderId="0" xfId="7" applyFont="1" applyAlignment="1">
      <alignment horizontal="center" vertical="center" shrinkToFit="1"/>
    </xf>
    <xf numFmtId="0" fontId="30" fillId="0" borderId="42" xfId="3" applyFont="1" applyFill="1" applyBorder="1" applyAlignment="1">
      <alignment horizontal="left" vertical="top" wrapText="1" shrinkToFit="1"/>
    </xf>
    <xf numFmtId="0" fontId="30" fillId="0" borderId="64" xfId="3" applyNumberFormat="1" applyFont="1" applyFill="1" applyBorder="1" applyAlignment="1">
      <alignment horizontal="left" vertical="center"/>
    </xf>
    <xf numFmtId="0" fontId="32" fillId="3" borderId="69" xfId="7" applyFont="1" applyFill="1" applyBorder="1" applyAlignment="1">
      <alignment vertical="center" wrapText="1"/>
    </xf>
    <xf numFmtId="0" fontId="30" fillId="0" borderId="29" xfId="3" applyNumberFormat="1" applyFont="1" applyFill="1" applyBorder="1" applyAlignment="1">
      <alignment vertical="top" wrapText="1"/>
    </xf>
    <xf numFmtId="0" fontId="30" fillId="0" borderId="22" xfId="3" applyNumberFormat="1" applyFont="1" applyFill="1" applyBorder="1" applyAlignment="1">
      <alignment horizontal="left" vertical="center"/>
    </xf>
    <xf numFmtId="0" fontId="40" fillId="0" borderId="13" xfId="3" applyFont="1" applyFill="1" applyBorder="1" applyAlignment="1">
      <alignment horizontal="left" vertical="top" wrapText="1"/>
    </xf>
    <xf numFmtId="0" fontId="30" fillId="0" borderId="69" xfId="3" applyNumberFormat="1" applyFont="1" applyFill="1" applyBorder="1" applyAlignment="1">
      <alignment horizontal="left" vertical="center"/>
    </xf>
    <xf numFmtId="0" fontId="30" fillId="0" borderId="115" xfId="3" applyFont="1" applyFill="1" applyBorder="1" applyAlignment="1">
      <alignment horizontal="center" vertical="center"/>
    </xf>
    <xf numFmtId="0" fontId="30" fillId="0" borderId="116" xfId="3" applyFont="1" applyFill="1" applyBorder="1">
      <alignment vertical="center"/>
    </xf>
    <xf numFmtId="0" fontId="30" fillId="0" borderId="98" xfId="3" applyFont="1" applyFill="1" applyBorder="1" applyAlignment="1">
      <alignment horizontal="center" vertical="center"/>
    </xf>
    <xf numFmtId="0" fontId="30" fillId="0" borderId="7" xfId="4" applyFont="1" applyFill="1" applyBorder="1" applyAlignment="1">
      <alignment horizontal="left" vertical="top" wrapText="1"/>
    </xf>
    <xf numFmtId="0" fontId="30" fillId="0" borderId="74" xfId="3" applyFont="1" applyFill="1" applyBorder="1" applyAlignment="1">
      <alignment vertical="top"/>
    </xf>
    <xf numFmtId="0" fontId="30" fillId="0" borderId="77" xfId="3" applyFont="1" applyFill="1" applyBorder="1" applyAlignment="1">
      <alignment vertical="top"/>
    </xf>
    <xf numFmtId="0" fontId="30" fillId="0" borderId="75" xfId="3" applyFont="1" applyFill="1" applyBorder="1" applyAlignment="1">
      <alignment vertical="top"/>
    </xf>
    <xf numFmtId="0" fontId="30" fillId="0" borderId="71" xfId="3" applyFont="1" applyFill="1" applyBorder="1" applyAlignment="1">
      <alignment vertical="top" wrapText="1"/>
    </xf>
    <xf numFmtId="0" fontId="30" fillId="0" borderId="64" xfId="3" applyFont="1" applyFill="1" applyBorder="1" applyAlignment="1">
      <alignment vertical="top" wrapText="1"/>
    </xf>
    <xf numFmtId="0" fontId="30" fillId="0" borderId="83" xfId="3" applyFont="1" applyFill="1" applyBorder="1" applyAlignment="1">
      <alignment horizontal="left" vertical="top" wrapText="1"/>
    </xf>
    <xf numFmtId="0" fontId="32" fillId="0" borderId="77" xfId="3" applyFont="1" applyBorder="1" applyAlignment="1">
      <alignment vertical="top"/>
    </xf>
    <xf numFmtId="0" fontId="32" fillId="0" borderId="75" xfId="3" applyFont="1" applyBorder="1" applyAlignment="1">
      <alignment vertical="top"/>
    </xf>
    <xf numFmtId="0" fontId="30" fillId="0" borderId="81" xfId="3" applyFont="1" applyFill="1" applyBorder="1" applyAlignment="1">
      <alignment vertical="top" wrapText="1"/>
    </xf>
    <xf numFmtId="0" fontId="30" fillId="0" borderId="79" xfId="3" applyFont="1" applyFill="1" applyBorder="1" applyAlignment="1">
      <alignment vertical="top" wrapText="1"/>
    </xf>
    <xf numFmtId="0" fontId="30" fillId="0" borderId="69" xfId="3" applyFont="1" applyFill="1" applyBorder="1" applyAlignment="1">
      <alignment horizontal="left" vertical="top" wrapText="1"/>
    </xf>
    <xf numFmtId="0" fontId="30" fillId="0" borderId="76" xfId="4" applyFont="1" applyFill="1" applyBorder="1">
      <alignment vertical="center"/>
    </xf>
    <xf numFmtId="0" fontId="30" fillId="0" borderId="61" xfId="3" applyFont="1" applyFill="1" applyBorder="1" applyAlignment="1">
      <alignment vertical="center" wrapText="1"/>
    </xf>
    <xf numFmtId="0" fontId="30" fillId="0" borderId="100" xfId="3" applyFont="1" applyFill="1" applyBorder="1" applyAlignment="1">
      <alignment horizontal="center" vertical="center"/>
    </xf>
    <xf numFmtId="0" fontId="30" fillId="0" borderId="105" xfId="3" applyFont="1" applyFill="1" applyBorder="1" applyAlignment="1">
      <alignment horizontal="center" vertical="center"/>
    </xf>
    <xf numFmtId="0" fontId="30" fillId="0" borderId="101" xfId="3" applyFont="1" applyFill="1" applyBorder="1" applyAlignment="1">
      <alignment horizontal="center" vertical="center"/>
    </xf>
    <xf numFmtId="0" fontId="32" fillId="0" borderId="12" xfId="7" applyFont="1" applyFill="1" applyBorder="1" applyAlignment="1">
      <alignment horizontal="left" vertical="center" shrinkToFit="1"/>
    </xf>
    <xf numFmtId="0" fontId="30" fillId="0" borderId="104" xfId="3" applyFont="1" applyFill="1" applyBorder="1" applyAlignment="1">
      <alignment horizontal="center" vertical="center"/>
    </xf>
    <xf numFmtId="0" fontId="30" fillId="0" borderId="103" xfId="3" applyFont="1" applyFill="1" applyBorder="1" applyAlignment="1">
      <alignment horizontal="center" vertical="center"/>
    </xf>
    <xf numFmtId="0" fontId="30" fillId="0" borderId="102" xfId="3" applyFont="1" applyFill="1" applyBorder="1" applyAlignment="1">
      <alignment horizontal="center" vertical="center"/>
    </xf>
    <xf numFmtId="0" fontId="30" fillId="0" borderId="113" xfId="3" applyFont="1" applyFill="1" applyBorder="1" applyAlignment="1">
      <alignment horizontal="center" vertical="center"/>
    </xf>
    <xf numFmtId="0" fontId="32" fillId="0" borderId="73" xfId="7" applyFont="1" applyBorder="1" applyAlignment="1">
      <alignment horizontal="left" vertical="center" shrinkToFit="1"/>
    </xf>
    <xf numFmtId="0" fontId="32" fillId="0" borderId="10" xfId="7" applyFont="1" applyBorder="1" applyAlignment="1">
      <alignment horizontal="left" vertical="top" wrapText="1" shrinkToFit="1"/>
    </xf>
    <xf numFmtId="0" fontId="32" fillId="0" borderId="69" xfId="7" applyFont="1" applyBorder="1" applyAlignment="1">
      <alignment horizontal="left" vertical="top" wrapText="1"/>
    </xf>
    <xf numFmtId="0" fontId="32" fillId="0" borderId="62" xfId="7" applyFont="1" applyBorder="1" applyAlignment="1">
      <alignment horizontal="left" vertical="top" wrapText="1"/>
    </xf>
    <xf numFmtId="0" fontId="32" fillId="0" borderId="22" xfId="7" applyFont="1" applyBorder="1" applyAlignment="1">
      <alignment horizontal="left" vertical="top" wrapText="1"/>
    </xf>
    <xf numFmtId="0" fontId="30" fillId="0" borderId="35" xfId="3" applyFont="1" applyFill="1" applyBorder="1" applyAlignment="1">
      <alignment vertical="top" wrapText="1"/>
    </xf>
    <xf numFmtId="0" fontId="30" fillId="0" borderId="83" xfId="3" applyFont="1" applyFill="1" applyBorder="1" applyAlignment="1">
      <alignment vertical="top" wrapText="1"/>
    </xf>
    <xf numFmtId="0" fontId="30" fillId="0" borderId="42" xfId="3" applyFont="1" applyFill="1" applyBorder="1" applyAlignment="1">
      <alignment vertical="top" wrapText="1"/>
    </xf>
    <xf numFmtId="0" fontId="30" fillId="0" borderId="70" xfId="3" applyFont="1" applyFill="1" applyBorder="1" applyAlignment="1">
      <alignment vertical="top" wrapText="1"/>
    </xf>
    <xf numFmtId="0" fontId="30" fillId="0" borderId="118" xfId="3" applyFont="1" applyFill="1" applyBorder="1" applyAlignment="1">
      <alignment vertical="top" wrapText="1"/>
    </xf>
    <xf numFmtId="0" fontId="30" fillId="0" borderId="42" xfId="3" applyFont="1" applyFill="1" applyBorder="1" applyAlignment="1">
      <alignment horizontal="left" vertical="top" wrapText="1"/>
    </xf>
    <xf numFmtId="0" fontId="30" fillId="0" borderId="78" xfId="3" applyFont="1" applyFill="1" applyBorder="1" applyAlignment="1">
      <alignment horizontal="center" vertical="top" wrapText="1"/>
    </xf>
    <xf numFmtId="0" fontId="30" fillId="0" borderId="118" xfId="3" applyFont="1" applyFill="1" applyBorder="1" applyAlignment="1">
      <alignment horizontal="left" vertical="top" wrapText="1"/>
    </xf>
    <xf numFmtId="0" fontId="30" fillId="0" borderId="88" xfId="3" applyFont="1" applyFill="1" applyBorder="1" applyAlignment="1">
      <alignment horizontal="left" vertical="top" wrapText="1"/>
    </xf>
    <xf numFmtId="0" fontId="30" fillId="0" borderId="84" xfId="3" applyFont="1" applyFill="1" applyBorder="1" applyAlignment="1">
      <alignment horizontal="left" vertical="center" wrapText="1"/>
    </xf>
    <xf numFmtId="0" fontId="30" fillId="0" borderId="93" xfId="3" applyFont="1" applyFill="1" applyBorder="1" applyAlignment="1">
      <alignment horizontal="center" vertical="center"/>
    </xf>
    <xf numFmtId="0" fontId="30" fillId="0" borderId="22" xfId="3" applyFont="1" applyFill="1" applyBorder="1" applyAlignment="1">
      <alignment horizontal="left" vertical="top" wrapText="1"/>
    </xf>
    <xf numFmtId="0" fontId="30" fillId="0" borderId="77" xfId="4" applyFont="1" applyFill="1" applyBorder="1" applyAlignment="1">
      <alignment vertical="top"/>
    </xf>
    <xf numFmtId="0" fontId="30" fillId="0" borderId="75" xfId="4" applyFont="1" applyFill="1" applyBorder="1" applyAlignment="1">
      <alignment vertical="top"/>
    </xf>
    <xf numFmtId="184" fontId="30" fillId="0" borderId="62" xfId="3" applyNumberFormat="1" applyFont="1" applyFill="1" applyBorder="1" applyAlignment="1">
      <alignment horizontal="center" vertical="top" wrapText="1"/>
    </xf>
    <xf numFmtId="0" fontId="30" fillId="0" borderId="78" xfId="3" applyFont="1" applyFill="1" applyBorder="1" applyAlignment="1">
      <alignment vertical="top" wrapText="1"/>
    </xf>
    <xf numFmtId="0" fontId="30" fillId="0" borderId="42" xfId="4" applyFont="1" applyFill="1" applyBorder="1" applyAlignment="1">
      <alignment horizontal="left" vertical="top" wrapText="1"/>
    </xf>
    <xf numFmtId="0" fontId="30" fillId="0" borderId="86" xfId="4" applyFont="1" applyFill="1" applyBorder="1" applyAlignment="1">
      <alignment horizontal="left" vertical="top" wrapText="1"/>
    </xf>
    <xf numFmtId="0" fontId="30" fillId="0" borderId="99" xfId="4" applyFont="1" applyFill="1" applyBorder="1" applyAlignment="1">
      <alignment vertical="top" wrapText="1"/>
    </xf>
    <xf numFmtId="0" fontId="30" fillId="0" borderId="70" xfId="4" applyFont="1" applyFill="1" applyBorder="1" applyAlignment="1">
      <alignment vertical="top" wrapText="1"/>
    </xf>
    <xf numFmtId="0" fontId="30" fillId="0" borderId="87" xfId="4" applyFont="1" applyFill="1" applyBorder="1" applyAlignment="1">
      <alignment vertical="top"/>
    </xf>
    <xf numFmtId="0" fontId="30" fillId="0" borderId="118" xfId="4" applyFont="1" applyFill="1" applyBorder="1" applyAlignment="1">
      <alignment vertical="top" wrapText="1"/>
    </xf>
    <xf numFmtId="0" fontId="30" fillId="0" borderId="78" xfId="4" applyFont="1" applyFill="1" applyBorder="1" applyAlignment="1">
      <alignment horizontal="center" vertical="top" wrapText="1"/>
    </xf>
    <xf numFmtId="0" fontId="30" fillId="0" borderId="118" xfId="4" applyFont="1" applyFill="1" applyBorder="1" applyAlignment="1">
      <alignment horizontal="left" vertical="top" wrapText="1"/>
    </xf>
    <xf numFmtId="0" fontId="40" fillId="0" borderId="83" xfId="3" applyFont="1" applyFill="1" applyBorder="1" applyAlignment="1">
      <alignment vertical="top" wrapText="1"/>
    </xf>
    <xf numFmtId="0" fontId="40" fillId="0" borderId="42" xfId="3" applyFont="1" applyFill="1" applyBorder="1" applyAlignment="1">
      <alignment horizontal="left" vertical="top" wrapText="1"/>
    </xf>
    <xf numFmtId="0" fontId="32" fillId="0" borderId="69" xfId="7" applyFont="1" applyBorder="1" applyAlignment="1">
      <alignment horizontal="left" vertical="top" wrapText="1" shrinkToFit="1"/>
    </xf>
    <xf numFmtId="0" fontId="30" fillId="0" borderId="78" xfId="3" applyFont="1" applyFill="1" applyBorder="1" applyAlignment="1">
      <alignment horizontal="center" vertical="top" wrapText="1" shrinkToFit="1"/>
    </xf>
    <xf numFmtId="0" fontId="31" fillId="0" borderId="78" xfId="3" applyFont="1" applyFill="1" applyBorder="1" applyAlignment="1">
      <alignment vertical="top" wrapText="1" shrinkToFit="1"/>
    </xf>
    <xf numFmtId="0" fontId="30" fillId="0" borderId="34" xfId="3" applyFont="1" applyFill="1" applyBorder="1" applyAlignment="1">
      <alignment vertical="top" wrapText="1"/>
    </xf>
    <xf numFmtId="0" fontId="30" fillId="0" borderId="79" xfId="3" applyFont="1" applyFill="1" applyBorder="1" applyAlignment="1">
      <alignment vertical="top" wrapText="1"/>
    </xf>
    <xf numFmtId="0" fontId="30" fillId="0" borderId="31" xfId="3" applyFont="1" applyFill="1" applyBorder="1" applyAlignment="1">
      <alignment horizontal="left" vertical="top" wrapText="1"/>
    </xf>
    <xf numFmtId="0" fontId="32" fillId="0" borderId="41" xfId="7" applyFont="1" applyBorder="1" applyAlignment="1">
      <alignment vertical="center" wrapText="1" shrinkToFit="1"/>
    </xf>
    <xf numFmtId="0" fontId="32" fillId="0" borderId="94" xfId="7" applyFont="1" applyBorder="1" applyAlignment="1">
      <alignment vertical="center" wrapText="1" shrinkToFit="1"/>
    </xf>
    <xf numFmtId="0" fontId="32" fillId="3" borderId="94" xfId="7" applyFont="1" applyFill="1" applyBorder="1" applyAlignment="1">
      <alignment vertical="center" wrapText="1" shrinkToFit="1"/>
    </xf>
    <xf numFmtId="0" fontId="32" fillId="0" borderId="22" xfId="7" applyFont="1" applyBorder="1" applyAlignment="1">
      <alignment vertical="center" wrapText="1" shrinkToFit="1"/>
    </xf>
    <xf numFmtId="0" fontId="32" fillId="0" borderId="10" xfId="7" applyFont="1" applyBorder="1" applyAlignment="1">
      <alignment vertical="center" wrapText="1" shrinkToFit="1"/>
    </xf>
    <xf numFmtId="0" fontId="32" fillId="7" borderId="10" xfId="7" applyFont="1" applyFill="1" applyBorder="1" applyAlignment="1">
      <alignment vertical="center" wrapText="1"/>
    </xf>
    <xf numFmtId="0" fontId="32" fillId="7" borderId="41" xfId="7" applyFont="1" applyFill="1" applyBorder="1" applyAlignment="1">
      <alignment vertical="center" wrapText="1" shrinkToFit="1"/>
    </xf>
    <xf numFmtId="0" fontId="32" fillId="0" borderId="76" xfId="7" applyFont="1" applyBorder="1" applyAlignment="1">
      <alignment vertical="center" wrapText="1" shrinkToFit="1"/>
    </xf>
    <xf numFmtId="0" fontId="32" fillId="0" borderId="69" xfId="7" applyFont="1" applyBorder="1" applyAlignment="1">
      <alignment vertical="center" wrapText="1" shrinkToFit="1"/>
    </xf>
    <xf numFmtId="0" fontId="32" fillId="0" borderId="76" xfId="7" applyFont="1" applyBorder="1" applyAlignment="1">
      <alignment vertical="center" shrinkToFit="1"/>
    </xf>
    <xf numFmtId="0" fontId="32" fillId="0" borderId="29" xfId="7" applyFont="1" applyBorder="1" applyAlignment="1">
      <alignment vertical="center" wrapText="1" shrinkToFit="1"/>
    </xf>
    <xf numFmtId="0" fontId="32" fillId="0" borderId="59" xfId="7" applyFont="1" applyBorder="1" applyAlignment="1">
      <alignment vertical="center" wrapText="1" shrinkToFit="1"/>
    </xf>
    <xf numFmtId="0" fontId="32" fillId="0" borderId="62" xfId="7" applyFont="1" applyBorder="1" applyAlignment="1">
      <alignment vertical="center" wrapText="1" shrinkToFit="1"/>
    </xf>
    <xf numFmtId="0" fontId="32" fillId="0" borderId="91" xfId="7" applyFont="1" applyBorder="1" applyAlignment="1">
      <alignment vertical="center" wrapText="1" shrinkToFit="1"/>
    </xf>
    <xf numFmtId="0" fontId="32" fillId="0" borderId="22" xfId="7" applyFont="1" applyBorder="1" applyAlignment="1">
      <alignment horizontal="left" vertical="center" wrapText="1" shrinkToFit="1"/>
    </xf>
    <xf numFmtId="0" fontId="32" fillId="0" borderId="80" xfId="7" applyFont="1" applyBorder="1" applyAlignment="1">
      <alignment vertical="center" wrapText="1" shrinkToFit="1"/>
    </xf>
    <xf numFmtId="0" fontId="32" fillId="0" borderId="69" xfId="7" applyFont="1" applyBorder="1" applyAlignment="1">
      <alignment horizontal="left" vertical="center" wrapText="1" indent="2" shrinkToFit="1"/>
    </xf>
    <xf numFmtId="0" fontId="32" fillId="0" borderId="76" xfId="7" applyFont="1" applyBorder="1" applyAlignment="1">
      <alignment horizontal="left" vertical="center" wrapText="1" indent="2" shrinkToFit="1"/>
    </xf>
    <xf numFmtId="0" fontId="32" fillId="0" borderId="10" xfId="7" applyFont="1" applyFill="1" applyBorder="1" applyAlignment="1">
      <alignment vertical="top" wrapText="1" shrinkToFit="1"/>
    </xf>
    <xf numFmtId="0" fontId="32" fillId="0" borderId="103" xfId="9" applyFont="1" applyFill="1" applyBorder="1" applyAlignment="1">
      <alignment horizontal="center" vertical="center"/>
    </xf>
    <xf numFmtId="0" fontId="32" fillId="0" borderId="10" xfId="7" applyFont="1" applyBorder="1" applyAlignment="1">
      <alignment vertical="center" wrapText="1"/>
    </xf>
    <xf numFmtId="0" fontId="32" fillId="0" borderId="10" xfId="7" applyFont="1" applyFill="1" applyBorder="1" applyAlignment="1">
      <alignment vertical="center" wrapText="1" shrinkToFit="1"/>
    </xf>
    <xf numFmtId="0" fontId="46" fillId="0" borderId="0" xfId="10" applyFont="1" applyAlignment="1">
      <alignment vertical="center"/>
    </xf>
    <xf numFmtId="0" fontId="22" fillId="0" borderId="0" xfId="10" applyFont="1" applyAlignment="1">
      <alignment vertical="center"/>
    </xf>
    <xf numFmtId="0" fontId="30" fillId="0" borderId="31" xfId="3" applyFont="1" applyFill="1" applyBorder="1" applyAlignment="1">
      <alignment vertical="top" wrapText="1"/>
    </xf>
    <xf numFmtId="0" fontId="30" fillId="0" borderId="117" xfId="3" applyNumberFormat="1" applyFont="1" applyFill="1" applyBorder="1" applyAlignment="1">
      <alignment horizontal="left" vertical="center"/>
    </xf>
    <xf numFmtId="0" fontId="30" fillId="0" borderId="11" xfId="3" applyFont="1" applyFill="1" applyBorder="1" applyAlignment="1">
      <alignment horizontal="left" vertical="top" wrapText="1" shrinkToFit="1"/>
    </xf>
    <xf numFmtId="0" fontId="40" fillId="0" borderId="10" xfId="4" applyFont="1" applyFill="1" applyBorder="1" applyAlignment="1">
      <alignment horizontal="left" vertical="top" wrapText="1"/>
    </xf>
    <xf numFmtId="0" fontId="40" fillId="0" borderId="7" xfId="3" applyFont="1" applyFill="1" applyBorder="1" applyAlignment="1">
      <alignment horizontal="left" vertical="top" wrapText="1" indent="1"/>
    </xf>
    <xf numFmtId="0" fontId="40" fillId="0" borderId="76" xfId="3" applyFont="1" applyFill="1" applyBorder="1" applyAlignment="1">
      <alignment horizontal="center" vertical="center"/>
    </xf>
    <xf numFmtId="0" fontId="40" fillId="0" borderId="86" xfId="3" applyFont="1" applyFill="1" applyBorder="1" applyAlignment="1">
      <alignment horizontal="left" vertical="top" wrapText="1"/>
    </xf>
    <xf numFmtId="0" fontId="40" fillId="0" borderId="94" xfId="3" applyFont="1" applyFill="1" applyBorder="1" applyAlignment="1">
      <alignment vertical="top" wrapText="1"/>
    </xf>
    <xf numFmtId="0" fontId="40" fillId="0" borderId="76" xfId="3" applyFont="1" applyFill="1" applyBorder="1">
      <alignment vertical="center"/>
    </xf>
    <xf numFmtId="0" fontId="40" fillId="0" borderId="96" xfId="3" applyFont="1" applyFill="1" applyBorder="1" applyAlignment="1">
      <alignment vertical="top" wrapText="1"/>
    </xf>
    <xf numFmtId="0" fontId="40" fillId="0" borderId="22" xfId="3" applyFont="1" applyFill="1" applyBorder="1" applyAlignment="1">
      <alignment horizontal="left" vertical="top" wrapText="1" indent="1"/>
    </xf>
    <xf numFmtId="0" fontId="30" fillId="0" borderId="64" xfId="4" applyFont="1" applyFill="1" applyBorder="1" applyAlignment="1">
      <alignment vertical="top" wrapText="1"/>
    </xf>
    <xf numFmtId="0" fontId="40" fillId="0" borderId="40" xfId="4" applyFont="1" applyFill="1" applyBorder="1" applyAlignment="1">
      <alignment vertical="top" wrapText="1"/>
    </xf>
    <xf numFmtId="0" fontId="40" fillId="0" borderId="78" xfId="3" applyFont="1" applyFill="1" applyBorder="1" applyAlignment="1">
      <alignment vertical="top" wrapText="1"/>
    </xf>
    <xf numFmtId="0" fontId="30" fillId="0" borderId="91" xfId="3" applyFont="1" applyFill="1" applyBorder="1" applyAlignment="1">
      <alignment horizontal="center" vertical="center"/>
    </xf>
    <xf numFmtId="0" fontId="40" fillId="0" borderId="89" xfId="3" applyFont="1" applyFill="1" applyBorder="1" applyAlignment="1">
      <alignment horizontal="left" vertical="top" wrapText="1"/>
    </xf>
    <xf numFmtId="0" fontId="40" fillId="0" borderId="76" xfId="3" applyFont="1" applyFill="1" applyBorder="1" applyAlignment="1">
      <alignment horizontal="left" vertical="top" wrapText="1"/>
    </xf>
    <xf numFmtId="0" fontId="40" fillId="0" borderId="22" xfId="3" applyFont="1" applyFill="1" applyBorder="1" applyAlignment="1">
      <alignment horizontal="left" vertical="top" wrapText="1"/>
    </xf>
    <xf numFmtId="0" fontId="45" fillId="0" borderId="41" xfId="7" applyFont="1" applyBorder="1" applyAlignment="1">
      <alignment vertical="center" wrapText="1" shrinkToFit="1"/>
    </xf>
    <xf numFmtId="0" fontId="32" fillId="0" borderId="59" xfId="7" applyFont="1" applyFill="1" applyBorder="1" applyAlignment="1">
      <alignment horizontal="left" vertical="center" shrinkToFit="1"/>
    </xf>
    <xf numFmtId="0" fontId="45" fillId="0" borderId="22" xfId="7" applyFont="1" applyFill="1" applyBorder="1" applyAlignment="1">
      <alignment vertical="center" wrapText="1" shrinkToFit="1"/>
    </xf>
    <xf numFmtId="0" fontId="32" fillId="0" borderId="76" xfId="7" applyFont="1" applyFill="1" applyBorder="1" applyAlignment="1">
      <alignment vertical="center" wrapText="1" shrinkToFit="1"/>
    </xf>
    <xf numFmtId="0" fontId="32" fillId="0" borderId="75" xfId="7" applyFont="1" applyFill="1" applyBorder="1" applyAlignment="1">
      <alignment horizontal="left" vertical="center" shrinkToFit="1"/>
    </xf>
    <xf numFmtId="0" fontId="32" fillId="0" borderId="41" xfId="7" applyFont="1" applyFill="1" applyBorder="1" applyAlignment="1">
      <alignment vertical="center" wrapText="1"/>
    </xf>
    <xf numFmtId="0" fontId="32" fillId="0" borderId="94" xfId="7" applyFont="1" applyFill="1" applyBorder="1" applyAlignment="1">
      <alignment vertical="center" wrapText="1" shrinkToFit="1"/>
    </xf>
    <xf numFmtId="0" fontId="32" fillId="0" borderId="87" xfId="7" applyFont="1" applyFill="1" applyBorder="1" applyAlignment="1">
      <alignment horizontal="left" vertical="center" shrinkToFit="1"/>
    </xf>
    <xf numFmtId="0" fontId="32" fillId="0" borderId="94" xfId="7" applyFont="1" applyFill="1" applyBorder="1" applyAlignment="1">
      <alignment vertical="center" wrapText="1"/>
    </xf>
    <xf numFmtId="0" fontId="32" fillId="0" borderId="91" xfId="7" applyFont="1" applyFill="1" applyBorder="1" applyAlignment="1">
      <alignment vertical="center" wrapText="1" shrinkToFit="1"/>
    </xf>
    <xf numFmtId="0" fontId="32" fillId="0" borderId="90" xfId="7" applyFont="1" applyFill="1" applyBorder="1" applyAlignment="1">
      <alignment horizontal="left" vertical="center" shrinkToFit="1"/>
    </xf>
    <xf numFmtId="0" fontId="32" fillId="0" borderId="91" xfId="7" applyFont="1" applyFill="1" applyBorder="1" applyAlignment="1">
      <alignment vertical="center" wrapText="1"/>
    </xf>
    <xf numFmtId="0" fontId="32" fillId="0" borderId="62" xfId="7" applyFont="1" applyFill="1" applyBorder="1" applyAlignment="1">
      <alignment horizontal="left" vertical="top" wrapText="1"/>
    </xf>
    <xf numFmtId="0" fontId="32" fillId="0" borderId="69" xfId="7" applyFont="1" applyFill="1" applyBorder="1" applyAlignment="1">
      <alignment vertical="center" wrapText="1" shrinkToFit="1"/>
    </xf>
    <xf numFmtId="0" fontId="32" fillId="0" borderId="109" xfId="7" applyFont="1" applyFill="1" applyBorder="1" applyAlignment="1">
      <alignment horizontal="left" vertical="center" shrinkToFit="1"/>
    </xf>
    <xf numFmtId="0" fontId="32" fillId="0" borderId="10" xfId="7" applyFont="1" applyFill="1" applyBorder="1" applyAlignment="1">
      <alignment vertical="center" wrapText="1"/>
    </xf>
    <xf numFmtId="0" fontId="40" fillId="0" borderId="105" xfId="3" applyFont="1" applyFill="1" applyBorder="1" applyAlignment="1">
      <alignment horizontal="center" vertical="center"/>
    </xf>
    <xf numFmtId="0" fontId="45" fillId="0" borderId="41" xfId="7" applyFont="1" applyFill="1" applyBorder="1" applyAlignment="1">
      <alignment vertical="center" wrapText="1" shrinkToFit="1"/>
    </xf>
    <xf numFmtId="0" fontId="45" fillId="0" borderId="85" xfId="7" applyFont="1" applyFill="1" applyBorder="1" applyAlignment="1">
      <alignment horizontal="left" vertical="center" shrinkToFit="1"/>
    </xf>
    <xf numFmtId="0" fontId="45" fillId="0" borderId="76" xfId="7" applyFont="1" applyFill="1" applyBorder="1" applyAlignment="1">
      <alignment vertical="center" wrapText="1" shrinkToFit="1"/>
    </xf>
    <xf numFmtId="0" fontId="45" fillId="0" borderId="75" xfId="7" applyFont="1" applyFill="1" applyBorder="1" applyAlignment="1">
      <alignment horizontal="left" vertical="center" shrinkToFit="1"/>
    </xf>
    <xf numFmtId="0" fontId="45" fillId="0" borderId="76" xfId="7" applyFont="1" applyFill="1" applyBorder="1" applyAlignment="1">
      <alignment vertical="center" wrapText="1"/>
    </xf>
    <xf numFmtId="0" fontId="45" fillId="0" borderId="94" xfId="7" applyFont="1" applyFill="1" applyBorder="1" applyAlignment="1">
      <alignment vertical="center" wrapText="1" shrinkToFit="1"/>
    </xf>
    <xf numFmtId="0" fontId="45" fillId="0" borderId="87" xfId="7" applyFont="1" applyFill="1" applyBorder="1" applyAlignment="1">
      <alignment horizontal="left" vertical="center" shrinkToFit="1"/>
    </xf>
    <xf numFmtId="0" fontId="45" fillId="0" borderId="94" xfId="7" applyFont="1" applyFill="1" applyBorder="1" applyAlignment="1">
      <alignment vertical="center" wrapText="1"/>
    </xf>
    <xf numFmtId="0" fontId="45" fillId="0" borderId="69" xfId="7" applyFont="1" applyFill="1" applyBorder="1" applyAlignment="1">
      <alignment vertical="center" wrapText="1" shrinkToFit="1"/>
    </xf>
    <xf numFmtId="0" fontId="45" fillId="0" borderId="101" xfId="7" applyFont="1" applyFill="1" applyBorder="1" applyAlignment="1">
      <alignment horizontal="center" vertical="center" wrapText="1"/>
    </xf>
    <xf numFmtId="0" fontId="45" fillId="0" borderId="29" xfId="7" applyFont="1" applyFill="1" applyBorder="1" applyAlignment="1">
      <alignment horizontal="left" vertical="center" shrinkToFit="1"/>
    </xf>
    <xf numFmtId="0" fontId="45" fillId="0" borderId="69" xfId="7" applyFont="1" applyFill="1" applyBorder="1" applyAlignment="1">
      <alignment vertical="center" wrapText="1"/>
    </xf>
    <xf numFmtId="0" fontId="32" fillId="0" borderId="62" xfId="8" applyFont="1" applyFill="1" applyBorder="1" applyAlignment="1">
      <alignment horizontal="left" vertical="top" wrapText="1"/>
    </xf>
    <xf numFmtId="0" fontId="32" fillId="0" borderId="41" xfId="8" applyFont="1" applyFill="1" applyBorder="1" applyAlignment="1">
      <alignment vertical="center" wrapText="1" shrinkToFit="1"/>
    </xf>
    <xf numFmtId="0" fontId="32" fillId="0" borderId="85" xfId="9" applyFont="1" applyFill="1" applyBorder="1" applyAlignment="1">
      <alignment vertical="center" shrinkToFit="1"/>
    </xf>
    <xf numFmtId="0" fontId="32" fillId="0" borderId="62" xfId="8" applyFont="1" applyFill="1" applyBorder="1" applyAlignment="1">
      <alignment vertical="center" wrapText="1"/>
    </xf>
    <xf numFmtId="0" fontId="32" fillId="0" borderId="69" xfId="8" applyFont="1" applyFill="1" applyBorder="1" applyAlignment="1">
      <alignment horizontal="left" vertical="top" wrapText="1"/>
    </xf>
    <xf numFmtId="0" fontId="32" fillId="0" borderId="94" xfId="8" applyFont="1" applyFill="1" applyBorder="1" applyAlignment="1">
      <alignment vertical="center" wrapText="1" shrinkToFit="1"/>
    </xf>
    <xf numFmtId="0" fontId="32" fillId="0" borderId="87" xfId="9" applyFont="1" applyFill="1" applyBorder="1" applyAlignment="1">
      <alignment vertical="center" shrinkToFit="1"/>
    </xf>
    <xf numFmtId="0" fontId="32" fillId="0" borderId="69" xfId="8" applyFont="1" applyFill="1" applyBorder="1" applyAlignment="1">
      <alignment vertical="center" wrapText="1"/>
    </xf>
    <xf numFmtId="0" fontId="32" fillId="0" borderId="69" xfId="8" applyFont="1" applyFill="1" applyBorder="1" applyAlignment="1">
      <alignment vertical="center" wrapText="1" shrinkToFit="1"/>
    </xf>
    <xf numFmtId="0" fontId="32" fillId="0" borderId="76" xfId="8" applyFont="1" applyFill="1" applyBorder="1" applyAlignment="1">
      <alignment horizontal="left" vertical="top" wrapText="1"/>
    </xf>
    <xf numFmtId="0" fontId="32" fillId="0" borderId="76" xfId="8" applyFont="1" applyFill="1" applyBorder="1" applyAlignment="1">
      <alignment horizontal="left" vertical="center" wrapText="1" indent="1" shrinkToFit="1"/>
    </xf>
    <xf numFmtId="0" fontId="32" fillId="0" borderId="76" xfId="8" applyFont="1" applyFill="1" applyBorder="1" applyAlignment="1">
      <alignment vertical="center" wrapText="1"/>
    </xf>
    <xf numFmtId="0" fontId="32" fillId="0" borderId="75" xfId="9" applyFont="1" applyFill="1" applyBorder="1" applyAlignment="1">
      <alignment vertical="center" shrinkToFit="1"/>
    </xf>
    <xf numFmtId="0" fontId="32" fillId="0" borderId="94" xfId="8" applyFont="1" applyFill="1" applyBorder="1" applyAlignment="1">
      <alignment horizontal="left" vertical="center" wrapText="1" indent="1" shrinkToFit="1"/>
    </xf>
    <xf numFmtId="0" fontId="32" fillId="0" borderId="106" xfId="9" applyFont="1" applyFill="1" applyBorder="1" applyAlignment="1">
      <alignment horizontal="center" vertical="center"/>
    </xf>
    <xf numFmtId="0" fontId="32" fillId="0" borderId="29" xfId="9" applyFont="1" applyFill="1" applyBorder="1" applyAlignment="1">
      <alignment vertical="center" shrinkToFit="1"/>
    </xf>
    <xf numFmtId="0" fontId="32" fillId="0" borderId="22" xfId="8" applyFont="1" applyFill="1" applyBorder="1" applyAlignment="1">
      <alignment horizontal="left" vertical="top" wrapText="1"/>
    </xf>
    <xf numFmtId="0" fontId="32" fillId="0" borderId="91" xfId="8" applyFont="1" applyFill="1" applyBorder="1" applyAlignment="1">
      <alignment vertical="center" wrapText="1" shrinkToFit="1"/>
    </xf>
    <xf numFmtId="0" fontId="32" fillId="0" borderId="102" xfId="9" applyFont="1" applyFill="1" applyBorder="1" applyAlignment="1">
      <alignment horizontal="center" vertical="center"/>
    </xf>
    <xf numFmtId="0" fontId="32" fillId="0" borderId="90" xfId="9" applyFont="1" applyFill="1" applyBorder="1" applyAlignment="1">
      <alignment vertical="center" shrinkToFit="1"/>
    </xf>
    <xf numFmtId="0" fontId="32" fillId="0" borderId="22" xfId="8" applyFont="1" applyFill="1" applyBorder="1" applyAlignment="1">
      <alignment vertical="center" wrapText="1"/>
    </xf>
    <xf numFmtId="0" fontId="32" fillId="0" borderId="22" xfId="8" applyFont="1" applyFill="1" applyBorder="1" applyAlignment="1">
      <alignment vertical="center" wrapText="1" shrinkToFit="1"/>
    </xf>
    <xf numFmtId="0" fontId="32" fillId="0" borderId="31" xfId="9" applyFont="1" applyFill="1" applyBorder="1" applyAlignment="1">
      <alignment vertical="center" shrinkToFit="1"/>
    </xf>
    <xf numFmtId="0" fontId="32" fillId="0" borderId="62" xfId="8" applyFont="1" applyFill="1" applyBorder="1" applyAlignment="1">
      <alignment vertical="top" wrapText="1"/>
    </xf>
    <xf numFmtId="0" fontId="45" fillId="0" borderId="22" xfId="8" applyFont="1" applyFill="1" applyBorder="1" applyAlignment="1">
      <alignment vertical="center" wrapText="1" shrinkToFit="1"/>
    </xf>
    <xf numFmtId="0" fontId="32" fillId="0" borderId="59" xfId="9" applyFont="1" applyFill="1" applyBorder="1" applyAlignment="1">
      <alignment vertical="center" shrinkToFit="1"/>
    </xf>
    <xf numFmtId="0" fontId="43" fillId="0" borderId="69" xfId="8" applyFont="1" applyFill="1" applyBorder="1" applyAlignment="1">
      <alignment vertical="top" wrapText="1"/>
    </xf>
    <xf numFmtId="0" fontId="43" fillId="0" borderId="22" xfId="8" applyFont="1" applyFill="1" applyBorder="1" applyAlignment="1">
      <alignment vertical="top" wrapText="1"/>
    </xf>
    <xf numFmtId="0" fontId="45" fillId="0" borderId="41" xfId="8" applyFont="1" applyFill="1" applyBorder="1" applyAlignment="1">
      <alignment vertical="center" wrapText="1" shrinkToFit="1"/>
    </xf>
    <xf numFmtId="0" fontId="32" fillId="0" borderId="41" xfId="8" applyFont="1" applyFill="1" applyBorder="1" applyAlignment="1">
      <alignment vertical="center" wrapText="1"/>
    </xf>
    <xf numFmtId="0" fontId="32" fillId="0" borderId="100" xfId="9" applyFont="1" applyFill="1" applyBorder="1" applyAlignment="1">
      <alignment horizontal="center" vertical="center"/>
    </xf>
    <xf numFmtId="0" fontId="45" fillId="0" borderId="94" xfId="8" applyFont="1" applyFill="1" applyBorder="1" applyAlignment="1">
      <alignment vertical="center" wrapText="1" shrinkToFit="1"/>
    </xf>
    <xf numFmtId="0" fontId="32" fillId="0" borderId="101" xfId="9" applyFont="1" applyFill="1" applyBorder="1" applyAlignment="1">
      <alignment horizontal="center" vertical="center"/>
    </xf>
    <xf numFmtId="0" fontId="32" fillId="0" borderId="94" xfId="8" applyFont="1" applyFill="1" applyBorder="1" applyAlignment="1">
      <alignment vertical="center" wrapText="1"/>
    </xf>
    <xf numFmtId="0" fontId="45" fillId="0" borderId="76" xfId="8" applyFont="1" applyFill="1" applyBorder="1" applyAlignment="1">
      <alignment vertical="center" wrapText="1" shrinkToFit="1"/>
    </xf>
    <xf numFmtId="0" fontId="32" fillId="0" borderId="105" xfId="9" applyFont="1" applyFill="1" applyBorder="1" applyAlignment="1">
      <alignment horizontal="center" vertical="center" wrapText="1"/>
    </xf>
    <xf numFmtId="0" fontId="32" fillId="0" borderId="101" xfId="9" applyFont="1" applyFill="1" applyBorder="1" applyAlignment="1">
      <alignment horizontal="center" vertical="center" wrapText="1"/>
    </xf>
    <xf numFmtId="0" fontId="23" fillId="0" borderId="0" xfId="10" applyFont="1" applyAlignment="1">
      <alignment vertical="center"/>
    </xf>
    <xf numFmtId="0" fontId="24" fillId="0" borderId="0" xfId="10" applyFont="1" applyAlignment="1">
      <alignment vertical="center"/>
    </xf>
    <xf numFmtId="0" fontId="25" fillId="0" borderId="0" xfId="10" applyFont="1" applyAlignment="1">
      <alignment vertical="center"/>
    </xf>
    <xf numFmtId="0" fontId="26" fillId="0" borderId="31" xfId="10" applyFont="1" applyBorder="1" applyAlignment="1">
      <alignment vertical="center" shrinkToFit="1"/>
    </xf>
    <xf numFmtId="0" fontId="22" fillId="0" borderId="0" xfId="10" applyFont="1" applyAlignment="1">
      <alignment vertical="center" shrinkToFit="1"/>
    </xf>
    <xf numFmtId="0" fontId="26" fillId="0" borderId="0" xfId="10" applyFont="1" applyAlignment="1">
      <alignment vertical="center" shrinkToFit="1"/>
    </xf>
    <xf numFmtId="0" fontId="22" fillId="0" borderId="0" xfId="10" applyFont="1" applyBorder="1" applyAlignment="1">
      <alignment vertical="center" shrinkToFit="1"/>
    </xf>
    <xf numFmtId="0" fontId="26" fillId="0" borderId="0" xfId="10" applyFont="1" applyBorder="1" applyAlignment="1">
      <alignment vertical="center" shrinkToFit="1"/>
    </xf>
    <xf numFmtId="0" fontId="26" fillId="0" borderId="31" xfId="10" applyFont="1" applyBorder="1" applyAlignment="1">
      <alignment vertical="center"/>
    </xf>
    <xf numFmtId="0" fontId="26" fillId="0" borderId="0" xfId="10" applyFont="1" applyBorder="1" applyAlignment="1">
      <alignment vertical="center"/>
    </xf>
    <xf numFmtId="0" fontId="47" fillId="0" borderId="0" xfId="10" applyFont="1" applyAlignment="1">
      <alignment vertical="center"/>
    </xf>
    <xf numFmtId="0" fontId="27" fillId="0" borderId="0" xfId="11" applyFont="1" applyAlignment="1">
      <alignment horizontal="justify" vertical="center"/>
    </xf>
    <xf numFmtId="0" fontId="27" fillId="0" borderId="0" xfId="11" applyFont="1" applyAlignment="1">
      <alignment vertical="center"/>
    </xf>
    <xf numFmtId="0" fontId="27" fillId="0" borderId="0" xfId="11" applyFont="1" applyAlignment="1">
      <alignment horizontal="center" vertical="center"/>
    </xf>
    <xf numFmtId="0" fontId="40" fillId="0" borderId="77" xfId="3" applyFont="1" applyFill="1" applyBorder="1" applyAlignment="1">
      <alignment horizontal="left" vertical="top" wrapText="1"/>
    </xf>
    <xf numFmtId="0" fontId="27" fillId="0" borderId="0" xfId="11" applyFont="1" applyAlignment="1">
      <alignment horizontal="left" vertical="center"/>
    </xf>
    <xf numFmtId="0" fontId="0" fillId="0" borderId="0" xfId="0" applyAlignment="1">
      <alignment horizontal="left" vertical="center"/>
    </xf>
    <xf numFmtId="0" fontId="27" fillId="0" borderId="0" xfId="10" applyFont="1" applyAlignment="1">
      <alignment horizontal="center" vertical="center"/>
    </xf>
    <xf numFmtId="0" fontId="44" fillId="0" borderId="0" xfId="10" applyFont="1" applyAlignment="1">
      <alignment vertical="center"/>
    </xf>
    <xf numFmtId="0" fontId="26" fillId="0" borderId="31" xfId="10" applyFont="1" applyBorder="1" applyAlignment="1">
      <alignment vertical="center" shrinkToFit="1"/>
    </xf>
    <xf numFmtId="0" fontId="26" fillId="0" borderId="0" xfId="10" applyFont="1" applyBorder="1" applyAlignment="1">
      <alignment horizontal="right" vertical="center"/>
    </xf>
    <xf numFmtId="0" fontId="26" fillId="0" borderId="0" xfId="10" applyFont="1" applyBorder="1" applyAlignment="1">
      <alignment horizontal="center" vertical="center" shrinkToFit="1"/>
    </xf>
    <xf numFmtId="0" fontId="25" fillId="0" borderId="0" xfId="10" applyFont="1" applyFill="1" applyAlignment="1">
      <alignment horizontal="distributed" vertical="center"/>
    </xf>
    <xf numFmtId="0" fontId="25" fillId="0" borderId="0" xfId="10" applyFont="1" applyAlignment="1">
      <alignment horizontal="distributed" vertical="center"/>
    </xf>
    <xf numFmtId="0" fontId="27" fillId="0" borderId="0" xfId="10" applyFont="1" applyAlignment="1">
      <alignment horizontal="left" vertical="center" wrapText="1"/>
    </xf>
    <xf numFmtId="0" fontId="27" fillId="0" borderId="0" xfId="10" applyFont="1" applyAlignment="1">
      <alignment horizontal="left" vertical="center"/>
    </xf>
    <xf numFmtId="0" fontId="26" fillId="0" borderId="31" xfId="10" applyFont="1" applyBorder="1" applyAlignment="1">
      <alignment horizontal="left" vertical="center" shrinkToFit="1"/>
    </xf>
    <xf numFmtId="0" fontId="26" fillId="0" borderId="31" xfId="10" applyFont="1" applyBorder="1" applyAlignment="1">
      <alignment horizontal="right" vertical="center"/>
    </xf>
    <xf numFmtId="0" fontId="26" fillId="0" borderId="31" xfId="10" applyFont="1" applyBorder="1" applyAlignment="1">
      <alignment horizontal="center" vertical="center" shrinkToFit="1"/>
    </xf>
    <xf numFmtId="0" fontId="26" fillId="0" borderId="31" xfId="10" applyFont="1" applyBorder="1" applyAlignment="1">
      <alignment horizontal="center" vertical="center"/>
    </xf>
    <xf numFmtId="0" fontId="27" fillId="0" borderId="0" xfId="11" applyFont="1" applyAlignment="1">
      <alignment horizontal="left" vertical="center" wrapText="1"/>
    </xf>
    <xf numFmtId="0" fontId="27" fillId="0" borderId="0" xfId="11" applyFont="1" applyAlignment="1">
      <alignment horizontal="left" vertical="center"/>
    </xf>
    <xf numFmtId="0" fontId="30" fillId="0" borderId="23" xfId="3" applyFont="1" applyFill="1" applyBorder="1" applyAlignment="1">
      <alignment horizontal="center" vertical="top"/>
    </xf>
    <xf numFmtId="0" fontId="30" fillId="0" borderId="31" xfId="3" applyFont="1" applyFill="1" applyBorder="1" applyAlignment="1">
      <alignment horizontal="center" vertical="top"/>
    </xf>
    <xf numFmtId="0" fontId="30" fillId="0" borderId="59" xfId="3" applyFont="1" applyFill="1" applyBorder="1" applyAlignment="1">
      <alignment horizontal="center" vertical="top"/>
    </xf>
    <xf numFmtId="0" fontId="30" fillId="0" borderId="86" xfId="3" applyFont="1" applyFill="1" applyBorder="1" applyAlignment="1">
      <alignment horizontal="center" vertical="top"/>
    </xf>
    <xf numFmtId="0" fontId="30" fillId="0" borderId="97" xfId="3" applyFont="1" applyFill="1" applyBorder="1" applyAlignment="1">
      <alignment horizontal="center" vertical="top"/>
    </xf>
    <xf numFmtId="0" fontId="30" fillId="0" borderId="87" xfId="3" applyFont="1" applyFill="1" applyBorder="1" applyAlignment="1">
      <alignment horizontal="center" vertical="top"/>
    </xf>
    <xf numFmtId="0" fontId="30" fillId="0" borderId="13" xfId="3" applyFont="1" applyFill="1" applyBorder="1" applyAlignment="1">
      <alignment horizontal="center" vertical="top"/>
    </xf>
    <xf numFmtId="0" fontId="30" fillId="0" borderId="24" xfId="3" applyFont="1" applyFill="1" applyBorder="1" applyAlignment="1">
      <alignment horizontal="center" vertical="top"/>
    </xf>
    <xf numFmtId="0" fontId="30" fillId="0" borderId="12" xfId="3" applyFont="1" applyFill="1" applyBorder="1" applyAlignment="1">
      <alignment horizontal="center" vertical="top"/>
    </xf>
    <xf numFmtId="0" fontId="30" fillId="0" borderId="84" xfId="3" applyFont="1" applyFill="1" applyBorder="1" applyAlignment="1">
      <alignment horizontal="center" vertical="top"/>
    </xf>
    <xf numFmtId="0" fontId="30" fillId="0" borderId="93" xfId="3" applyFont="1" applyFill="1" applyBorder="1" applyAlignment="1">
      <alignment horizontal="center" vertical="top"/>
    </xf>
    <xf numFmtId="0" fontId="30" fillId="0" borderId="85" xfId="3" applyFont="1" applyFill="1" applyBorder="1" applyAlignment="1">
      <alignment horizontal="center" vertical="top"/>
    </xf>
    <xf numFmtId="0" fontId="30" fillId="0" borderId="89" xfId="3" applyFont="1" applyFill="1" applyBorder="1" applyAlignment="1">
      <alignment horizontal="center" vertical="top"/>
    </xf>
    <xf numFmtId="0" fontId="30" fillId="0" borderId="95" xfId="3" applyFont="1" applyFill="1" applyBorder="1" applyAlignment="1">
      <alignment horizontal="center" vertical="top"/>
    </xf>
    <xf numFmtId="0" fontId="30" fillId="0" borderId="90" xfId="3" applyFont="1" applyFill="1" applyBorder="1" applyAlignment="1">
      <alignment horizontal="center" vertical="top"/>
    </xf>
    <xf numFmtId="0" fontId="30" fillId="0" borderId="74" xfId="3" applyFont="1" applyFill="1" applyBorder="1" applyAlignment="1">
      <alignment horizontal="center" vertical="top"/>
    </xf>
    <xf numFmtId="0" fontId="30" fillId="0" borderId="77" xfId="3" applyFont="1" applyFill="1" applyBorder="1" applyAlignment="1">
      <alignment horizontal="center" vertical="top"/>
    </xf>
    <xf numFmtId="0" fontId="30" fillId="0" borderId="75" xfId="3" applyFont="1" applyFill="1" applyBorder="1" applyAlignment="1">
      <alignment horizontal="center" vertical="top"/>
    </xf>
    <xf numFmtId="0" fontId="30" fillId="0" borderId="86" xfId="3" applyFont="1" applyFill="1" applyBorder="1" applyAlignment="1">
      <alignment horizontal="center" vertical="center"/>
    </xf>
    <xf numFmtId="0" fontId="30" fillId="0" borderId="87" xfId="3" applyFont="1" applyFill="1" applyBorder="1" applyAlignment="1">
      <alignment horizontal="center" vertical="center"/>
    </xf>
    <xf numFmtId="0" fontId="30" fillId="0" borderId="89" xfId="3" applyFont="1" applyFill="1" applyBorder="1" applyAlignment="1">
      <alignment horizontal="center" vertical="center"/>
    </xf>
    <xf numFmtId="0" fontId="30" fillId="0" borderId="90" xfId="3" applyFont="1" applyFill="1" applyBorder="1" applyAlignment="1">
      <alignment horizontal="center" vertical="center"/>
    </xf>
    <xf numFmtId="0" fontId="30" fillId="0" borderId="93" xfId="3" applyFont="1" applyFill="1" applyBorder="1" applyAlignment="1">
      <alignment horizontal="center" vertical="center"/>
    </xf>
    <xf numFmtId="0" fontId="30" fillId="0" borderId="88" xfId="4" applyFont="1" applyFill="1" applyBorder="1" applyAlignment="1">
      <alignment horizontal="left" vertical="top" wrapText="1"/>
    </xf>
    <xf numFmtId="0" fontId="30" fillId="0" borderId="72" xfId="4" applyFont="1" applyFill="1" applyBorder="1" applyAlignment="1">
      <alignment horizontal="left" vertical="top" wrapText="1"/>
    </xf>
    <xf numFmtId="0" fontId="30" fillId="0" borderId="73" xfId="4" applyFont="1" applyFill="1" applyBorder="1" applyAlignment="1">
      <alignment horizontal="left" vertical="top" wrapText="1"/>
    </xf>
    <xf numFmtId="0" fontId="30" fillId="0" borderId="13" xfId="3" applyFont="1" applyFill="1" applyBorder="1" applyAlignment="1">
      <alignment horizontal="center" vertical="center"/>
    </xf>
    <xf numFmtId="0" fontId="30" fillId="0" borderId="12" xfId="3" applyFont="1" applyFill="1" applyBorder="1" applyAlignment="1">
      <alignment horizontal="center" vertical="center"/>
    </xf>
    <xf numFmtId="0" fontId="30" fillId="0" borderId="84" xfId="3" applyFont="1" applyFill="1" applyBorder="1" applyAlignment="1">
      <alignment horizontal="center" vertical="center"/>
    </xf>
    <xf numFmtId="0" fontId="30" fillId="0" borderId="85" xfId="3" applyFont="1" applyFill="1" applyBorder="1" applyAlignment="1">
      <alignment horizontal="center" vertical="center"/>
    </xf>
    <xf numFmtId="0" fontId="30" fillId="0" borderId="88" xfId="3" applyFont="1" applyFill="1" applyBorder="1" applyAlignment="1">
      <alignment horizontal="center" vertical="top"/>
    </xf>
    <xf numFmtId="0" fontId="30" fillId="0" borderId="72" xfId="3" applyFont="1" applyFill="1" applyBorder="1" applyAlignment="1">
      <alignment horizontal="center" vertical="top"/>
    </xf>
    <xf numFmtId="0" fontId="30" fillId="0" borderId="73" xfId="3" applyFont="1" applyFill="1" applyBorder="1" applyAlignment="1">
      <alignment horizontal="center" vertical="top"/>
    </xf>
    <xf numFmtId="0" fontId="30" fillId="0" borderId="7" xfId="3" applyFont="1" applyFill="1" applyBorder="1" applyAlignment="1">
      <alignment horizontal="center" vertical="top"/>
    </xf>
    <xf numFmtId="0" fontId="30" fillId="0" borderId="0" xfId="3" applyFont="1" applyFill="1" applyBorder="1" applyAlignment="1">
      <alignment horizontal="center" vertical="top"/>
    </xf>
    <xf numFmtId="0" fontId="30" fillId="0" borderId="29" xfId="3" applyFont="1" applyFill="1" applyBorder="1" applyAlignment="1">
      <alignment horizontal="center" vertical="top"/>
    </xf>
    <xf numFmtId="0" fontId="30" fillId="0" borderId="13" xfId="3" applyFont="1" applyFill="1" applyBorder="1" applyAlignment="1">
      <alignment vertical="top"/>
    </xf>
    <xf numFmtId="0" fontId="30" fillId="0" borderId="24" xfId="3" applyFont="1" applyFill="1" applyBorder="1" applyAlignment="1">
      <alignment vertical="top"/>
    </xf>
    <xf numFmtId="0" fontId="30" fillId="0" borderId="12" xfId="3" applyFont="1" applyFill="1" applyBorder="1" applyAlignment="1">
      <alignment vertical="top"/>
    </xf>
    <xf numFmtId="0" fontId="30" fillId="0" borderId="68" xfId="3" applyFont="1" applyFill="1" applyBorder="1" applyAlignment="1">
      <alignment vertical="top"/>
    </xf>
    <xf numFmtId="0" fontId="30" fillId="0" borderId="66" xfId="3" applyFont="1" applyFill="1" applyBorder="1" applyAlignment="1">
      <alignment vertical="top"/>
    </xf>
    <xf numFmtId="0" fontId="30" fillId="0" borderId="61" xfId="3" applyFont="1" applyFill="1" applyBorder="1" applyAlignment="1">
      <alignment vertical="top"/>
    </xf>
    <xf numFmtId="0" fontId="30" fillId="0" borderId="23" xfId="3" applyFont="1" applyFill="1" applyBorder="1" applyAlignment="1">
      <alignment vertical="top"/>
    </xf>
    <xf numFmtId="0" fontId="30" fillId="0" borderId="31" xfId="3" applyFont="1" applyFill="1" applyBorder="1" applyAlignment="1">
      <alignment vertical="top"/>
    </xf>
    <xf numFmtId="0" fontId="30" fillId="0" borderId="59" xfId="3" applyFont="1" applyFill="1" applyBorder="1" applyAlignment="1">
      <alignment vertical="top"/>
    </xf>
    <xf numFmtId="0" fontId="30" fillId="0" borderId="34" xfId="3" applyFont="1" applyFill="1" applyBorder="1" applyAlignment="1">
      <alignment vertical="top" wrapText="1"/>
    </xf>
    <xf numFmtId="0" fontId="30" fillId="0" borderId="79" xfId="3" applyFont="1" applyFill="1" applyBorder="1" applyAlignment="1">
      <alignment vertical="top" wrapText="1"/>
    </xf>
    <xf numFmtId="0" fontId="30" fillId="0" borderId="84" xfId="3" applyFont="1" applyFill="1" applyBorder="1" applyAlignment="1">
      <alignment vertical="top"/>
    </xf>
    <xf numFmtId="0" fontId="30" fillId="0" borderId="93" xfId="3" applyFont="1" applyFill="1" applyBorder="1" applyAlignment="1">
      <alignment vertical="top"/>
    </xf>
    <xf numFmtId="0" fontId="30" fillId="0" borderId="85" xfId="3" applyFont="1" applyFill="1" applyBorder="1" applyAlignment="1">
      <alignment vertical="top"/>
    </xf>
    <xf numFmtId="0" fontId="30" fillId="0" borderId="74" xfId="3" applyFont="1" applyFill="1" applyBorder="1" applyAlignment="1">
      <alignment vertical="top"/>
    </xf>
    <xf numFmtId="0" fontId="30" fillId="0" borderId="77" xfId="3" applyFont="1" applyFill="1" applyBorder="1" applyAlignment="1">
      <alignment vertical="top"/>
    </xf>
    <xf numFmtId="0" fontId="30" fillId="0" borderId="75" xfId="3" applyFont="1" applyFill="1" applyBorder="1" applyAlignment="1">
      <alignment vertical="top"/>
    </xf>
    <xf numFmtId="0" fontId="40" fillId="0" borderId="71" xfId="3" applyFont="1" applyFill="1" applyBorder="1" applyAlignment="1">
      <alignment vertical="top" wrapText="1"/>
    </xf>
    <xf numFmtId="0" fontId="40" fillId="0" borderId="64" xfId="3" applyFont="1" applyFill="1" applyBorder="1" applyAlignment="1">
      <alignment vertical="top" wrapText="1"/>
    </xf>
    <xf numFmtId="0" fontId="30" fillId="0" borderId="88" xfId="3" applyFont="1" applyFill="1" applyBorder="1" applyAlignment="1">
      <alignment vertical="top"/>
    </xf>
    <xf numFmtId="0" fontId="30" fillId="0" borderId="72" xfId="3" applyFont="1" applyFill="1" applyBorder="1" applyAlignment="1">
      <alignment vertical="top"/>
    </xf>
    <xf numFmtId="0" fontId="30" fillId="0" borderId="73" xfId="3" applyFont="1" applyFill="1" applyBorder="1" applyAlignment="1">
      <alignment vertical="top"/>
    </xf>
    <xf numFmtId="0" fontId="30" fillId="0" borderId="84" xfId="3" applyFont="1" applyFill="1" applyBorder="1" applyAlignment="1">
      <alignment horizontal="left" vertical="top"/>
    </xf>
    <xf numFmtId="0" fontId="30" fillId="0" borderId="93" xfId="3" applyFont="1" applyFill="1" applyBorder="1" applyAlignment="1">
      <alignment horizontal="left" vertical="top"/>
    </xf>
    <xf numFmtId="0" fontId="30" fillId="0" borderId="85" xfId="3" applyFont="1" applyFill="1" applyBorder="1" applyAlignment="1">
      <alignment horizontal="left" vertical="top"/>
    </xf>
    <xf numFmtId="0" fontId="30" fillId="0" borderId="86" xfId="3" applyFont="1" applyFill="1" applyBorder="1" applyAlignment="1">
      <alignment horizontal="left" vertical="top"/>
    </xf>
    <xf numFmtId="0" fontId="30" fillId="0" borderId="97" xfId="3" applyFont="1" applyFill="1" applyBorder="1" applyAlignment="1">
      <alignment horizontal="left" vertical="top"/>
    </xf>
    <xf numFmtId="0" fontId="30" fillId="0" borderId="87" xfId="3" applyFont="1" applyFill="1" applyBorder="1" applyAlignment="1">
      <alignment horizontal="left" vertical="top"/>
    </xf>
    <xf numFmtId="0" fontId="30" fillId="0" borderId="74" xfId="3" applyFont="1" applyFill="1" applyBorder="1" applyAlignment="1">
      <alignment horizontal="left" vertical="top"/>
    </xf>
    <xf numFmtId="0" fontId="30" fillId="0" borderId="77" xfId="3" applyFont="1" applyFill="1" applyBorder="1" applyAlignment="1">
      <alignment horizontal="left" vertical="top"/>
    </xf>
    <xf numFmtId="0" fontId="30" fillId="0" borderId="75" xfId="3" applyFont="1" applyFill="1" applyBorder="1" applyAlignment="1">
      <alignment horizontal="left" vertical="top"/>
    </xf>
    <xf numFmtId="0" fontId="30" fillId="0" borderId="35" xfId="3" applyFont="1" applyFill="1" applyBorder="1" applyAlignment="1">
      <alignment horizontal="left" vertical="top" wrapText="1"/>
    </xf>
    <xf numFmtId="0" fontId="30" fillId="0" borderId="83" xfId="3" applyFont="1" applyFill="1" applyBorder="1" applyAlignment="1">
      <alignment horizontal="left" vertical="top" wrapText="1"/>
    </xf>
    <xf numFmtId="0" fontId="30" fillId="0" borderId="64" xfId="3" applyFont="1" applyFill="1" applyBorder="1" applyAlignment="1">
      <alignment vertical="top" wrapText="1"/>
    </xf>
    <xf numFmtId="0" fontId="40" fillId="0" borderId="23" xfId="4" applyFont="1" applyFill="1" applyBorder="1" applyAlignment="1">
      <alignment horizontal="left" vertical="top" wrapText="1"/>
    </xf>
    <xf numFmtId="0" fontId="40" fillId="0" borderId="31" xfId="4" applyFont="1" applyFill="1" applyBorder="1" applyAlignment="1">
      <alignment horizontal="left" vertical="top" wrapText="1"/>
    </xf>
    <xf numFmtId="0" fontId="40" fillId="0" borderId="59" xfId="4" applyFont="1" applyFill="1" applyBorder="1" applyAlignment="1">
      <alignment horizontal="left" vertical="top" wrapText="1"/>
    </xf>
    <xf numFmtId="0" fontId="40" fillId="0" borderId="13" xfId="3" applyFont="1" applyFill="1" applyBorder="1" applyAlignment="1">
      <alignment horizontal="center" vertical="center" wrapText="1"/>
    </xf>
    <xf numFmtId="0" fontId="40" fillId="0" borderId="12" xfId="3" applyFont="1" applyFill="1" applyBorder="1" applyAlignment="1">
      <alignment horizontal="center" vertical="center" wrapText="1"/>
    </xf>
    <xf numFmtId="0" fontId="40" fillId="0" borderId="7" xfId="3" applyFont="1" applyFill="1" applyBorder="1" applyAlignment="1">
      <alignment horizontal="center" vertical="center" wrapText="1"/>
    </xf>
    <xf numFmtId="0" fontId="40" fillId="0" borderId="29" xfId="3" applyFont="1" applyFill="1" applyBorder="1" applyAlignment="1">
      <alignment horizontal="center" vertical="center" wrapText="1"/>
    </xf>
    <xf numFmtId="0" fontId="40" fillId="0" borderId="88" xfId="3" applyFont="1" applyFill="1" applyBorder="1" applyAlignment="1">
      <alignment horizontal="center" vertical="center"/>
    </xf>
    <xf numFmtId="0" fontId="40" fillId="0" borderId="73" xfId="3" applyFont="1" applyFill="1" applyBorder="1" applyAlignment="1">
      <alignment horizontal="center" vertical="center"/>
    </xf>
    <xf numFmtId="0" fontId="40" fillId="0" borderId="86" xfId="3" applyFont="1" applyFill="1" applyBorder="1" applyAlignment="1">
      <alignment horizontal="center" vertical="center"/>
    </xf>
    <xf numFmtId="0" fontId="40" fillId="0" borderId="87" xfId="3" applyFont="1" applyFill="1" applyBorder="1" applyAlignment="1">
      <alignment horizontal="center" vertical="center"/>
    </xf>
    <xf numFmtId="0" fontId="30" fillId="0" borderId="86" xfId="4" applyFont="1" applyFill="1" applyBorder="1" applyAlignment="1">
      <alignment horizontal="left" vertical="top"/>
    </xf>
    <xf numFmtId="0" fontId="30" fillId="0" borderId="97" xfId="4" applyFont="1" applyFill="1" applyBorder="1" applyAlignment="1">
      <alignment horizontal="left" vertical="top"/>
    </xf>
    <xf numFmtId="0" fontId="30" fillId="0" borderId="87" xfId="4" applyFont="1" applyFill="1" applyBorder="1" applyAlignment="1">
      <alignment horizontal="left" vertical="top"/>
    </xf>
    <xf numFmtId="0" fontId="30" fillId="0" borderId="86" xfId="4" applyFont="1" applyFill="1" applyBorder="1" applyAlignment="1">
      <alignment horizontal="center" vertical="top"/>
    </xf>
    <xf numFmtId="0" fontId="30" fillId="0" borderId="97" xfId="4" applyFont="1" applyFill="1" applyBorder="1" applyAlignment="1">
      <alignment horizontal="center" vertical="top"/>
    </xf>
    <xf numFmtId="0" fontId="30" fillId="0" borderId="87" xfId="4" applyFont="1" applyFill="1" applyBorder="1" applyAlignment="1">
      <alignment horizontal="center" vertical="top"/>
    </xf>
    <xf numFmtId="0" fontId="30" fillId="0" borderId="89" xfId="3" applyFont="1" applyFill="1" applyBorder="1" applyAlignment="1">
      <alignment vertical="top"/>
    </xf>
    <xf numFmtId="0" fontId="30" fillId="0" borderId="95" xfId="3" applyFont="1" applyFill="1" applyBorder="1" applyAlignment="1">
      <alignment vertical="top"/>
    </xf>
    <xf numFmtId="0" fontId="30" fillId="0" borderId="90" xfId="3" applyFont="1" applyFill="1" applyBorder="1" applyAlignment="1">
      <alignment vertical="top"/>
    </xf>
    <xf numFmtId="0" fontId="30" fillId="0" borderId="7" xfId="3" applyFont="1" applyFill="1" applyBorder="1" applyAlignment="1">
      <alignment vertical="top"/>
    </xf>
    <xf numFmtId="0" fontId="30" fillId="0" borderId="0" xfId="3" applyFont="1" applyFill="1" applyBorder="1" applyAlignment="1">
      <alignment vertical="top"/>
    </xf>
    <xf numFmtId="0" fontId="30" fillId="0" borderId="29" xfId="3" applyFont="1" applyFill="1" applyBorder="1" applyAlignment="1">
      <alignment vertical="top"/>
    </xf>
    <xf numFmtId="0" fontId="30" fillId="0" borderId="13" xfId="4" applyFont="1" applyFill="1" applyBorder="1" applyAlignment="1">
      <alignment vertical="center" wrapText="1"/>
    </xf>
    <xf numFmtId="0" fontId="30" fillId="0" borderId="24" xfId="4" applyFont="1" applyFill="1" applyBorder="1" applyAlignment="1">
      <alignment vertical="center" wrapText="1"/>
    </xf>
    <xf numFmtId="0" fontId="30" fillId="0" borderId="86" xfId="3" applyFont="1" applyFill="1" applyBorder="1" applyAlignment="1">
      <alignment horizontal="center" vertical="center" wrapText="1"/>
    </xf>
    <xf numFmtId="0" fontId="30" fillId="0" borderId="87" xfId="3" applyFont="1" applyFill="1" applyBorder="1" applyAlignment="1">
      <alignment horizontal="center" vertical="center" wrapText="1"/>
    </xf>
    <xf numFmtId="0" fontId="30" fillId="0" borderId="7" xfId="3" applyFont="1" applyFill="1" applyBorder="1" applyAlignment="1">
      <alignment horizontal="left" vertical="top"/>
    </xf>
    <xf numFmtId="0" fontId="30" fillId="0" borderId="0" xfId="3" applyFont="1" applyFill="1" applyBorder="1" applyAlignment="1">
      <alignment horizontal="left" vertical="top"/>
    </xf>
    <xf numFmtId="0" fontId="30" fillId="0" borderId="29" xfId="3" applyFont="1" applyFill="1" applyBorder="1" applyAlignment="1">
      <alignment horizontal="left" vertical="top"/>
    </xf>
    <xf numFmtId="0" fontId="30" fillId="0" borderId="23" xfId="3" applyFont="1" applyFill="1" applyBorder="1" applyAlignment="1">
      <alignment horizontal="left" vertical="top"/>
    </xf>
    <xf numFmtId="0" fontId="30" fillId="0" borderId="31" xfId="3" applyFont="1" applyFill="1" applyBorder="1" applyAlignment="1">
      <alignment horizontal="left" vertical="top"/>
    </xf>
    <xf numFmtId="0" fontId="30" fillId="0" borderId="59" xfId="3" applyFont="1" applyFill="1" applyBorder="1" applyAlignment="1">
      <alignment horizontal="left" vertical="top"/>
    </xf>
    <xf numFmtId="0" fontId="30" fillId="0" borderId="89" xfId="3" applyFont="1" applyFill="1" applyBorder="1" applyAlignment="1">
      <alignment horizontal="center" vertical="center" wrapText="1"/>
    </xf>
    <xf numFmtId="0" fontId="30" fillId="0" borderId="90" xfId="3" applyFont="1" applyFill="1" applyBorder="1" applyAlignment="1">
      <alignment horizontal="center" vertical="center" wrapText="1"/>
    </xf>
    <xf numFmtId="0" fontId="30" fillId="0" borderId="68" xfId="3" applyFont="1" applyFill="1" applyBorder="1" applyAlignment="1">
      <alignment vertical="top" wrapText="1"/>
    </xf>
    <xf numFmtId="0" fontId="30" fillId="0" borderId="66" xfId="3" applyFont="1" applyFill="1" applyBorder="1" applyAlignment="1">
      <alignment vertical="top" wrapText="1"/>
    </xf>
    <xf numFmtId="0" fontId="30" fillId="0" borderId="61" xfId="3" applyFont="1" applyFill="1" applyBorder="1" applyAlignment="1">
      <alignment vertical="top" wrapText="1"/>
    </xf>
    <xf numFmtId="0" fontId="30" fillId="0" borderId="13" xfId="3" applyFont="1" applyFill="1" applyBorder="1" applyAlignment="1">
      <alignment horizontal="left" vertical="top" wrapText="1"/>
    </xf>
    <xf numFmtId="0" fontId="30" fillId="0" borderId="24" xfId="3" applyFont="1" applyFill="1" applyBorder="1" applyAlignment="1">
      <alignment horizontal="left" vertical="top" wrapText="1"/>
    </xf>
    <xf numFmtId="0" fontId="30" fillId="0" borderId="12" xfId="3" applyFont="1" applyFill="1" applyBorder="1" applyAlignment="1">
      <alignment horizontal="left" vertical="top" wrapText="1"/>
    </xf>
    <xf numFmtId="0" fontId="30" fillId="0" borderId="23" xfId="4" applyFont="1" applyFill="1" applyBorder="1" applyAlignment="1">
      <alignment vertical="center" wrapText="1"/>
    </xf>
    <xf numFmtId="0" fontId="30" fillId="0" borderId="31" xfId="4" applyFont="1" applyFill="1" applyBorder="1" applyAlignment="1">
      <alignment vertical="center" wrapText="1"/>
    </xf>
    <xf numFmtId="0" fontId="30" fillId="0" borderId="68" xfId="3" applyFont="1" applyFill="1" applyBorder="1" applyAlignment="1">
      <alignment horizontal="left" vertical="top"/>
    </xf>
    <xf numFmtId="0" fontId="30" fillId="0" borderId="66" xfId="3" applyFont="1" applyFill="1" applyBorder="1" applyAlignment="1">
      <alignment horizontal="left" vertical="top"/>
    </xf>
    <xf numFmtId="0" fontId="30" fillId="0" borderId="61" xfId="3" applyFont="1" applyFill="1" applyBorder="1" applyAlignment="1">
      <alignment horizontal="left" vertical="top"/>
    </xf>
    <xf numFmtId="0" fontId="30" fillId="0" borderId="68" xfId="4" applyFont="1" applyFill="1" applyBorder="1" applyAlignment="1">
      <alignment horizontal="left" vertical="top" wrapText="1"/>
    </xf>
    <xf numFmtId="0" fontId="30" fillId="0" borderId="66" xfId="4" applyFont="1" applyFill="1" applyBorder="1" applyAlignment="1">
      <alignment horizontal="left" vertical="top" wrapText="1"/>
    </xf>
    <xf numFmtId="0" fontId="30" fillId="0" borderId="61" xfId="4" applyFont="1" applyFill="1" applyBorder="1" applyAlignment="1">
      <alignment horizontal="left" vertical="top" wrapText="1"/>
    </xf>
    <xf numFmtId="0" fontId="30" fillId="0" borderId="13" xfId="3" applyFont="1" applyFill="1" applyBorder="1" applyAlignment="1">
      <alignment horizontal="center" vertical="center" wrapText="1"/>
    </xf>
    <xf numFmtId="0" fontId="30" fillId="0" borderId="12" xfId="3" applyFont="1" applyFill="1" applyBorder="1" applyAlignment="1">
      <alignment horizontal="center" vertical="center" wrapText="1"/>
    </xf>
    <xf numFmtId="0" fontId="30" fillId="0" borderId="68" xfId="3" applyFont="1" applyFill="1" applyBorder="1" applyAlignment="1">
      <alignment horizontal="center" vertical="center" wrapText="1"/>
    </xf>
    <xf numFmtId="0" fontId="30" fillId="0" borderId="61" xfId="3" applyFont="1" applyFill="1" applyBorder="1" applyAlignment="1">
      <alignment horizontal="center" vertical="center" wrapText="1"/>
    </xf>
    <xf numFmtId="0" fontId="32" fillId="0" borderId="24" xfId="3" applyFont="1" applyBorder="1" applyAlignment="1">
      <alignment vertical="top"/>
    </xf>
    <xf numFmtId="0" fontId="32" fillId="0" borderId="12" xfId="3" applyFont="1" applyBorder="1" applyAlignment="1">
      <alignment vertical="top"/>
    </xf>
    <xf numFmtId="0" fontId="32" fillId="0" borderId="66" xfId="3" applyFont="1" applyBorder="1" applyAlignment="1">
      <alignment vertical="top"/>
    </xf>
    <xf numFmtId="0" fontId="32" fillId="0" borderId="61" xfId="3" applyFont="1" applyBorder="1" applyAlignment="1">
      <alignment vertical="top"/>
    </xf>
    <xf numFmtId="0" fontId="30" fillId="0" borderId="88" xfId="4" applyFont="1" applyFill="1" applyBorder="1" applyAlignment="1">
      <alignment horizontal="left" vertical="top"/>
    </xf>
    <xf numFmtId="0" fontId="30" fillId="0" borderId="72" xfId="4" applyFont="1" applyFill="1" applyBorder="1" applyAlignment="1">
      <alignment horizontal="left" vertical="top"/>
    </xf>
    <xf numFmtId="0" fontId="30" fillId="0" borderId="73" xfId="4" applyFont="1" applyFill="1" applyBorder="1" applyAlignment="1">
      <alignment horizontal="left" vertical="top"/>
    </xf>
    <xf numFmtId="0" fontId="32" fillId="0" borderId="77" xfId="3" applyFont="1" applyBorder="1" applyAlignment="1">
      <alignment vertical="top"/>
    </xf>
    <xf numFmtId="0" fontId="32" fillId="0" borderId="75" xfId="3" applyFont="1" applyBorder="1" applyAlignment="1">
      <alignment vertical="top"/>
    </xf>
    <xf numFmtId="0" fontId="32" fillId="0" borderId="31" xfId="3" applyFont="1" applyBorder="1" applyAlignment="1">
      <alignment vertical="top"/>
    </xf>
    <xf numFmtId="0" fontId="32" fillId="0" borderId="59" xfId="3" applyFont="1" applyBorder="1" applyAlignment="1">
      <alignment vertical="top"/>
    </xf>
    <xf numFmtId="0" fontId="30" fillId="0" borderId="24" xfId="3" applyFont="1" applyFill="1" applyBorder="1" applyAlignment="1">
      <alignment horizontal="left" vertical="top"/>
    </xf>
    <xf numFmtId="0" fontId="30" fillId="0" borderId="12" xfId="3" applyFont="1" applyFill="1" applyBorder="1" applyAlignment="1">
      <alignment horizontal="left" vertical="top"/>
    </xf>
    <xf numFmtId="0" fontId="32" fillId="0" borderId="93" xfId="3" applyFont="1" applyBorder="1" applyAlignment="1">
      <alignment vertical="top"/>
    </xf>
    <xf numFmtId="0" fontId="32" fillId="0" borderId="85" xfId="3" applyFont="1" applyBorder="1" applyAlignment="1">
      <alignment vertical="top"/>
    </xf>
    <xf numFmtId="0" fontId="30" fillId="0" borderId="81" xfId="3" applyFont="1" applyFill="1" applyBorder="1" applyAlignment="1">
      <alignment vertical="top" wrapText="1"/>
    </xf>
    <xf numFmtId="0" fontId="32" fillId="0" borderId="72" xfId="3" applyFont="1" applyBorder="1" applyAlignment="1">
      <alignment vertical="top"/>
    </xf>
    <xf numFmtId="0" fontId="32" fillId="0" borderId="73" xfId="3" applyFont="1" applyBorder="1" applyAlignment="1">
      <alignment vertical="top"/>
    </xf>
    <xf numFmtId="0" fontId="32" fillId="0" borderId="83" xfId="3" applyFont="1" applyBorder="1" applyAlignment="1">
      <alignment horizontal="left" vertical="top"/>
    </xf>
    <xf numFmtId="0" fontId="30" fillId="0" borderId="34" xfId="3" applyFont="1" applyFill="1" applyBorder="1" applyAlignment="1">
      <alignment horizontal="left" vertical="top" wrapText="1"/>
    </xf>
    <xf numFmtId="0" fontId="30" fillId="0" borderId="64" xfId="3" applyFont="1" applyFill="1" applyBorder="1" applyAlignment="1">
      <alignment horizontal="left" vertical="top" wrapText="1"/>
    </xf>
    <xf numFmtId="0" fontId="32" fillId="0" borderId="0" xfId="3" applyFont="1" applyBorder="1" applyAlignment="1">
      <alignment vertical="top"/>
    </xf>
    <xf numFmtId="0" fontId="32" fillId="0" borderId="29" xfId="3" applyFont="1" applyBorder="1" applyAlignment="1">
      <alignment vertical="top"/>
    </xf>
    <xf numFmtId="0" fontId="30" fillId="0" borderId="86" xfId="3" applyFont="1" applyFill="1" applyBorder="1" applyAlignment="1">
      <alignment vertical="top"/>
    </xf>
    <xf numFmtId="0" fontId="32" fillId="0" borderId="97" xfId="3" applyFont="1" applyBorder="1" applyAlignment="1">
      <alignment vertical="top"/>
    </xf>
    <xf numFmtId="0" fontId="32" fillId="0" borderId="87" xfId="3" applyFont="1" applyBorder="1" applyAlignment="1">
      <alignment vertical="top"/>
    </xf>
    <xf numFmtId="0" fontId="32" fillId="0" borderId="95" xfId="3" applyFont="1" applyBorder="1" applyAlignment="1">
      <alignment vertical="top"/>
    </xf>
    <xf numFmtId="0" fontId="32" fillId="0" borderId="90" xfId="3" applyFont="1" applyBorder="1" applyAlignment="1">
      <alignment vertical="top"/>
    </xf>
    <xf numFmtId="0" fontId="30" fillId="0" borderId="97" xfId="3" applyFont="1" applyFill="1" applyBorder="1" applyAlignment="1">
      <alignment vertical="top"/>
    </xf>
    <xf numFmtId="0" fontId="30" fillId="0" borderId="81" xfId="3" applyFont="1" applyFill="1" applyBorder="1" applyAlignment="1">
      <alignment horizontal="left" vertical="top" wrapText="1"/>
    </xf>
    <xf numFmtId="0" fontId="30" fillId="0" borderId="91" xfId="3" applyFont="1" applyFill="1" applyBorder="1" applyAlignment="1">
      <alignment vertical="top"/>
    </xf>
    <xf numFmtId="0" fontId="32" fillId="0" borderId="91" xfId="3" applyFont="1" applyBorder="1" applyAlignment="1">
      <alignment vertical="top"/>
    </xf>
    <xf numFmtId="0" fontId="30" fillId="0" borderId="13" xfId="3" applyFont="1" applyBorder="1" applyAlignment="1">
      <alignment horizontal="left" wrapText="1" indent="1"/>
    </xf>
    <xf numFmtId="0" fontId="32" fillId="0" borderId="24" xfId="3" applyFont="1" applyBorder="1" applyAlignment="1">
      <alignment horizontal="left" vertical="center" wrapText="1" indent="1"/>
    </xf>
    <xf numFmtId="0" fontId="30" fillId="0" borderId="71" xfId="3" applyFont="1" applyFill="1" applyBorder="1" applyAlignment="1">
      <alignment vertical="top" wrapText="1"/>
    </xf>
    <xf numFmtId="0" fontId="30" fillId="0" borderId="84" xfId="3" applyFont="1" applyFill="1" applyBorder="1" applyAlignment="1">
      <alignment horizontal="center" vertical="center" wrapText="1"/>
    </xf>
    <xf numFmtId="0" fontId="30" fillId="0" borderId="85" xfId="3" applyFont="1" applyFill="1" applyBorder="1" applyAlignment="1">
      <alignment horizontal="center" vertical="center" wrapText="1"/>
    </xf>
    <xf numFmtId="0" fontId="34" fillId="0" borderId="65" xfId="3" applyFont="1" applyFill="1" applyBorder="1" applyAlignment="1">
      <alignment horizontal="left" vertical="center"/>
    </xf>
    <xf numFmtId="0" fontId="34" fillId="0" borderId="66" xfId="3" applyFont="1" applyFill="1" applyBorder="1" applyAlignment="1">
      <alignment horizontal="left" vertical="center"/>
    </xf>
    <xf numFmtId="0" fontId="30" fillId="0" borderId="63" xfId="3" applyFont="1" applyFill="1" applyBorder="1" applyAlignment="1">
      <alignment horizontal="left" vertical="top" wrapText="1"/>
    </xf>
    <xf numFmtId="0" fontId="30" fillId="0" borderId="31" xfId="3" applyFont="1" applyFill="1" applyBorder="1" applyAlignment="1">
      <alignment horizontal="left" vertical="top" wrapText="1"/>
    </xf>
    <xf numFmtId="0" fontId="34" fillId="0" borderId="117" xfId="3" applyFont="1" applyFill="1" applyBorder="1" applyAlignment="1">
      <alignment horizontal="left" vertical="center"/>
    </xf>
    <xf numFmtId="0" fontId="34" fillId="0" borderId="24" xfId="3" applyFont="1" applyFill="1" applyBorder="1" applyAlignment="1">
      <alignment horizontal="left" vertical="center"/>
    </xf>
    <xf numFmtId="0" fontId="34" fillId="0" borderId="25" xfId="3" applyFont="1" applyFill="1" applyBorder="1" applyAlignment="1">
      <alignment horizontal="left" vertical="center"/>
    </xf>
    <xf numFmtId="0" fontId="32" fillId="0" borderId="64" xfId="3" applyFont="1" applyBorder="1" applyAlignment="1">
      <alignment vertical="top" wrapText="1"/>
    </xf>
    <xf numFmtId="0" fontId="30" fillId="0" borderId="69" xfId="3" applyFont="1" applyFill="1" applyBorder="1" applyAlignment="1">
      <alignment horizontal="left" vertical="top" wrapText="1"/>
    </xf>
    <xf numFmtId="0" fontId="30" fillId="0" borderId="0" xfId="3" applyFont="1" applyBorder="1" applyAlignment="1">
      <alignment vertical="top"/>
    </xf>
    <xf numFmtId="0" fontId="30" fillId="0" borderId="29" xfId="3" applyFont="1" applyBorder="1" applyAlignment="1">
      <alignment vertical="top"/>
    </xf>
    <xf numFmtId="0" fontId="32" fillId="0" borderId="71" xfId="3" applyFont="1" applyBorder="1" applyAlignment="1">
      <alignment vertical="top" wrapText="1"/>
    </xf>
    <xf numFmtId="0" fontId="29" fillId="0" borderId="0" xfId="3" applyFont="1" applyFill="1" applyBorder="1" applyAlignment="1">
      <alignment horizontal="center" vertical="center"/>
    </xf>
    <xf numFmtId="0" fontId="34" fillId="0" borderId="0" xfId="4" applyFont="1" applyFill="1" applyBorder="1" applyAlignment="1">
      <alignment vertical="center" shrinkToFit="1"/>
    </xf>
    <xf numFmtId="0" fontId="30" fillId="0" borderId="35" xfId="3" applyFont="1" applyFill="1" applyBorder="1" applyAlignment="1">
      <alignment horizontal="left" vertical="top" wrapText="1" shrinkToFit="1"/>
    </xf>
    <xf numFmtId="0" fontId="30" fillId="0" borderId="78" xfId="3" applyFont="1" applyFill="1" applyBorder="1" applyAlignment="1">
      <alignment horizontal="left" vertical="top" wrapText="1" shrinkToFit="1"/>
    </xf>
    <xf numFmtId="0" fontId="31" fillId="0" borderId="61" xfId="3" applyFont="1" applyFill="1" applyBorder="1" applyAlignment="1">
      <alignment horizontal="center" vertical="center"/>
    </xf>
    <xf numFmtId="0" fontId="32" fillId="0" borderId="62" xfId="3" applyFont="1" applyBorder="1" applyAlignment="1">
      <alignment horizontal="center" vertical="center"/>
    </xf>
    <xf numFmtId="0" fontId="32" fillId="0" borderId="59" xfId="3" applyFont="1" applyBorder="1" applyAlignment="1">
      <alignment horizontal="center" vertical="center"/>
    </xf>
    <xf numFmtId="0" fontId="32" fillId="0" borderId="22" xfId="3" applyFont="1" applyBorder="1" applyAlignment="1">
      <alignment horizontal="center" vertical="center"/>
    </xf>
    <xf numFmtId="0" fontId="29" fillId="0" borderId="65" xfId="3" applyFont="1" applyFill="1" applyBorder="1" applyAlignment="1">
      <alignment horizontal="left" vertical="center"/>
    </xf>
    <xf numFmtId="0" fontId="29" fillId="0" borderId="66" xfId="3" applyFont="1" applyFill="1" applyBorder="1" applyAlignment="1">
      <alignment horizontal="left" vertical="center"/>
    </xf>
    <xf numFmtId="0" fontId="30" fillId="0" borderId="61" xfId="3" applyFont="1" applyFill="1" applyBorder="1" applyAlignment="1">
      <alignment horizontal="left" vertical="top" wrapText="1"/>
    </xf>
    <xf numFmtId="0" fontId="30" fillId="0" borderId="29" xfId="3" applyFont="1" applyFill="1" applyBorder="1" applyAlignment="1">
      <alignment horizontal="left" vertical="top" wrapText="1"/>
    </xf>
    <xf numFmtId="0" fontId="40" fillId="0" borderId="62" xfId="3" applyFont="1" applyFill="1" applyBorder="1" applyAlignment="1">
      <alignment horizontal="left" vertical="top" wrapText="1"/>
    </xf>
    <xf numFmtId="0" fontId="40" fillId="0" borderId="69" xfId="3" applyFont="1" applyFill="1" applyBorder="1" applyAlignment="1">
      <alignment horizontal="left" vertical="top" wrapText="1"/>
    </xf>
    <xf numFmtId="0" fontId="40" fillId="0" borderId="22" xfId="3" applyFont="1" applyFill="1" applyBorder="1" applyAlignment="1">
      <alignment horizontal="left" vertical="top" wrapText="1"/>
    </xf>
    <xf numFmtId="0" fontId="30" fillId="0" borderId="70" xfId="3" applyFont="1" applyFill="1" applyBorder="1" applyAlignment="1">
      <alignment horizontal="left" vertical="top" wrapText="1" shrinkToFit="1"/>
    </xf>
    <xf numFmtId="0" fontId="31" fillId="0" borderId="21" xfId="3" applyNumberFormat="1" applyFont="1" applyFill="1" applyBorder="1" applyAlignment="1">
      <alignment horizontal="center" vertical="center"/>
    </xf>
    <xf numFmtId="0" fontId="31" fillId="0" borderId="2" xfId="3" applyNumberFormat="1" applyFont="1" applyFill="1" applyBorder="1" applyAlignment="1">
      <alignment horizontal="center" vertical="center"/>
    </xf>
    <xf numFmtId="0" fontId="31" fillId="0" borderId="30" xfId="3" applyNumberFormat="1" applyFont="1" applyFill="1" applyBorder="1" applyAlignment="1">
      <alignment horizontal="center" vertical="center"/>
    </xf>
    <xf numFmtId="0" fontId="31" fillId="0" borderId="63" xfId="3" applyNumberFormat="1" applyFont="1" applyFill="1" applyBorder="1" applyAlignment="1">
      <alignment horizontal="center" vertical="center"/>
    </xf>
    <xf numFmtId="0" fontId="31" fillId="0" borderId="31" xfId="3" applyNumberFormat="1" applyFont="1" applyFill="1" applyBorder="1" applyAlignment="1">
      <alignment horizontal="center" vertical="center"/>
    </xf>
    <xf numFmtId="0" fontId="31" fillId="0" borderId="59" xfId="3" applyNumberFormat="1" applyFont="1" applyFill="1" applyBorder="1" applyAlignment="1">
      <alignment horizontal="center" vertical="center"/>
    </xf>
    <xf numFmtId="0" fontId="31" fillId="0" borderId="1" xfId="3" applyFont="1" applyFill="1" applyBorder="1" applyAlignment="1">
      <alignment horizontal="center" vertical="center"/>
    </xf>
    <xf numFmtId="0" fontId="31" fillId="0" borderId="2" xfId="3" applyFont="1" applyFill="1" applyBorder="1" applyAlignment="1">
      <alignment horizontal="center" vertical="center"/>
    </xf>
    <xf numFmtId="0" fontId="31" fillId="0" borderId="30" xfId="3" applyFont="1" applyFill="1" applyBorder="1" applyAlignment="1">
      <alignment horizontal="center" vertical="center"/>
    </xf>
    <xf numFmtId="0" fontId="31" fillId="0" borderId="23" xfId="3" applyFont="1" applyFill="1" applyBorder="1" applyAlignment="1">
      <alignment horizontal="center" vertical="center"/>
    </xf>
    <xf numFmtId="0" fontId="31" fillId="0" borderId="31" xfId="3" applyFont="1" applyFill="1" applyBorder="1" applyAlignment="1">
      <alignment horizontal="center" vertical="center"/>
    </xf>
    <xf numFmtId="0" fontId="31" fillId="0" borderId="59" xfId="3" applyFont="1" applyFill="1" applyBorder="1" applyAlignment="1">
      <alignment horizontal="center" vertical="center"/>
    </xf>
    <xf numFmtId="0" fontId="31" fillId="0" borderId="52" xfId="3" applyFont="1" applyFill="1" applyBorder="1" applyAlignment="1">
      <alignment horizontal="center" vertical="center"/>
    </xf>
    <xf numFmtId="0" fontId="31" fillId="0" borderId="47" xfId="3" applyFont="1" applyFill="1" applyBorder="1" applyAlignment="1">
      <alignment horizontal="center" vertical="center"/>
    </xf>
    <xf numFmtId="0" fontId="30" fillId="0" borderId="60" xfId="3" applyFont="1" applyFill="1" applyBorder="1" applyAlignment="1">
      <alignment horizontal="center" vertical="center" wrapText="1"/>
    </xf>
    <xf numFmtId="0" fontId="30" fillId="0" borderId="22" xfId="3" applyFont="1" applyFill="1" applyBorder="1" applyAlignment="1">
      <alignment horizontal="center" vertical="center" wrapText="1"/>
    </xf>
    <xf numFmtId="0" fontId="31" fillId="0" borderId="23" xfId="3" applyFont="1" applyBorder="1" applyAlignment="1">
      <alignment horizontal="center" vertical="center"/>
    </xf>
    <xf numFmtId="0" fontId="31" fillId="0" borderId="34" xfId="3" applyFont="1" applyFill="1" applyBorder="1" applyAlignment="1">
      <alignment horizontal="center" vertical="center" wrapText="1"/>
    </xf>
    <xf numFmtId="0" fontId="32" fillId="0" borderId="64" xfId="3" applyFont="1" applyBorder="1" applyAlignment="1">
      <alignment horizontal="center" vertical="center" wrapText="1"/>
    </xf>
    <xf numFmtId="0" fontId="41" fillId="0" borderId="0" xfId="3" applyFont="1" applyAlignment="1">
      <alignment horizontal="center" vertical="center" wrapTex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3" fontId="8" fillId="3" borderId="26" xfId="0" applyNumberFormat="1" applyFont="1" applyFill="1" applyBorder="1" applyAlignment="1" applyProtection="1">
      <alignment horizontal="center" vertical="center" wrapText="1"/>
    </xf>
    <xf numFmtId="183"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3" fontId="8" fillId="3" borderId="46" xfId="0" applyNumberFormat="1" applyFont="1" applyFill="1" applyBorder="1" applyAlignment="1" applyProtection="1">
      <alignment horizontal="center" vertical="center" wrapText="1"/>
    </xf>
    <xf numFmtId="183" fontId="8" fillId="3" borderId="49" xfId="0" applyNumberFormat="1" applyFont="1" applyFill="1" applyBorder="1" applyAlignment="1" applyProtection="1">
      <alignment horizontal="center" vertical="center" wrapText="1"/>
    </xf>
    <xf numFmtId="183" fontId="8" fillId="3" borderId="46" xfId="1" applyNumberFormat="1" applyFont="1" applyFill="1" applyBorder="1" applyAlignment="1" applyProtection="1">
      <alignment horizontal="center" vertical="center" wrapText="1"/>
    </xf>
    <xf numFmtId="183" fontId="8" fillId="3" borderId="49" xfId="1" applyNumberFormat="1" applyFont="1" applyFill="1" applyBorder="1" applyAlignment="1" applyProtection="1">
      <alignment horizontal="center" vertical="center" wrapText="1"/>
    </xf>
    <xf numFmtId="183" fontId="8" fillId="3" borderId="48" xfId="0" applyNumberFormat="1" applyFont="1" applyFill="1" applyBorder="1" applyAlignment="1" applyProtection="1">
      <alignment horizontal="center" vertical="center" wrapText="1"/>
    </xf>
    <xf numFmtId="183" fontId="8" fillId="3" borderId="58" xfId="0" applyNumberFormat="1" applyFont="1" applyFill="1" applyBorder="1" applyAlignment="1" applyProtection="1">
      <alignment horizontal="center" vertical="center" wrapText="1"/>
    </xf>
    <xf numFmtId="183" fontId="8" fillId="3" borderId="48" xfId="1" applyNumberFormat="1" applyFont="1" applyFill="1" applyBorder="1" applyAlignment="1" applyProtection="1">
      <alignment horizontal="center" vertical="center" wrapText="1"/>
    </xf>
    <xf numFmtId="183" fontId="8" fillId="3" borderId="58"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4" fillId="3" borderId="0" xfId="0" applyFont="1" applyFill="1" applyAlignment="1">
      <alignment horizontal="lef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32" fillId="7" borderId="62" xfId="7" applyFont="1" applyFill="1" applyBorder="1" applyAlignment="1">
      <alignment horizontal="left" vertical="center" wrapText="1"/>
    </xf>
    <xf numFmtId="0" fontId="32" fillId="7" borderId="69" xfId="7" applyFont="1" applyFill="1" applyBorder="1" applyAlignment="1">
      <alignment horizontal="left" vertical="center" wrapText="1"/>
    </xf>
    <xf numFmtId="0" fontId="32" fillId="0" borderId="62" xfId="7" applyFont="1" applyBorder="1" applyAlignment="1">
      <alignment horizontal="left" vertical="top" wrapText="1"/>
    </xf>
    <xf numFmtId="0" fontId="32" fillId="0" borderId="69" xfId="7" applyFont="1" applyBorder="1" applyAlignment="1">
      <alignment horizontal="left" vertical="top" wrapText="1"/>
    </xf>
    <xf numFmtId="0" fontId="32" fillId="0" borderId="22" xfId="7" applyFont="1" applyBorder="1" applyAlignment="1">
      <alignment horizontal="left" vertical="top" wrapText="1"/>
    </xf>
    <xf numFmtId="0" fontId="32" fillId="7" borderId="76" xfId="7" applyFont="1" applyFill="1" applyBorder="1" applyAlignment="1">
      <alignment horizontal="left" vertical="center" wrapText="1"/>
    </xf>
    <xf numFmtId="0" fontId="32" fillId="0" borderId="107" xfId="9" applyFont="1" applyFill="1" applyBorder="1" applyAlignment="1">
      <alignment horizontal="left" vertical="center" shrinkToFit="1"/>
    </xf>
    <xf numFmtId="0" fontId="32" fillId="0" borderId="108" xfId="9" applyFont="1" applyFill="1" applyBorder="1" applyAlignment="1">
      <alignment horizontal="left" vertical="center" shrinkToFit="1"/>
    </xf>
    <xf numFmtId="0" fontId="32" fillId="0" borderId="113" xfId="9" applyFont="1" applyFill="1" applyBorder="1" applyAlignment="1">
      <alignment horizontal="center" vertical="center"/>
    </xf>
    <xf numFmtId="0" fontId="32" fillId="0" borderId="105" xfId="9" applyFont="1" applyFill="1" applyBorder="1" applyAlignment="1">
      <alignment horizontal="center" vertical="center"/>
    </xf>
    <xf numFmtId="0" fontId="42" fillId="0" borderId="31" xfId="6" applyFont="1" applyBorder="1" applyAlignment="1">
      <alignment horizontal="center" vertical="center" wrapText="1"/>
    </xf>
    <xf numFmtId="0" fontId="34" fillId="6" borderId="13" xfId="7" applyFont="1" applyFill="1" applyBorder="1" applyAlignment="1">
      <alignment horizontal="center" vertical="center" wrapText="1"/>
    </xf>
    <xf numFmtId="0" fontId="34" fillId="6" borderId="24" xfId="7" applyFont="1" applyFill="1" applyBorder="1" applyAlignment="1">
      <alignment horizontal="center" vertical="center" wrapText="1"/>
    </xf>
    <xf numFmtId="0" fontId="42" fillId="0" borderId="13" xfId="7" applyFont="1" applyBorder="1" applyAlignment="1">
      <alignment vertical="center"/>
    </xf>
    <xf numFmtId="0" fontId="32" fillId="0" borderId="24" xfId="3" applyFont="1" applyBorder="1" applyAlignment="1">
      <alignment vertical="center"/>
    </xf>
    <xf numFmtId="0" fontId="32" fillId="0" borderId="12" xfId="3" applyFont="1" applyBorder="1" applyAlignment="1">
      <alignment vertical="center"/>
    </xf>
    <xf numFmtId="0" fontId="32" fillId="0" borderId="62" xfId="7" applyFont="1" applyFill="1" applyBorder="1" applyAlignment="1">
      <alignment horizontal="left" vertical="top" wrapText="1"/>
    </xf>
    <xf numFmtId="0" fontId="32" fillId="0" borderId="69" xfId="7" applyFont="1" applyFill="1" applyBorder="1" applyAlignment="1">
      <alignment horizontal="left" vertical="top" wrapText="1"/>
    </xf>
    <xf numFmtId="0" fontId="32" fillId="0" borderId="22" xfId="7" applyFont="1" applyFill="1" applyBorder="1" applyAlignment="1">
      <alignment horizontal="left" vertical="top" wrapText="1"/>
    </xf>
    <xf numFmtId="0" fontId="31" fillId="0" borderId="107" xfId="7" applyFont="1" applyBorder="1" applyAlignment="1">
      <alignment horizontal="right" vertical="center" shrinkToFit="1"/>
    </xf>
    <xf numFmtId="0" fontId="31" fillId="0" borderId="108" xfId="7" applyFont="1" applyBorder="1" applyAlignment="1">
      <alignment horizontal="right" vertical="center" shrinkToFit="1"/>
    </xf>
    <xf numFmtId="0" fontId="34" fillId="0" borderId="29" xfId="7" applyFont="1" applyBorder="1" applyAlignment="1">
      <alignment horizontal="center" vertical="center" shrinkToFit="1"/>
    </xf>
    <xf numFmtId="0" fontId="34" fillId="0" borderId="75" xfId="7" applyFont="1" applyBorder="1" applyAlignment="1">
      <alignment horizontal="center" vertical="center" shrinkToFit="1"/>
    </xf>
    <xf numFmtId="0" fontId="32" fillId="0" borderId="69" xfId="3" applyFont="1" applyBorder="1" applyAlignment="1">
      <alignment horizontal="left" vertical="top" wrapText="1"/>
    </xf>
    <xf numFmtId="0" fontId="30" fillId="0" borderId="107" xfId="7" applyFont="1" applyBorder="1" applyAlignment="1">
      <alignment horizontal="center" vertical="center" shrinkToFit="1"/>
    </xf>
    <xf numFmtId="0" fontId="30" fillId="0" borderId="108" xfId="7" applyFont="1" applyBorder="1" applyAlignment="1">
      <alignment horizontal="center" vertical="center" shrinkToFit="1"/>
    </xf>
    <xf numFmtId="0" fontId="27" fillId="0" borderId="0" xfId="11" applyFont="1" applyFill="1" applyAlignment="1">
      <alignment horizontal="left" vertical="center"/>
    </xf>
    <xf numFmtId="0" fontId="0" fillId="0" borderId="0" xfId="0" applyFill="1" applyAlignment="1">
      <alignment horizontal="left" vertical="center"/>
    </xf>
    <xf numFmtId="0" fontId="27" fillId="0" borderId="0" xfId="11" applyFont="1" applyFill="1" applyAlignment="1">
      <alignment horizontal="left" vertical="center"/>
    </xf>
    <xf numFmtId="0" fontId="27" fillId="0" borderId="0" xfId="11" applyFont="1" applyFill="1" applyAlignment="1">
      <alignment vertical="center"/>
    </xf>
  </cellXfs>
  <cellStyles count="12">
    <cellStyle name="桁区切り" xfId="1" builtinId="6"/>
    <cellStyle name="標準" xfId="0" builtinId="0"/>
    <cellStyle name="標準 2" xfId="3"/>
    <cellStyle name="標準 3" xfId="11"/>
    <cellStyle name="標準_101 訪問介護費" xfId="7"/>
    <cellStyle name="標準_106 通所介護費" xfId="6"/>
    <cellStyle name="標準_110 特定施設入居者生活介護費" xfId="8"/>
    <cellStyle name="標準_120306 H24介護老人福祉施設等 事前提出資料記載例" xfId="10"/>
    <cellStyle name="標準_301 介護福祉施設サービス" xfId="9"/>
    <cellStyle name="標準_Book1" xfId="4"/>
    <cellStyle name="標準_ｓ責人数" xfId="5"/>
    <cellStyle name="標準_第1号様式　事前提出資料（訪問介護）修正中120223" xfId="2"/>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正方形/長方形 1">
          <a:extLst>
            <a:ext uri="{FF2B5EF4-FFF2-40B4-BE49-F238E27FC236}">
              <a16:creationId xmlns:a16="http://schemas.microsoft.com/office/drawing/2014/main" id="{981CB079-B3E4-4704-BFDB-B33DDB2ACCCB}"/>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正方形/長方形 1">
          <a:extLst>
            <a:ext uri="{FF2B5EF4-FFF2-40B4-BE49-F238E27FC236}">
              <a16:creationId xmlns:a16="http://schemas.microsoft.com/office/drawing/2014/main" id="{E768C2DD-1575-48AA-BC00-CB64E482C4E7}"/>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88900</xdr:colOff>
          <xdr:row>6</xdr:row>
          <xdr:rowOff>50800</xdr:rowOff>
        </xdr:from>
        <xdr:to>
          <xdr:col>7</xdr:col>
          <xdr:colOff>19050</xdr:colOff>
          <xdr:row>6</xdr:row>
          <xdr:rowOff>355600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xdr:row>
          <xdr:rowOff>50800</xdr:rowOff>
        </xdr:from>
        <xdr:to>
          <xdr:col>8</xdr:col>
          <xdr:colOff>19050</xdr:colOff>
          <xdr:row>6</xdr:row>
          <xdr:rowOff>355600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xdr:row>
          <xdr:rowOff>50800</xdr:rowOff>
        </xdr:from>
        <xdr:to>
          <xdr:col>7</xdr:col>
          <xdr:colOff>19050</xdr:colOff>
          <xdr:row>12</xdr:row>
          <xdr:rowOff>355600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12</xdr:row>
          <xdr:rowOff>50800</xdr:rowOff>
        </xdr:from>
        <xdr:to>
          <xdr:col>8</xdr:col>
          <xdr:colOff>19050</xdr:colOff>
          <xdr:row>12</xdr:row>
          <xdr:rowOff>355600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xdr:row>
          <xdr:rowOff>50800</xdr:rowOff>
        </xdr:from>
        <xdr:to>
          <xdr:col>7</xdr:col>
          <xdr:colOff>19050</xdr:colOff>
          <xdr:row>17</xdr:row>
          <xdr:rowOff>355600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17</xdr:row>
          <xdr:rowOff>50800</xdr:rowOff>
        </xdr:from>
        <xdr:to>
          <xdr:col>8</xdr:col>
          <xdr:colOff>19050</xdr:colOff>
          <xdr:row>17</xdr:row>
          <xdr:rowOff>355600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57150</xdr:rowOff>
        </xdr:from>
        <xdr:to>
          <xdr:col>7</xdr:col>
          <xdr:colOff>12700</xdr:colOff>
          <xdr:row>15</xdr:row>
          <xdr:rowOff>552450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57150</xdr:rowOff>
        </xdr:from>
        <xdr:to>
          <xdr:col>8</xdr:col>
          <xdr:colOff>12700</xdr:colOff>
          <xdr:row>15</xdr:row>
          <xdr:rowOff>552450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27</xdr:row>
          <xdr:rowOff>50800</xdr:rowOff>
        </xdr:from>
        <xdr:to>
          <xdr:col>7</xdr:col>
          <xdr:colOff>19050</xdr:colOff>
          <xdr:row>27</xdr:row>
          <xdr:rowOff>355600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50800</xdr:rowOff>
        </xdr:from>
        <xdr:to>
          <xdr:col>8</xdr:col>
          <xdr:colOff>19050</xdr:colOff>
          <xdr:row>27</xdr:row>
          <xdr:rowOff>355600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29</xdr:row>
          <xdr:rowOff>76200</xdr:rowOff>
        </xdr:from>
        <xdr:to>
          <xdr:col>7</xdr:col>
          <xdr:colOff>19050</xdr:colOff>
          <xdr:row>29</xdr:row>
          <xdr:rowOff>381000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76200</xdr:rowOff>
        </xdr:from>
        <xdr:to>
          <xdr:col>8</xdr:col>
          <xdr:colOff>19050</xdr:colOff>
          <xdr:row>29</xdr:row>
          <xdr:rowOff>381000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30</xdr:row>
          <xdr:rowOff>50800</xdr:rowOff>
        </xdr:from>
        <xdr:to>
          <xdr:col>7</xdr:col>
          <xdr:colOff>19050</xdr:colOff>
          <xdr:row>30</xdr:row>
          <xdr:rowOff>355600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30</xdr:row>
          <xdr:rowOff>50800</xdr:rowOff>
        </xdr:from>
        <xdr:to>
          <xdr:col>8</xdr:col>
          <xdr:colOff>19050</xdr:colOff>
          <xdr:row>30</xdr:row>
          <xdr:rowOff>355600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33</xdr:row>
          <xdr:rowOff>50800</xdr:rowOff>
        </xdr:from>
        <xdr:to>
          <xdr:col>7</xdr:col>
          <xdr:colOff>19050</xdr:colOff>
          <xdr:row>33</xdr:row>
          <xdr:rowOff>355600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50800</xdr:rowOff>
        </xdr:from>
        <xdr:to>
          <xdr:col>8</xdr:col>
          <xdr:colOff>19050</xdr:colOff>
          <xdr:row>33</xdr:row>
          <xdr:rowOff>355600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95250</xdr:rowOff>
        </xdr:from>
        <xdr:to>
          <xdr:col>7</xdr:col>
          <xdr:colOff>19050</xdr:colOff>
          <xdr:row>44</xdr:row>
          <xdr:rowOff>400050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44</xdr:row>
          <xdr:rowOff>95250</xdr:rowOff>
        </xdr:from>
        <xdr:to>
          <xdr:col>8</xdr:col>
          <xdr:colOff>19050</xdr:colOff>
          <xdr:row>44</xdr:row>
          <xdr:rowOff>400050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47</xdr:row>
          <xdr:rowOff>247650</xdr:rowOff>
        </xdr:from>
        <xdr:to>
          <xdr:col>7</xdr:col>
          <xdr:colOff>19050</xdr:colOff>
          <xdr:row>47</xdr:row>
          <xdr:rowOff>552450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47</xdr:row>
          <xdr:rowOff>247650</xdr:rowOff>
        </xdr:from>
        <xdr:to>
          <xdr:col>8</xdr:col>
          <xdr:colOff>19050</xdr:colOff>
          <xdr:row>47</xdr:row>
          <xdr:rowOff>552450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65</xdr:row>
          <xdr:rowOff>57150</xdr:rowOff>
        </xdr:from>
        <xdr:to>
          <xdr:col>8</xdr:col>
          <xdr:colOff>12700</xdr:colOff>
          <xdr:row>65</xdr:row>
          <xdr:rowOff>361950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65</xdr:row>
          <xdr:rowOff>57150</xdr:rowOff>
        </xdr:from>
        <xdr:to>
          <xdr:col>7</xdr:col>
          <xdr:colOff>19050</xdr:colOff>
          <xdr:row>65</xdr:row>
          <xdr:rowOff>361950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68</xdr:row>
          <xdr:rowOff>209550</xdr:rowOff>
        </xdr:from>
        <xdr:to>
          <xdr:col>7</xdr:col>
          <xdr:colOff>12700</xdr:colOff>
          <xdr:row>68</xdr:row>
          <xdr:rowOff>514350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68</xdr:row>
          <xdr:rowOff>209550</xdr:rowOff>
        </xdr:from>
        <xdr:to>
          <xdr:col>8</xdr:col>
          <xdr:colOff>19050</xdr:colOff>
          <xdr:row>68</xdr:row>
          <xdr:rowOff>514350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69</xdr:row>
          <xdr:rowOff>146050</xdr:rowOff>
        </xdr:from>
        <xdr:to>
          <xdr:col>7</xdr:col>
          <xdr:colOff>19050</xdr:colOff>
          <xdr:row>69</xdr:row>
          <xdr:rowOff>450850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69</xdr:row>
          <xdr:rowOff>146050</xdr:rowOff>
        </xdr:from>
        <xdr:to>
          <xdr:col>8</xdr:col>
          <xdr:colOff>19050</xdr:colOff>
          <xdr:row>69</xdr:row>
          <xdr:rowOff>450850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70</xdr:row>
          <xdr:rowOff>76200</xdr:rowOff>
        </xdr:from>
        <xdr:to>
          <xdr:col>7</xdr:col>
          <xdr:colOff>12700</xdr:colOff>
          <xdr:row>70</xdr:row>
          <xdr:rowOff>381000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70</xdr:row>
          <xdr:rowOff>88900</xdr:rowOff>
        </xdr:from>
        <xdr:to>
          <xdr:col>8</xdr:col>
          <xdr:colOff>19050</xdr:colOff>
          <xdr:row>70</xdr:row>
          <xdr:rowOff>393700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71</xdr:row>
          <xdr:rowOff>190500</xdr:rowOff>
        </xdr:from>
        <xdr:to>
          <xdr:col>7</xdr:col>
          <xdr:colOff>19050</xdr:colOff>
          <xdr:row>71</xdr:row>
          <xdr:rowOff>495300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71</xdr:row>
          <xdr:rowOff>203200</xdr:rowOff>
        </xdr:from>
        <xdr:to>
          <xdr:col>8</xdr:col>
          <xdr:colOff>19050</xdr:colOff>
          <xdr:row>71</xdr:row>
          <xdr:rowOff>508000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146050</xdr:rowOff>
        </xdr:from>
        <xdr:to>
          <xdr:col>7</xdr:col>
          <xdr:colOff>19050</xdr:colOff>
          <xdr:row>72</xdr:row>
          <xdr:rowOff>450850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72</xdr:row>
          <xdr:rowOff>146050</xdr:rowOff>
        </xdr:from>
        <xdr:to>
          <xdr:col>8</xdr:col>
          <xdr:colOff>19050</xdr:colOff>
          <xdr:row>72</xdr:row>
          <xdr:rowOff>450850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73</xdr:row>
          <xdr:rowOff>241300</xdr:rowOff>
        </xdr:from>
        <xdr:to>
          <xdr:col>7</xdr:col>
          <xdr:colOff>19050</xdr:colOff>
          <xdr:row>73</xdr:row>
          <xdr:rowOff>546100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73</xdr:row>
          <xdr:rowOff>241300</xdr:rowOff>
        </xdr:from>
        <xdr:to>
          <xdr:col>8</xdr:col>
          <xdr:colOff>19050</xdr:colOff>
          <xdr:row>73</xdr:row>
          <xdr:rowOff>546100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247650</xdr:rowOff>
        </xdr:from>
        <xdr:to>
          <xdr:col>7</xdr:col>
          <xdr:colOff>19050</xdr:colOff>
          <xdr:row>74</xdr:row>
          <xdr:rowOff>552450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74</xdr:row>
          <xdr:rowOff>260350</xdr:rowOff>
        </xdr:from>
        <xdr:to>
          <xdr:col>8</xdr:col>
          <xdr:colOff>19050</xdr:colOff>
          <xdr:row>74</xdr:row>
          <xdr:rowOff>565150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75</xdr:row>
          <xdr:rowOff>133350</xdr:rowOff>
        </xdr:from>
        <xdr:to>
          <xdr:col>7</xdr:col>
          <xdr:colOff>19050</xdr:colOff>
          <xdr:row>75</xdr:row>
          <xdr:rowOff>438150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75</xdr:row>
          <xdr:rowOff>146050</xdr:rowOff>
        </xdr:from>
        <xdr:to>
          <xdr:col>8</xdr:col>
          <xdr:colOff>19050</xdr:colOff>
          <xdr:row>75</xdr:row>
          <xdr:rowOff>450850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184150</xdr:rowOff>
        </xdr:from>
        <xdr:to>
          <xdr:col>7</xdr:col>
          <xdr:colOff>19050</xdr:colOff>
          <xdr:row>76</xdr:row>
          <xdr:rowOff>488950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76</xdr:row>
          <xdr:rowOff>190500</xdr:rowOff>
        </xdr:from>
        <xdr:to>
          <xdr:col>8</xdr:col>
          <xdr:colOff>19050</xdr:colOff>
          <xdr:row>76</xdr:row>
          <xdr:rowOff>495300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77</xdr:row>
          <xdr:rowOff>438150</xdr:rowOff>
        </xdr:from>
        <xdr:to>
          <xdr:col>7</xdr:col>
          <xdr:colOff>19050</xdr:colOff>
          <xdr:row>77</xdr:row>
          <xdr:rowOff>742950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77</xdr:row>
          <xdr:rowOff>438150</xdr:rowOff>
        </xdr:from>
        <xdr:to>
          <xdr:col>8</xdr:col>
          <xdr:colOff>19050</xdr:colOff>
          <xdr:row>77</xdr:row>
          <xdr:rowOff>742950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469900</xdr:rowOff>
        </xdr:from>
        <xdr:to>
          <xdr:col>7</xdr:col>
          <xdr:colOff>19050</xdr:colOff>
          <xdr:row>79</xdr:row>
          <xdr:rowOff>774700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79</xdr:row>
          <xdr:rowOff>476250</xdr:rowOff>
        </xdr:from>
        <xdr:to>
          <xdr:col>8</xdr:col>
          <xdr:colOff>19050</xdr:colOff>
          <xdr:row>79</xdr:row>
          <xdr:rowOff>781050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133350</xdr:rowOff>
        </xdr:from>
        <xdr:to>
          <xdr:col>7</xdr:col>
          <xdr:colOff>19050</xdr:colOff>
          <xdr:row>80</xdr:row>
          <xdr:rowOff>438150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80</xdr:row>
          <xdr:rowOff>146050</xdr:rowOff>
        </xdr:from>
        <xdr:to>
          <xdr:col>8</xdr:col>
          <xdr:colOff>12700</xdr:colOff>
          <xdr:row>80</xdr:row>
          <xdr:rowOff>450850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82</xdr:row>
          <xdr:rowOff>247650</xdr:rowOff>
        </xdr:from>
        <xdr:to>
          <xdr:col>7</xdr:col>
          <xdr:colOff>19050</xdr:colOff>
          <xdr:row>82</xdr:row>
          <xdr:rowOff>552450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82</xdr:row>
          <xdr:rowOff>247650</xdr:rowOff>
        </xdr:from>
        <xdr:to>
          <xdr:col>8</xdr:col>
          <xdr:colOff>19050</xdr:colOff>
          <xdr:row>82</xdr:row>
          <xdr:rowOff>552450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83</xdr:row>
          <xdr:rowOff>266700</xdr:rowOff>
        </xdr:from>
        <xdr:to>
          <xdr:col>7</xdr:col>
          <xdr:colOff>19050</xdr:colOff>
          <xdr:row>83</xdr:row>
          <xdr:rowOff>571500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83</xdr:row>
          <xdr:rowOff>247650</xdr:rowOff>
        </xdr:from>
        <xdr:to>
          <xdr:col>8</xdr:col>
          <xdr:colOff>19050</xdr:colOff>
          <xdr:row>83</xdr:row>
          <xdr:rowOff>552450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84</xdr:row>
          <xdr:rowOff>69850</xdr:rowOff>
        </xdr:from>
        <xdr:to>
          <xdr:col>7</xdr:col>
          <xdr:colOff>19050</xdr:colOff>
          <xdr:row>84</xdr:row>
          <xdr:rowOff>374650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84</xdr:row>
          <xdr:rowOff>57150</xdr:rowOff>
        </xdr:from>
        <xdr:to>
          <xdr:col>8</xdr:col>
          <xdr:colOff>19050</xdr:colOff>
          <xdr:row>84</xdr:row>
          <xdr:rowOff>361950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85</xdr:row>
          <xdr:rowOff>209550</xdr:rowOff>
        </xdr:from>
        <xdr:to>
          <xdr:col>7</xdr:col>
          <xdr:colOff>19050</xdr:colOff>
          <xdr:row>85</xdr:row>
          <xdr:rowOff>514350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85</xdr:row>
          <xdr:rowOff>209550</xdr:rowOff>
        </xdr:from>
        <xdr:to>
          <xdr:col>8</xdr:col>
          <xdr:colOff>19050</xdr:colOff>
          <xdr:row>85</xdr:row>
          <xdr:rowOff>514350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86</xdr:row>
          <xdr:rowOff>209550</xdr:rowOff>
        </xdr:from>
        <xdr:to>
          <xdr:col>7</xdr:col>
          <xdr:colOff>19050</xdr:colOff>
          <xdr:row>86</xdr:row>
          <xdr:rowOff>514350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86</xdr:row>
          <xdr:rowOff>209550</xdr:rowOff>
        </xdr:from>
        <xdr:to>
          <xdr:col>8</xdr:col>
          <xdr:colOff>19050</xdr:colOff>
          <xdr:row>86</xdr:row>
          <xdr:rowOff>514350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88</xdr:row>
          <xdr:rowOff>203200</xdr:rowOff>
        </xdr:from>
        <xdr:to>
          <xdr:col>7</xdr:col>
          <xdr:colOff>19050</xdr:colOff>
          <xdr:row>88</xdr:row>
          <xdr:rowOff>508000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88</xdr:row>
          <xdr:rowOff>203200</xdr:rowOff>
        </xdr:from>
        <xdr:to>
          <xdr:col>8</xdr:col>
          <xdr:colOff>19050</xdr:colOff>
          <xdr:row>88</xdr:row>
          <xdr:rowOff>508000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90</xdr:row>
          <xdr:rowOff>203200</xdr:rowOff>
        </xdr:from>
        <xdr:to>
          <xdr:col>7</xdr:col>
          <xdr:colOff>19050</xdr:colOff>
          <xdr:row>90</xdr:row>
          <xdr:rowOff>508000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90</xdr:row>
          <xdr:rowOff>209550</xdr:rowOff>
        </xdr:from>
        <xdr:to>
          <xdr:col>8</xdr:col>
          <xdr:colOff>19050</xdr:colOff>
          <xdr:row>90</xdr:row>
          <xdr:rowOff>514350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92</xdr:row>
          <xdr:rowOff>285750</xdr:rowOff>
        </xdr:from>
        <xdr:to>
          <xdr:col>7</xdr:col>
          <xdr:colOff>19050</xdr:colOff>
          <xdr:row>92</xdr:row>
          <xdr:rowOff>590550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92</xdr:row>
          <xdr:rowOff>279400</xdr:rowOff>
        </xdr:from>
        <xdr:to>
          <xdr:col>8</xdr:col>
          <xdr:colOff>19050</xdr:colOff>
          <xdr:row>92</xdr:row>
          <xdr:rowOff>584200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93</xdr:row>
          <xdr:rowOff>76200</xdr:rowOff>
        </xdr:from>
        <xdr:to>
          <xdr:col>7</xdr:col>
          <xdr:colOff>12700</xdr:colOff>
          <xdr:row>93</xdr:row>
          <xdr:rowOff>381000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93</xdr:row>
          <xdr:rowOff>76200</xdr:rowOff>
        </xdr:from>
        <xdr:to>
          <xdr:col>8</xdr:col>
          <xdr:colOff>12700</xdr:colOff>
          <xdr:row>93</xdr:row>
          <xdr:rowOff>381000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94</xdr:row>
          <xdr:rowOff>133350</xdr:rowOff>
        </xdr:from>
        <xdr:to>
          <xdr:col>7</xdr:col>
          <xdr:colOff>19050</xdr:colOff>
          <xdr:row>94</xdr:row>
          <xdr:rowOff>438150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94</xdr:row>
          <xdr:rowOff>146050</xdr:rowOff>
        </xdr:from>
        <xdr:to>
          <xdr:col>8</xdr:col>
          <xdr:colOff>12700</xdr:colOff>
          <xdr:row>94</xdr:row>
          <xdr:rowOff>450850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95</xdr:row>
          <xdr:rowOff>133350</xdr:rowOff>
        </xdr:from>
        <xdr:to>
          <xdr:col>7</xdr:col>
          <xdr:colOff>19050</xdr:colOff>
          <xdr:row>95</xdr:row>
          <xdr:rowOff>438150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95</xdr:row>
          <xdr:rowOff>133350</xdr:rowOff>
        </xdr:from>
        <xdr:to>
          <xdr:col>8</xdr:col>
          <xdr:colOff>12700</xdr:colOff>
          <xdr:row>95</xdr:row>
          <xdr:rowOff>438150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96</xdr:row>
          <xdr:rowOff>241300</xdr:rowOff>
        </xdr:from>
        <xdr:to>
          <xdr:col>7</xdr:col>
          <xdr:colOff>19050</xdr:colOff>
          <xdr:row>96</xdr:row>
          <xdr:rowOff>546100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96</xdr:row>
          <xdr:rowOff>241300</xdr:rowOff>
        </xdr:from>
        <xdr:to>
          <xdr:col>8</xdr:col>
          <xdr:colOff>19050</xdr:colOff>
          <xdr:row>96</xdr:row>
          <xdr:rowOff>546100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97</xdr:row>
          <xdr:rowOff>133350</xdr:rowOff>
        </xdr:from>
        <xdr:to>
          <xdr:col>7</xdr:col>
          <xdr:colOff>19050</xdr:colOff>
          <xdr:row>97</xdr:row>
          <xdr:rowOff>438150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97</xdr:row>
          <xdr:rowOff>146050</xdr:rowOff>
        </xdr:from>
        <xdr:to>
          <xdr:col>8</xdr:col>
          <xdr:colOff>12700</xdr:colOff>
          <xdr:row>97</xdr:row>
          <xdr:rowOff>450850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98</xdr:row>
          <xdr:rowOff>107950</xdr:rowOff>
        </xdr:from>
        <xdr:to>
          <xdr:col>7</xdr:col>
          <xdr:colOff>19050</xdr:colOff>
          <xdr:row>98</xdr:row>
          <xdr:rowOff>412750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98</xdr:row>
          <xdr:rowOff>95250</xdr:rowOff>
        </xdr:from>
        <xdr:to>
          <xdr:col>8</xdr:col>
          <xdr:colOff>12700</xdr:colOff>
          <xdr:row>98</xdr:row>
          <xdr:rowOff>400050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99</xdr:row>
          <xdr:rowOff>222250</xdr:rowOff>
        </xdr:from>
        <xdr:to>
          <xdr:col>7</xdr:col>
          <xdr:colOff>19050</xdr:colOff>
          <xdr:row>99</xdr:row>
          <xdr:rowOff>527050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99</xdr:row>
          <xdr:rowOff>209550</xdr:rowOff>
        </xdr:from>
        <xdr:to>
          <xdr:col>8</xdr:col>
          <xdr:colOff>12700</xdr:colOff>
          <xdr:row>99</xdr:row>
          <xdr:rowOff>514350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100</xdr:row>
          <xdr:rowOff>222250</xdr:rowOff>
        </xdr:from>
        <xdr:to>
          <xdr:col>7</xdr:col>
          <xdr:colOff>19050</xdr:colOff>
          <xdr:row>100</xdr:row>
          <xdr:rowOff>527050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100</xdr:row>
          <xdr:rowOff>222250</xdr:rowOff>
        </xdr:from>
        <xdr:to>
          <xdr:col>8</xdr:col>
          <xdr:colOff>19050</xdr:colOff>
          <xdr:row>100</xdr:row>
          <xdr:rowOff>527050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101</xdr:row>
          <xdr:rowOff>171450</xdr:rowOff>
        </xdr:from>
        <xdr:to>
          <xdr:col>7</xdr:col>
          <xdr:colOff>19050</xdr:colOff>
          <xdr:row>101</xdr:row>
          <xdr:rowOff>476250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101</xdr:row>
          <xdr:rowOff>171450</xdr:rowOff>
        </xdr:from>
        <xdr:to>
          <xdr:col>8</xdr:col>
          <xdr:colOff>19050</xdr:colOff>
          <xdr:row>101</xdr:row>
          <xdr:rowOff>476250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102</xdr:row>
          <xdr:rowOff>69850</xdr:rowOff>
        </xdr:from>
        <xdr:to>
          <xdr:col>7</xdr:col>
          <xdr:colOff>31750</xdr:colOff>
          <xdr:row>102</xdr:row>
          <xdr:rowOff>374650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102</xdr:row>
          <xdr:rowOff>76200</xdr:rowOff>
        </xdr:from>
        <xdr:to>
          <xdr:col>8</xdr:col>
          <xdr:colOff>19050</xdr:colOff>
          <xdr:row>102</xdr:row>
          <xdr:rowOff>381000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103</xdr:row>
          <xdr:rowOff>76200</xdr:rowOff>
        </xdr:from>
        <xdr:to>
          <xdr:col>7</xdr:col>
          <xdr:colOff>19050</xdr:colOff>
          <xdr:row>103</xdr:row>
          <xdr:rowOff>381000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103</xdr:row>
          <xdr:rowOff>76200</xdr:rowOff>
        </xdr:from>
        <xdr:to>
          <xdr:col>8</xdr:col>
          <xdr:colOff>19050</xdr:colOff>
          <xdr:row>103</xdr:row>
          <xdr:rowOff>381000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104</xdr:row>
          <xdr:rowOff>107950</xdr:rowOff>
        </xdr:from>
        <xdr:to>
          <xdr:col>7</xdr:col>
          <xdr:colOff>19050</xdr:colOff>
          <xdr:row>104</xdr:row>
          <xdr:rowOff>412750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104</xdr:row>
          <xdr:rowOff>107950</xdr:rowOff>
        </xdr:from>
        <xdr:to>
          <xdr:col>8</xdr:col>
          <xdr:colOff>19050</xdr:colOff>
          <xdr:row>104</xdr:row>
          <xdr:rowOff>412750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105</xdr:row>
          <xdr:rowOff>76200</xdr:rowOff>
        </xdr:from>
        <xdr:to>
          <xdr:col>7</xdr:col>
          <xdr:colOff>19050</xdr:colOff>
          <xdr:row>105</xdr:row>
          <xdr:rowOff>381000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105</xdr:row>
          <xdr:rowOff>95250</xdr:rowOff>
        </xdr:from>
        <xdr:to>
          <xdr:col>8</xdr:col>
          <xdr:colOff>19050</xdr:colOff>
          <xdr:row>105</xdr:row>
          <xdr:rowOff>400050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106</xdr:row>
          <xdr:rowOff>209550</xdr:rowOff>
        </xdr:from>
        <xdr:to>
          <xdr:col>8</xdr:col>
          <xdr:colOff>19050</xdr:colOff>
          <xdr:row>106</xdr:row>
          <xdr:rowOff>514350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106</xdr:row>
          <xdr:rowOff>209550</xdr:rowOff>
        </xdr:from>
        <xdr:to>
          <xdr:col>7</xdr:col>
          <xdr:colOff>19050</xdr:colOff>
          <xdr:row>106</xdr:row>
          <xdr:rowOff>514350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108</xdr:row>
          <xdr:rowOff>107950</xdr:rowOff>
        </xdr:from>
        <xdr:to>
          <xdr:col>8</xdr:col>
          <xdr:colOff>19050</xdr:colOff>
          <xdr:row>108</xdr:row>
          <xdr:rowOff>412750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108</xdr:row>
          <xdr:rowOff>107950</xdr:rowOff>
        </xdr:from>
        <xdr:to>
          <xdr:col>7</xdr:col>
          <xdr:colOff>19050</xdr:colOff>
          <xdr:row>108</xdr:row>
          <xdr:rowOff>412750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110</xdr:row>
          <xdr:rowOff>107950</xdr:rowOff>
        </xdr:from>
        <xdr:to>
          <xdr:col>8</xdr:col>
          <xdr:colOff>19050</xdr:colOff>
          <xdr:row>110</xdr:row>
          <xdr:rowOff>412750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110</xdr:row>
          <xdr:rowOff>107950</xdr:rowOff>
        </xdr:from>
        <xdr:to>
          <xdr:col>7</xdr:col>
          <xdr:colOff>19050</xdr:colOff>
          <xdr:row>110</xdr:row>
          <xdr:rowOff>412750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111</xdr:row>
          <xdr:rowOff>361950</xdr:rowOff>
        </xdr:from>
        <xdr:to>
          <xdr:col>8</xdr:col>
          <xdr:colOff>19050</xdr:colOff>
          <xdr:row>111</xdr:row>
          <xdr:rowOff>666750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111</xdr:row>
          <xdr:rowOff>374650</xdr:rowOff>
        </xdr:from>
        <xdr:to>
          <xdr:col>7</xdr:col>
          <xdr:colOff>19050</xdr:colOff>
          <xdr:row>111</xdr:row>
          <xdr:rowOff>679450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112</xdr:row>
          <xdr:rowOff>38100</xdr:rowOff>
        </xdr:from>
        <xdr:to>
          <xdr:col>7</xdr:col>
          <xdr:colOff>19050</xdr:colOff>
          <xdr:row>112</xdr:row>
          <xdr:rowOff>342900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112</xdr:row>
          <xdr:rowOff>50800</xdr:rowOff>
        </xdr:from>
        <xdr:to>
          <xdr:col>8</xdr:col>
          <xdr:colOff>19050</xdr:colOff>
          <xdr:row>112</xdr:row>
          <xdr:rowOff>355600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113</xdr:row>
          <xdr:rowOff>2038350</xdr:rowOff>
        </xdr:from>
        <xdr:to>
          <xdr:col>7</xdr:col>
          <xdr:colOff>12700</xdr:colOff>
          <xdr:row>115</xdr:row>
          <xdr:rowOff>50800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113</xdr:row>
          <xdr:rowOff>2038350</xdr:rowOff>
        </xdr:from>
        <xdr:to>
          <xdr:col>8</xdr:col>
          <xdr:colOff>19050</xdr:colOff>
          <xdr:row>115</xdr:row>
          <xdr:rowOff>57150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116</xdr:row>
          <xdr:rowOff>228600</xdr:rowOff>
        </xdr:from>
        <xdr:to>
          <xdr:col>7</xdr:col>
          <xdr:colOff>19050</xdr:colOff>
          <xdr:row>116</xdr:row>
          <xdr:rowOff>533400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116</xdr:row>
          <xdr:rowOff>241300</xdr:rowOff>
        </xdr:from>
        <xdr:to>
          <xdr:col>8</xdr:col>
          <xdr:colOff>19050</xdr:colOff>
          <xdr:row>116</xdr:row>
          <xdr:rowOff>546100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117</xdr:row>
          <xdr:rowOff>184150</xdr:rowOff>
        </xdr:from>
        <xdr:to>
          <xdr:col>7</xdr:col>
          <xdr:colOff>19050</xdr:colOff>
          <xdr:row>117</xdr:row>
          <xdr:rowOff>488950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117</xdr:row>
          <xdr:rowOff>190500</xdr:rowOff>
        </xdr:from>
        <xdr:to>
          <xdr:col>8</xdr:col>
          <xdr:colOff>19050</xdr:colOff>
          <xdr:row>117</xdr:row>
          <xdr:rowOff>495300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118</xdr:row>
          <xdr:rowOff>57150</xdr:rowOff>
        </xdr:from>
        <xdr:to>
          <xdr:col>7</xdr:col>
          <xdr:colOff>19050</xdr:colOff>
          <xdr:row>118</xdr:row>
          <xdr:rowOff>361950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118</xdr:row>
          <xdr:rowOff>57150</xdr:rowOff>
        </xdr:from>
        <xdr:to>
          <xdr:col>8</xdr:col>
          <xdr:colOff>19050</xdr:colOff>
          <xdr:row>119</xdr:row>
          <xdr:rowOff>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120</xdr:row>
          <xdr:rowOff>184150</xdr:rowOff>
        </xdr:from>
        <xdr:to>
          <xdr:col>7</xdr:col>
          <xdr:colOff>19050</xdr:colOff>
          <xdr:row>120</xdr:row>
          <xdr:rowOff>488950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120</xdr:row>
          <xdr:rowOff>190500</xdr:rowOff>
        </xdr:from>
        <xdr:to>
          <xdr:col>8</xdr:col>
          <xdr:colOff>19050</xdr:colOff>
          <xdr:row>120</xdr:row>
          <xdr:rowOff>495300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121</xdr:row>
          <xdr:rowOff>88900</xdr:rowOff>
        </xdr:from>
        <xdr:to>
          <xdr:col>7</xdr:col>
          <xdr:colOff>19050</xdr:colOff>
          <xdr:row>121</xdr:row>
          <xdr:rowOff>393700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121</xdr:row>
          <xdr:rowOff>76200</xdr:rowOff>
        </xdr:from>
        <xdr:to>
          <xdr:col>8</xdr:col>
          <xdr:colOff>19050</xdr:colOff>
          <xdr:row>121</xdr:row>
          <xdr:rowOff>381000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129</xdr:row>
          <xdr:rowOff>247650</xdr:rowOff>
        </xdr:from>
        <xdr:to>
          <xdr:col>7</xdr:col>
          <xdr:colOff>31750</xdr:colOff>
          <xdr:row>129</xdr:row>
          <xdr:rowOff>552450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129</xdr:row>
          <xdr:rowOff>247650</xdr:rowOff>
        </xdr:from>
        <xdr:to>
          <xdr:col>8</xdr:col>
          <xdr:colOff>19050</xdr:colOff>
          <xdr:row>129</xdr:row>
          <xdr:rowOff>552450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142</xdr:row>
          <xdr:rowOff>50800</xdr:rowOff>
        </xdr:from>
        <xdr:to>
          <xdr:col>7</xdr:col>
          <xdr:colOff>19050</xdr:colOff>
          <xdr:row>142</xdr:row>
          <xdr:rowOff>355600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142</xdr:row>
          <xdr:rowOff>50800</xdr:rowOff>
        </xdr:from>
        <xdr:to>
          <xdr:col>8</xdr:col>
          <xdr:colOff>19050</xdr:colOff>
          <xdr:row>142</xdr:row>
          <xdr:rowOff>355600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143</xdr:row>
          <xdr:rowOff>57150</xdr:rowOff>
        </xdr:from>
        <xdr:to>
          <xdr:col>7</xdr:col>
          <xdr:colOff>19050</xdr:colOff>
          <xdr:row>143</xdr:row>
          <xdr:rowOff>361950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143</xdr:row>
          <xdr:rowOff>57150</xdr:rowOff>
        </xdr:from>
        <xdr:to>
          <xdr:col>8</xdr:col>
          <xdr:colOff>19050</xdr:colOff>
          <xdr:row>144</xdr:row>
          <xdr:rowOff>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144</xdr:row>
          <xdr:rowOff>57150</xdr:rowOff>
        </xdr:from>
        <xdr:to>
          <xdr:col>7</xdr:col>
          <xdr:colOff>19050</xdr:colOff>
          <xdr:row>145</xdr:row>
          <xdr:rowOff>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144</xdr:row>
          <xdr:rowOff>57150</xdr:rowOff>
        </xdr:from>
        <xdr:to>
          <xdr:col>8</xdr:col>
          <xdr:colOff>19050</xdr:colOff>
          <xdr:row>145</xdr:row>
          <xdr:rowOff>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145</xdr:row>
          <xdr:rowOff>107950</xdr:rowOff>
        </xdr:from>
        <xdr:to>
          <xdr:col>7</xdr:col>
          <xdr:colOff>19050</xdr:colOff>
          <xdr:row>145</xdr:row>
          <xdr:rowOff>412750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145</xdr:row>
          <xdr:rowOff>107950</xdr:rowOff>
        </xdr:from>
        <xdr:to>
          <xdr:col>8</xdr:col>
          <xdr:colOff>19050</xdr:colOff>
          <xdr:row>145</xdr:row>
          <xdr:rowOff>412750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147</xdr:row>
          <xdr:rowOff>76200</xdr:rowOff>
        </xdr:from>
        <xdr:to>
          <xdr:col>7</xdr:col>
          <xdr:colOff>19050</xdr:colOff>
          <xdr:row>147</xdr:row>
          <xdr:rowOff>381000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147</xdr:row>
          <xdr:rowOff>88900</xdr:rowOff>
        </xdr:from>
        <xdr:to>
          <xdr:col>8</xdr:col>
          <xdr:colOff>19050</xdr:colOff>
          <xdr:row>147</xdr:row>
          <xdr:rowOff>393700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148</xdr:row>
          <xdr:rowOff>165100</xdr:rowOff>
        </xdr:from>
        <xdr:to>
          <xdr:col>7</xdr:col>
          <xdr:colOff>19050</xdr:colOff>
          <xdr:row>148</xdr:row>
          <xdr:rowOff>469900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148</xdr:row>
          <xdr:rowOff>171450</xdr:rowOff>
        </xdr:from>
        <xdr:to>
          <xdr:col>8</xdr:col>
          <xdr:colOff>19050</xdr:colOff>
          <xdr:row>148</xdr:row>
          <xdr:rowOff>476250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149</xdr:row>
          <xdr:rowOff>31750</xdr:rowOff>
        </xdr:from>
        <xdr:to>
          <xdr:col>7</xdr:col>
          <xdr:colOff>19050</xdr:colOff>
          <xdr:row>149</xdr:row>
          <xdr:rowOff>336550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149</xdr:row>
          <xdr:rowOff>38100</xdr:rowOff>
        </xdr:from>
        <xdr:to>
          <xdr:col>8</xdr:col>
          <xdr:colOff>19050</xdr:colOff>
          <xdr:row>149</xdr:row>
          <xdr:rowOff>342900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150</xdr:row>
          <xdr:rowOff>107950</xdr:rowOff>
        </xdr:from>
        <xdr:to>
          <xdr:col>7</xdr:col>
          <xdr:colOff>19050</xdr:colOff>
          <xdr:row>150</xdr:row>
          <xdr:rowOff>412750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150</xdr:row>
          <xdr:rowOff>107950</xdr:rowOff>
        </xdr:from>
        <xdr:to>
          <xdr:col>8</xdr:col>
          <xdr:colOff>19050</xdr:colOff>
          <xdr:row>150</xdr:row>
          <xdr:rowOff>412750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151</xdr:row>
          <xdr:rowOff>107950</xdr:rowOff>
        </xdr:from>
        <xdr:to>
          <xdr:col>7</xdr:col>
          <xdr:colOff>19050</xdr:colOff>
          <xdr:row>151</xdr:row>
          <xdr:rowOff>412750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151</xdr:row>
          <xdr:rowOff>107950</xdr:rowOff>
        </xdr:from>
        <xdr:to>
          <xdr:col>8</xdr:col>
          <xdr:colOff>19050</xdr:colOff>
          <xdr:row>151</xdr:row>
          <xdr:rowOff>412750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152</xdr:row>
          <xdr:rowOff>190500</xdr:rowOff>
        </xdr:from>
        <xdr:to>
          <xdr:col>7</xdr:col>
          <xdr:colOff>19050</xdr:colOff>
          <xdr:row>152</xdr:row>
          <xdr:rowOff>495300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152</xdr:row>
          <xdr:rowOff>190500</xdr:rowOff>
        </xdr:from>
        <xdr:to>
          <xdr:col>8</xdr:col>
          <xdr:colOff>31750</xdr:colOff>
          <xdr:row>152</xdr:row>
          <xdr:rowOff>495300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153</xdr:row>
          <xdr:rowOff>171450</xdr:rowOff>
        </xdr:from>
        <xdr:to>
          <xdr:col>7</xdr:col>
          <xdr:colOff>19050</xdr:colOff>
          <xdr:row>153</xdr:row>
          <xdr:rowOff>476250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153</xdr:row>
          <xdr:rowOff>184150</xdr:rowOff>
        </xdr:from>
        <xdr:to>
          <xdr:col>8</xdr:col>
          <xdr:colOff>19050</xdr:colOff>
          <xdr:row>153</xdr:row>
          <xdr:rowOff>488950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159</xdr:row>
          <xdr:rowOff>184150</xdr:rowOff>
        </xdr:from>
        <xdr:to>
          <xdr:col>7</xdr:col>
          <xdr:colOff>19050</xdr:colOff>
          <xdr:row>159</xdr:row>
          <xdr:rowOff>488950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159</xdr:row>
          <xdr:rowOff>190500</xdr:rowOff>
        </xdr:from>
        <xdr:to>
          <xdr:col>8</xdr:col>
          <xdr:colOff>19050</xdr:colOff>
          <xdr:row>159</xdr:row>
          <xdr:rowOff>495300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160</xdr:row>
          <xdr:rowOff>107950</xdr:rowOff>
        </xdr:from>
        <xdr:to>
          <xdr:col>7</xdr:col>
          <xdr:colOff>19050</xdr:colOff>
          <xdr:row>160</xdr:row>
          <xdr:rowOff>412750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160</xdr:row>
          <xdr:rowOff>107950</xdr:rowOff>
        </xdr:from>
        <xdr:to>
          <xdr:col>8</xdr:col>
          <xdr:colOff>19050</xdr:colOff>
          <xdr:row>160</xdr:row>
          <xdr:rowOff>412750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161</xdr:row>
          <xdr:rowOff>279400</xdr:rowOff>
        </xdr:from>
        <xdr:to>
          <xdr:col>7</xdr:col>
          <xdr:colOff>31750</xdr:colOff>
          <xdr:row>163</xdr:row>
          <xdr:rowOff>57150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161</xdr:row>
          <xdr:rowOff>285750</xdr:rowOff>
        </xdr:from>
        <xdr:to>
          <xdr:col>8</xdr:col>
          <xdr:colOff>19050</xdr:colOff>
          <xdr:row>163</xdr:row>
          <xdr:rowOff>69850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164</xdr:row>
          <xdr:rowOff>133350</xdr:rowOff>
        </xdr:from>
        <xdr:to>
          <xdr:col>7</xdr:col>
          <xdr:colOff>19050</xdr:colOff>
          <xdr:row>164</xdr:row>
          <xdr:rowOff>438150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164</xdr:row>
          <xdr:rowOff>133350</xdr:rowOff>
        </xdr:from>
        <xdr:to>
          <xdr:col>8</xdr:col>
          <xdr:colOff>19050</xdr:colOff>
          <xdr:row>164</xdr:row>
          <xdr:rowOff>438150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165</xdr:row>
          <xdr:rowOff>171450</xdr:rowOff>
        </xdr:from>
        <xdr:to>
          <xdr:col>7</xdr:col>
          <xdr:colOff>31750</xdr:colOff>
          <xdr:row>165</xdr:row>
          <xdr:rowOff>476250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165</xdr:row>
          <xdr:rowOff>165100</xdr:rowOff>
        </xdr:from>
        <xdr:to>
          <xdr:col>8</xdr:col>
          <xdr:colOff>19050</xdr:colOff>
          <xdr:row>165</xdr:row>
          <xdr:rowOff>469900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167</xdr:row>
          <xdr:rowOff>133350</xdr:rowOff>
        </xdr:from>
        <xdr:to>
          <xdr:col>7</xdr:col>
          <xdr:colOff>19050</xdr:colOff>
          <xdr:row>167</xdr:row>
          <xdr:rowOff>438150</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167</xdr:row>
          <xdr:rowOff>133350</xdr:rowOff>
        </xdr:from>
        <xdr:to>
          <xdr:col>8</xdr:col>
          <xdr:colOff>19050</xdr:colOff>
          <xdr:row>167</xdr:row>
          <xdr:rowOff>438150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168</xdr:row>
          <xdr:rowOff>107950</xdr:rowOff>
        </xdr:from>
        <xdr:to>
          <xdr:col>7</xdr:col>
          <xdr:colOff>19050</xdr:colOff>
          <xdr:row>168</xdr:row>
          <xdr:rowOff>412750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168</xdr:row>
          <xdr:rowOff>107950</xdr:rowOff>
        </xdr:from>
        <xdr:to>
          <xdr:col>8</xdr:col>
          <xdr:colOff>19050</xdr:colOff>
          <xdr:row>168</xdr:row>
          <xdr:rowOff>412750</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169</xdr:row>
          <xdr:rowOff>107950</xdr:rowOff>
        </xdr:from>
        <xdr:to>
          <xdr:col>7</xdr:col>
          <xdr:colOff>19050</xdr:colOff>
          <xdr:row>169</xdr:row>
          <xdr:rowOff>412750</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169</xdr:row>
          <xdr:rowOff>107950</xdr:rowOff>
        </xdr:from>
        <xdr:to>
          <xdr:col>8</xdr:col>
          <xdr:colOff>19050</xdr:colOff>
          <xdr:row>169</xdr:row>
          <xdr:rowOff>412750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171</xdr:row>
          <xdr:rowOff>152400</xdr:rowOff>
        </xdr:from>
        <xdr:to>
          <xdr:col>7</xdr:col>
          <xdr:colOff>12700</xdr:colOff>
          <xdr:row>171</xdr:row>
          <xdr:rowOff>457200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171</xdr:row>
          <xdr:rowOff>146050</xdr:rowOff>
        </xdr:from>
        <xdr:to>
          <xdr:col>8</xdr:col>
          <xdr:colOff>19050</xdr:colOff>
          <xdr:row>171</xdr:row>
          <xdr:rowOff>450850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172</xdr:row>
          <xdr:rowOff>190500</xdr:rowOff>
        </xdr:from>
        <xdr:to>
          <xdr:col>7</xdr:col>
          <xdr:colOff>19050</xdr:colOff>
          <xdr:row>172</xdr:row>
          <xdr:rowOff>495300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172</xdr:row>
          <xdr:rowOff>190500</xdr:rowOff>
        </xdr:from>
        <xdr:to>
          <xdr:col>8</xdr:col>
          <xdr:colOff>19050</xdr:colOff>
          <xdr:row>172</xdr:row>
          <xdr:rowOff>495300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174</xdr:row>
          <xdr:rowOff>209550</xdr:rowOff>
        </xdr:from>
        <xdr:to>
          <xdr:col>7</xdr:col>
          <xdr:colOff>31750</xdr:colOff>
          <xdr:row>174</xdr:row>
          <xdr:rowOff>514350</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174</xdr:row>
          <xdr:rowOff>209550</xdr:rowOff>
        </xdr:from>
        <xdr:to>
          <xdr:col>8</xdr:col>
          <xdr:colOff>19050</xdr:colOff>
          <xdr:row>174</xdr:row>
          <xdr:rowOff>514350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175</xdr:row>
          <xdr:rowOff>50800</xdr:rowOff>
        </xdr:from>
        <xdr:to>
          <xdr:col>7</xdr:col>
          <xdr:colOff>19050</xdr:colOff>
          <xdr:row>175</xdr:row>
          <xdr:rowOff>355600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175</xdr:row>
          <xdr:rowOff>50800</xdr:rowOff>
        </xdr:from>
        <xdr:to>
          <xdr:col>8</xdr:col>
          <xdr:colOff>19050</xdr:colOff>
          <xdr:row>175</xdr:row>
          <xdr:rowOff>355600</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176</xdr:row>
          <xdr:rowOff>76200</xdr:rowOff>
        </xdr:from>
        <xdr:to>
          <xdr:col>7</xdr:col>
          <xdr:colOff>19050</xdr:colOff>
          <xdr:row>176</xdr:row>
          <xdr:rowOff>381000</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176</xdr:row>
          <xdr:rowOff>76200</xdr:rowOff>
        </xdr:from>
        <xdr:to>
          <xdr:col>8</xdr:col>
          <xdr:colOff>19050</xdr:colOff>
          <xdr:row>176</xdr:row>
          <xdr:rowOff>381000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177</xdr:row>
          <xdr:rowOff>285750</xdr:rowOff>
        </xdr:from>
        <xdr:to>
          <xdr:col>7</xdr:col>
          <xdr:colOff>19050</xdr:colOff>
          <xdr:row>177</xdr:row>
          <xdr:rowOff>590550</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177</xdr:row>
          <xdr:rowOff>285750</xdr:rowOff>
        </xdr:from>
        <xdr:to>
          <xdr:col>8</xdr:col>
          <xdr:colOff>19050</xdr:colOff>
          <xdr:row>177</xdr:row>
          <xdr:rowOff>590550</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177</xdr:row>
          <xdr:rowOff>876300</xdr:rowOff>
        </xdr:from>
        <xdr:to>
          <xdr:col>7</xdr:col>
          <xdr:colOff>19050</xdr:colOff>
          <xdr:row>178</xdr:row>
          <xdr:rowOff>298450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178</xdr:row>
          <xdr:rowOff>0</xdr:rowOff>
        </xdr:from>
        <xdr:to>
          <xdr:col>8</xdr:col>
          <xdr:colOff>19050</xdr:colOff>
          <xdr:row>178</xdr:row>
          <xdr:rowOff>304800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191</xdr:row>
          <xdr:rowOff>107950</xdr:rowOff>
        </xdr:from>
        <xdr:to>
          <xdr:col>7</xdr:col>
          <xdr:colOff>19050</xdr:colOff>
          <xdr:row>191</xdr:row>
          <xdr:rowOff>412750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191</xdr:row>
          <xdr:rowOff>107950</xdr:rowOff>
        </xdr:from>
        <xdr:to>
          <xdr:col>8</xdr:col>
          <xdr:colOff>19050</xdr:colOff>
          <xdr:row>191</xdr:row>
          <xdr:rowOff>412750</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192</xdr:row>
          <xdr:rowOff>107950</xdr:rowOff>
        </xdr:from>
        <xdr:to>
          <xdr:col>7</xdr:col>
          <xdr:colOff>19050</xdr:colOff>
          <xdr:row>192</xdr:row>
          <xdr:rowOff>412750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192</xdr:row>
          <xdr:rowOff>107950</xdr:rowOff>
        </xdr:from>
        <xdr:to>
          <xdr:col>8</xdr:col>
          <xdr:colOff>19050</xdr:colOff>
          <xdr:row>192</xdr:row>
          <xdr:rowOff>412750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193</xdr:row>
          <xdr:rowOff>107950</xdr:rowOff>
        </xdr:from>
        <xdr:to>
          <xdr:col>7</xdr:col>
          <xdr:colOff>19050</xdr:colOff>
          <xdr:row>193</xdr:row>
          <xdr:rowOff>412750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193</xdr:row>
          <xdr:rowOff>107950</xdr:rowOff>
        </xdr:from>
        <xdr:to>
          <xdr:col>8</xdr:col>
          <xdr:colOff>19050</xdr:colOff>
          <xdr:row>193</xdr:row>
          <xdr:rowOff>412750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194</xdr:row>
          <xdr:rowOff>209550</xdr:rowOff>
        </xdr:from>
        <xdr:to>
          <xdr:col>7</xdr:col>
          <xdr:colOff>19050</xdr:colOff>
          <xdr:row>194</xdr:row>
          <xdr:rowOff>514350</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194</xdr:row>
          <xdr:rowOff>209550</xdr:rowOff>
        </xdr:from>
        <xdr:to>
          <xdr:col>8</xdr:col>
          <xdr:colOff>19050</xdr:colOff>
          <xdr:row>194</xdr:row>
          <xdr:rowOff>514350</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195</xdr:row>
          <xdr:rowOff>203200</xdr:rowOff>
        </xdr:from>
        <xdr:to>
          <xdr:col>7</xdr:col>
          <xdr:colOff>19050</xdr:colOff>
          <xdr:row>195</xdr:row>
          <xdr:rowOff>508000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195</xdr:row>
          <xdr:rowOff>209550</xdr:rowOff>
        </xdr:from>
        <xdr:to>
          <xdr:col>8</xdr:col>
          <xdr:colOff>19050</xdr:colOff>
          <xdr:row>195</xdr:row>
          <xdr:rowOff>514350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196</xdr:row>
          <xdr:rowOff>76200</xdr:rowOff>
        </xdr:from>
        <xdr:to>
          <xdr:col>7</xdr:col>
          <xdr:colOff>19050</xdr:colOff>
          <xdr:row>196</xdr:row>
          <xdr:rowOff>381000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196</xdr:row>
          <xdr:rowOff>88900</xdr:rowOff>
        </xdr:from>
        <xdr:to>
          <xdr:col>8</xdr:col>
          <xdr:colOff>19050</xdr:colOff>
          <xdr:row>196</xdr:row>
          <xdr:rowOff>393700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197</xdr:row>
          <xdr:rowOff>69850</xdr:rowOff>
        </xdr:from>
        <xdr:to>
          <xdr:col>7</xdr:col>
          <xdr:colOff>31750</xdr:colOff>
          <xdr:row>197</xdr:row>
          <xdr:rowOff>374650</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197</xdr:row>
          <xdr:rowOff>57150</xdr:rowOff>
        </xdr:from>
        <xdr:to>
          <xdr:col>8</xdr:col>
          <xdr:colOff>19050</xdr:colOff>
          <xdr:row>197</xdr:row>
          <xdr:rowOff>361950</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198</xdr:row>
          <xdr:rowOff>209550</xdr:rowOff>
        </xdr:from>
        <xdr:to>
          <xdr:col>7</xdr:col>
          <xdr:colOff>31750</xdr:colOff>
          <xdr:row>198</xdr:row>
          <xdr:rowOff>514350</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198</xdr:row>
          <xdr:rowOff>209550</xdr:rowOff>
        </xdr:from>
        <xdr:to>
          <xdr:col>8</xdr:col>
          <xdr:colOff>19050</xdr:colOff>
          <xdr:row>198</xdr:row>
          <xdr:rowOff>514350</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199</xdr:row>
          <xdr:rowOff>152400</xdr:rowOff>
        </xdr:from>
        <xdr:to>
          <xdr:col>7</xdr:col>
          <xdr:colOff>31750</xdr:colOff>
          <xdr:row>199</xdr:row>
          <xdr:rowOff>457200</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199</xdr:row>
          <xdr:rowOff>165100</xdr:rowOff>
        </xdr:from>
        <xdr:to>
          <xdr:col>8</xdr:col>
          <xdr:colOff>19050</xdr:colOff>
          <xdr:row>199</xdr:row>
          <xdr:rowOff>469900</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44450</xdr:colOff>
      <xdr:row>39</xdr:row>
      <xdr:rowOff>38099</xdr:rowOff>
    </xdr:from>
    <xdr:to>
      <xdr:col>3</xdr:col>
      <xdr:colOff>127000</xdr:colOff>
      <xdr:row>40</xdr:row>
      <xdr:rowOff>1100666</xdr:rowOff>
    </xdr:to>
    <xdr:sp macro="" textlink="">
      <xdr:nvSpPr>
        <xdr:cNvPr id="2" name="AutoShape 1"/>
        <xdr:cNvSpPr>
          <a:spLocks/>
        </xdr:cNvSpPr>
      </xdr:nvSpPr>
      <xdr:spPr bwMode="auto">
        <a:xfrm>
          <a:off x="5869517" y="25336499"/>
          <a:ext cx="82550" cy="2281767"/>
        </a:xfrm>
        <a:prstGeom prst="rightBrace">
          <a:avLst>
            <a:gd name="adj1" fmla="val 1681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63</xdr:row>
      <xdr:rowOff>50800</xdr:rowOff>
    </xdr:from>
    <xdr:to>
      <xdr:col>3</xdr:col>
      <xdr:colOff>120650</xdr:colOff>
      <xdr:row>64</xdr:row>
      <xdr:rowOff>393700</xdr:rowOff>
    </xdr:to>
    <xdr:sp macro="" textlink="">
      <xdr:nvSpPr>
        <xdr:cNvPr id="3" name="AutoShape 1"/>
        <xdr:cNvSpPr>
          <a:spLocks/>
        </xdr:cNvSpPr>
      </xdr:nvSpPr>
      <xdr:spPr bwMode="auto">
        <a:xfrm>
          <a:off x="5842000" y="38601650"/>
          <a:ext cx="101600" cy="1016000"/>
        </a:xfrm>
        <a:prstGeom prst="rightBrace">
          <a:avLst>
            <a:gd name="adj1" fmla="val 16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xdr:row>
      <xdr:rowOff>0</xdr:rowOff>
    </xdr:from>
    <xdr:to>
      <xdr:col>3</xdr:col>
      <xdr:colOff>101600</xdr:colOff>
      <xdr:row>48</xdr:row>
      <xdr:rowOff>342900</xdr:rowOff>
    </xdr:to>
    <xdr:sp macro="" textlink="">
      <xdr:nvSpPr>
        <xdr:cNvPr id="4" name="AutoShape 1"/>
        <xdr:cNvSpPr>
          <a:spLocks/>
        </xdr:cNvSpPr>
      </xdr:nvSpPr>
      <xdr:spPr bwMode="auto">
        <a:xfrm>
          <a:off x="5822950" y="35947350"/>
          <a:ext cx="101600" cy="1016000"/>
        </a:xfrm>
        <a:prstGeom prst="rightBrace">
          <a:avLst>
            <a:gd name="adj1" fmla="val 16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3</xdr:row>
          <xdr:rowOff>247650</xdr:rowOff>
        </xdr:from>
        <xdr:to>
          <xdr:col>3</xdr:col>
          <xdr:colOff>31750</xdr:colOff>
          <xdr:row>3</xdr:row>
          <xdr:rowOff>552450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247650</xdr:rowOff>
        </xdr:from>
        <xdr:to>
          <xdr:col>3</xdr:col>
          <xdr:colOff>31750</xdr:colOff>
          <xdr:row>4</xdr:row>
          <xdr:rowOff>552450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247650</xdr:rowOff>
        </xdr:from>
        <xdr:to>
          <xdr:col>3</xdr:col>
          <xdr:colOff>31750</xdr:colOff>
          <xdr:row>5</xdr:row>
          <xdr:rowOff>552450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355600</xdr:rowOff>
        </xdr:from>
        <xdr:to>
          <xdr:col>3</xdr:col>
          <xdr:colOff>31750</xdr:colOff>
          <xdr:row>6</xdr:row>
          <xdr:rowOff>660400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133350</xdr:rowOff>
        </xdr:from>
        <xdr:to>
          <xdr:col>3</xdr:col>
          <xdr:colOff>19050</xdr:colOff>
          <xdr:row>7</xdr:row>
          <xdr:rowOff>438150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12700</xdr:rowOff>
        </xdr:from>
        <xdr:to>
          <xdr:col>3</xdr:col>
          <xdr:colOff>31750</xdr:colOff>
          <xdr:row>9</xdr:row>
          <xdr:rowOff>12700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xdr:row>
          <xdr:rowOff>76200</xdr:rowOff>
        </xdr:from>
        <xdr:to>
          <xdr:col>3</xdr:col>
          <xdr:colOff>38100</xdr:colOff>
          <xdr:row>9</xdr:row>
          <xdr:rowOff>381000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xdr:row>
          <xdr:rowOff>38100</xdr:rowOff>
        </xdr:from>
        <xdr:to>
          <xdr:col>3</xdr:col>
          <xdr:colOff>38100</xdr:colOff>
          <xdr:row>10</xdr:row>
          <xdr:rowOff>342900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247650</xdr:rowOff>
        </xdr:from>
        <xdr:to>
          <xdr:col>3</xdr:col>
          <xdr:colOff>31750</xdr:colOff>
          <xdr:row>11</xdr:row>
          <xdr:rowOff>552450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342900</xdr:rowOff>
        </xdr:from>
        <xdr:to>
          <xdr:col>3</xdr:col>
          <xdr:colOff>19050</xdr:colOff>
          <xdr:row>12</xdr:row>
          <xdr:rowOff>647700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xdr:row>
          <xdr:rowOff>69850</xdr:rowOff>
        </xdr:from>
        <xdr:to>
          <xdr:col>3</xdr:col>
          <xdr:colOff>38100</xdr:colOff>
          <xdr:row>13</xdr:row>
          <xdr:rowOff>374650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431800</xdr:rowOff>
        </xdr:from>
        <xdr:to>
          <xdr:col>3</xdr:col>
          <xdr:colOff>31750</xdr:colOff>
          <xdr:row>15</xdr:row>
          <xdr:rowOff>50800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95250</xdr:rowOff>
        </xdr:from>
        <xdr:to>
          <xdr:col>3</xdr:col>
          <xdr:colOff>31750</xdr:colOff>
          <xdr:row>15</xdr:row>
          <xdr:rowOff>400050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95250</xdr:rowOff>
        </xdr:from>
        <xdr:to>
          <xdr:col>3</xdr:col>
          <xdr:colOff>31750</xdr:colOff>
          <xdr:row>16</xdr:row>
          <xdr:rowOff>400050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95250</xdr:rowOff>
        </xdr:from>
        <xdr:to>
          <xdr:col>3</xdr:col>
          <xdr:colOff>38100</xdr:colOff>
          <xdr:row>17</xdr:row>
          <xdr:rowOff>400050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95250</xdr:rowOff>
        </xdr:from>
        <xdr:to>
          <xdr:col>3</xdr:col>
          <xdr:colOff>31750</xdr:colOff>
          <xdr:row>18</xdr:row>
          <xdr:rowOff>400050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xdr:row>
          <xdr:rowOff>95250</xdr:rowOff>
        </xdr:from>
        <xdr:to>
          <xdr:col>3</xdr:col>
          <xdr:colOff>19050</xdr:colOff>
          <xdr:row>19</xdr:row>
          <xdr:rowOff>400050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146050</xdr:rowOff>
        </xdr:from>
        <xdr:to>
          <xdr:col>3</xdr:col>
          <xdr:colOff>50800</xdr:colOff>
          <xdr:row>20</xdr:row>
          <xdr:rowOff>450850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0</xdr:rowOff>
        </xdr:from>
        <xdr:to>
          <xdr:col>3</xdr:col>
          <xdr:colOff>31750</xdr:colOff>
          <xdr:row>22</xdr:row>
          <xdr:rowOff>57150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107950</xdr:rowOff>
        </xdr:from>
        <xdr:to>
          <xdr:col>3</xdr:col>
          <xdr:colOff>31750</xdr:colOff>
          <xdr:row>22</xdr:row>
          <xdr:rowOff>412750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0</xdr:rowOff>
        </xdr:from>
        <xdr:to>
          <xdr:col>3</xdr:col>
          <xdr:colOff>31750</xdr:colOff>
          <xdr:row>23</xdr:row>
          <xdr:rowOff>304800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476250</xdr:rowOff>
        </xdr:from>
        <xdr:to>
          <xdr:col>3</xdr:col>
          <xdr:colOff>31750</xdr:colOff>
          <xdr:row>23</xdr:row>
          <xdr:rowOff>781050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400050</xdr:rowOff>
        </xdr:from>
        <xdr:to>
          <xdr:col>3</xdr:col>
          <xdr:colOff>31750</xdr:colOff>
          <xdr:row>24</xdr:row>
          <xdr:rowOff>704850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342900</xdr:rowOff>
        </xdr:from>
        <xdr:to>
          <xdr:col>3</xdr:col>
          <xdr:colOff>38100</xdr:colOff>
          <xdr:row>26</xdr:row>
          <xdr:rowOff>647700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57150</xdr:rowOff>
        </xdr:from>
        <xdr:to>
          <xdr:col>3</xdr:col>
          <xdr:colOff>19050</xdr:colOff>
          <xdr:row>28</xdr:row>
          <xdr:rowOff>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12700</xdr:rowOff>
        </xdr:from>
        <xdr:to>
          <xdr:col>3</xdr:col>
          <xdr:colOff>31750</xdr:colOff>
          <xdr:row>34</xdr:row>
          <xdr:rowOff>12700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165100</xdr:rowOff>
        </xdr:from>
        <xdr:to>
          <xdr:col>3</xdr:col>
          <xdr:colOff>31750</xdr:colOff>
          <xdr:row>34</xdr:row>
          <xdr:rowOff>469900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35</xdr:row>
          <xdr:rowOff>133350</xdr:rowOff>
        </xdr:from>
        <xdr:to>
          <xdr:col>3</xdr:col>
          <xdr:colOff>38100</xdr:colOff>
          <xdr:row>35</xdr:row>
          <xdr:rowOff>438150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171450</xdr:rowOff>
        </xdr:from>
        <xdr:to>
          <xdr:col>3</xdr:col>
          <xdr:colOff>31750</xdr:colOff>
          <xdr:row>36</xdr:row>
          <xdr:rowOff>476250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590550</xdr:rowOff>
        </xdr:from>
        <xdr:to>
          <xdr:col>3</xdr:col>
          <xdr:colOff>31750</xdr:colOff>
          <xdr:row>38</xdr:row>
          <xdr:rowOff>38100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247650</xdr:rowOff>
        </xdr:from>
        <xdr:to>
          <xdr:col>3</xdr:col>
          <xdr:colOff>31750</xdr:colOff>
          <xdr:row>39</xdr:row>
          <xdr:rowOff>38100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469900</xdr:rowOff>
        </xdr:from>
        <xdr:to>
          <xdr:col>3</xdr:col>
          <xdr:colOff>31750</xdr:colOff>
          <xdr:row>39</xdr:row>
          <xdr:rowOff>774700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431800</xdr:rowOff>
        </xdr:from>
        <xdr:to>
          <xdr:col>3</xdr:col>
          <xdr:colOff>31750</xdr:colOff>
          <xdr:row>40</xdr:row>
          <xdr:rowOff>736600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3</xdr:col>
          <xdr:colOff>19050</xdr:colOff>
          <xdr:row>41</xdr:row>
          <xdr:rowOff>381000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107950</xdr:rowOff>
        </xdr:from>
        <xdr:to>
          <xdr:col>3</xdr:col>
          <xdr:colOff>31750</xdr:colOff>
          <xdr:row>42</xdr:row>
          <xdr:rowOff>412750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95250</xdr:rowOff>
        </xdr:from>
        <xdr:to>
          <xdr:col>3</xdr:col>
          <xdr:colOff>31750</xdr:colOff>
          <xdr:row>43</xdr:row>
          <xdr:rowOff>400050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44</xdr:row>
          <xdr:rowOff>133350</xdr:rowOff>
        </xdr:from>
        <xdr:to>
          <xdr:col>3</xdr:col>
          <xdr:colOff>38100</xdr:colOff>
          <xdr:row>44</xdr:row>
          <xdr:rowOff>438150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45</xdr:row>
          <xdr:rowOff>95250</xdr:rowOff>
        </xdr:from>
        <xdr:to>
          <xdr:col>3</xdr:col>
          <xdr:colOff>38100</xdr:colOff>
          <xdr:row>45</xdr:row>
          <xdr:rowOff>400050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46</xdr:row>
          <xdr:rowOff>19050</xdr:rowOff>
        </xdr:from>
        <xdr:to>
          <xdr:col>3</xdr:col>
          <xdr:colOff>50800</xdr:colOff>
          <xdr:row>47</xdr:row>
          <xdr:rowOff>31750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0</xdr:rowOff>
        </xdr:from>
        <xdr:to>
          <xdr:col>3</xdr:col>
          <xdr:colOff>31750</xdr:colOff>
          <xdr:row>47</xdr:row>
          <xdr:rowOff>304800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247650</xdr:rowOff>
        </xdr:from>
        <xdr:to>
          <xdr:col>3</xdr:col>
          <xdr:colOff>31750</xdr:colOff>
          <xdr:row>47</xdr:row>
          <xdr:rowOff>552450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48</xdr:row>
          <xdr:rowOff>95250</xdr:rowOff>
        </xdr:from>
        <xdr:to>
          <xdr:col>3</xdr:col>
          <xdr:colOff>31750</xdr:colOff>
          <xdr:row>48</xdr:row>
          <xdr:rowOff>400050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50</xdr:row>
          <xdr:rowOff>323850</xdr:rowOff>
        </xdr:from>
        <xdr:to>
          <xdr:col>3</xdr:col>
          <xdr:colOff>38100</xdr:colOff>
          <xdr:row>50</xdr:row>
          <xdr:rowOff>628650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50800</xdr:rowOff>
        </xdr:from>
        <xdr:to>
          <xdr:col>3</xdr:col>
          <xdr:colOff>31750</xdr:colOff>
          <xdr:row>51</xdr:row>
          <xdr:rowOff>355600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xdr:row>
          <xdr:rowOff>95250</xdr:rowOff>
        </xdr:from>
        <xdr:to>
          <xdr:col>3</xdr:col>
          <xdr:colOff>38100</xdr:colOff>
          <xdr:row>57</xdr:row>
          <xdr:rowOff>400050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58</xdr:row>
          <xdr:rowOff>95250</xdr:rowOff>
        </xdr:from>
        <xdr:to>
          <xdr:col>3</xdr:col>
          <xdr:colOff>50800</xdr:colOff>
          <xdr:row>58</xdr:row>
          <xdr:rowOff>400050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59</xdr:row>
          <xdr:rowOff>57150</xdr:rowOff>
        </xdr:from>
        <xdr:to>
          <xdr:col>3</xdr:col>
          <xdr:colOff>50800</xdr:colOff>
          <xdr:row>59</xdr:row>
          <xdr:rowOff>361950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60</xdr:row>
          <xdr:rowOff>107950</xdr:rowOff>
        </xdr:from>
        <xdr:to>
          <xdr:col>3</xdr:col>
          <xdr:colOff>50800</xdr:colOff>
          <xdr:row>60</xdr:row>
          <xdr:rowOff>412750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61</xdr:row>
          <xdr:rowOff>19050</xdr:rowOff>
        </xdr:from>
        <xdr:to>
          <xdr:col>3</xdr:col>
          <xdr:colOff>38100</xdr:colOff>
          <xdr:row>62</xdr:row>
          <xdr:rowOff>0</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12700</xdr:rowOff>
        </xdr:from>
        <xdr:to>
          <xdr:col>3</xdr:col>
          <xdr:colOff>50800</xdr:colOff>
          <xdr:row>63</xdr:row>
          <xdr:rowOff>38100</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63</xdr:row>
          <xdr:rowOff>171450</xdr:rowOff>
        </xdr:from>
        <xdr:to>
          <xdr:col>3</xdr:col>
          <xdr:colOff>50800</xdr:colOff>
          <xdr:row>63</xdr:row>
          <xdr:rowOff>476250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64</xdr:row>
          <xdr:rowOff>57150</xdr:rowOff>
        </xdr:from>
        <xdr:to>
          <xdr:col>3</xdr:col>
          <xdr:colOff>50800</xdr:colOff>
          <xdr:row>64</xdr:row>
          <xdr:rowOff>361950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65</xdr:row>
          <xdr:rowOff>57150</xdr:rowOff>
        </xdr:from>
        <xdr:to>
          <xdr:col>3</xdr:col>
          <xdr:colOff>50800</xdr:colOff>
          <xdr:row>65</xdr:row>
          <xdr:rowOff>361950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66</xdr:row>
          <xdr:rowOff>57150</xdr:rowOff>
        </xdr:from>
        <xdr:to>
          <xdr:col>3</xdr:col>
          <xdr:colOff>50800</xdr:colOff>
          <xdr:row>66</xdr:row>
          <xdr:rowOff>361950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67</xdr:row>
          <xdr:rowOff>57150</xdr:rowOff>
        </xdr:from>
        <xdr:to>
          <xdr:col>3</xdr:col>
          <xdr:colOff>50800</xdr:colOff>
          <xdr:row>67</xdr:row>
          <xdr:rowOff>361950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171450</xdr:rowOff>
        </xdr:from>
        <xdr:to>
          <xdr:col>3</xdr:col>
          <xdr:colOff>31750</xdr:colOff>
          <xdr:row>68</xdr:row>
          <xdr:rowOff>476250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68</xdr:row>
          <xdr:rowOff>609600</xdr:rowOff>
        </xdr:from>
        <xdr:to>
          <xdr:col>3</xdr:col>
          <xdr:colOff>50800</xdr:colOff>
          <xdr:row>70</xdr:row>
          <xdr:rowOff>19050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69</xdr:row>
          <xdr:rowOff>285750</xdr:rowOff>
        </xdr:from>
        <xdr:to>
          <xdr:col>3</xdr:col>
          <xdr:colOff>50800</xdr:colOff>
          <xdr:row>71</xdr:row>
          <xdr:rowOff>50800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71</xdr:row>
          <xdr:rowOff>247650</xdr:rowOff>
        </xdr:from>
        <xdr:to>
          <xdr:col>3</xdr:col>
          <xdr:colOff>19050</xdr:colOff>
          <xdr:row>71</xdr:row>
          <xdr:rowOff>552450</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72</xdr:row>
          <xdr:rowOff>336550</xdr:rowOff>
        </xdr:from>
        <xdr:to>
          <xdr:col>3</xdr:col>
          <xdr:colOff>38100</xdr:colOff>
          <xdr:row>72</xdr:row>
          <xdr:rowOff>641350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73</xdr:row>
          <xdr:rowOff>222250</xdr:rowOff>
        </xdr:from>
        <xdr:to>
          <xdr:col>3</xdr:col>
          <xdr:colOff>19050</xdr:colOff>
          <xdr:row>73</xdr:row>
          <xdr:rowOff>527050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74</xdr:row>
          <xdr:rowOff>57150</xdr:rowOff>
        </xdr:from>
        <xdr:to>
          <xdr:col>3</xdr:col>
          <xdr:colOff>50800</xdr:colOff>
          <xdr:row>74</xdr:row>
          <xdr:rowOff>361950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75</xdr:row>
          <xdr:rowOff>57150</xdr:rowOff>
        </xdr:from>
        <xdr:to>
          <xdr:col>3</xdr:col>
          <xdr:colOff>50800</xdr:colOff>
          <xdr:row>75</xdr:row>
          <xdr:rowOff>361950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76</xdr:row>
          <xdr:rowOff>133350</xdr:rowOff>
        </xdr:from>
        <xdr:to>
          <xdr:col>3</xdr:col>
          <xdr:colOff>57150</xdr:colOff>
          <xdr:row>76</xdr:row>
          <xdr:rowOff>438150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77</xdr:row>
          <xdr:rowOff>0</xdr:rowOff>
        </xdr:from>
        <xdr:to>
          <xdr:col>3</xdr:col>
          <xdr:colOff>57150</xdr:colOff>
          <xdr:row>78</xdr:row>
          <xdr:rowOff>19050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628650</xdr:rowOff>
        </xdr:from>
        <xdr:to>
          <xdr:col>3</xdr:col>
          <xdr:colOff>31750</xdr:colOff>
          <xdr:row>78</xdr:row>
          <xdr:rowOff>933450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79</xdr:row>
          <xdr:rowOff>171450</xdr:rowOff>
        </xdr:from>
        <xdr:to>
          <xdr:col>3</xdr:col>
          <xdr:colOff>38100</xdr:colOff>
          <xdr:row>79</xdr:row>
          <xdr:rowOff>476250</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80</xdr:row>
          <xdr:rowOff>114300</xdr:rowOff>
        </xdr:from>
        <xdr:to>
          <xdr:col>3</xdr:col>
          <xdr:colOff>50800</xdr:colOff>
          <xdr:row>80</xdr:row>
          <xdr:rowOff>419100</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81</xdr:row>
          <xdr:rowOff>12700</xdr:rowOff>
        </xdr:from>
        <xdr:to>
          <xdr:col>3</xdr:col>
          <xdr:colOff>50800</xdr:colOff>
          <xdr:row>82</xdr:row>
          <xdr:rowOff>19050</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82</xdr:row>
          <xdr:rowOff>381000</xdr:rowOff>
        </xdr:from>
        <xdr:to>
          <xdr:col>3</xdr:col>
          <xdr:colOff>38100</xdr:colOff>
          <xdr:row>82</xdr:row>
          <xdr:rowOff>685800</xdr:rowOff>
        </xdr:to>
        <xdr:sp macro="" textlink="">
          <xdr:nvSpPr>
            <xdr:cNvPr id="7270"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83</xdr:row>
          <xdr:rowOff>133350</xdr:rowOff>
        </xdr:from>
        <xdr:to>
          <xdr:col>3</xdr:col>
          <xdr:colOff>50800</xdr:colOff>
          <xdr:row>83</xdr:row>
          <xdr:rowOff>438150</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84</xdr:row>
          <xdr:rowOff>133350</xdr:rowOff>
        </xdr:from>
        <xdr:to>
          <xdr:col>3</xdr:col>
          <xdr:colOff>50800</xdr:colOff>
          <xdr:row>84</xdr:row>
          <xdr:rowOff>438150</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85</xdr:row>
          <xdr:rowOff>95250</xdr:rowOff>
        </xdr:from>
        <xdr:to>
          <xdr:col>3</xdr:col>
          <xdr:colOff>38100</xdr:colOff>
          <xdr:row>85</xdr:row>
          <xdr:rowOff>400050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285750</xdr:rowOff>
        </xdr:from>
        <xdr:to>
          <xdr:col>3</xdr:col>
          <xdr:colOff>50800</xdr:colOff>
          <xdr:row>86</xdr:row>
          <xdr:rowOff>590550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57150</xdr:rowOff>
        </xdr:from>
        <xdr:to>
          <xdr:col>3</xdr:col>
          <xdr:colOff>50800</xdr:colOff>
          <xdr:row>87</xdr:row>
          <xdr:rowOff>361950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89</xdr:row>
          <xdr:rowOff>57150</xdr:rowOff>
        </xdr:from>
        <xdr:to>
          <xdr:col>3</xdr:col>
          <xdr:colOff>50800</xdr:colOff>
          <xdr:row>89</xdr:row>
          <xdr:rowOff>361950</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90</xdr:row>
          <xdr:rowOff>133350</xdr:rowOff>
        </xdr:from>
        <xdr:to>
          <xdr:col>3</xdr:col>
          <xdr:colOff>50800</xdr:colOff>
          <xdr:row>90</xdr:row>
          <xdr:rowOff>438150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91</xdr:row>
          <xdr:rowOff>133350</xdr:rowOff>
        </xdr:from>
        <xdr:to>
          <xdr:col>3</xdr:col>
          <xdr:colOff>57150</xdr:colOff>
          <xdr:row>91</xdr:row>
          <xdr:rowOff>438150</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92</xdr:row>
          <xdr:rowOff>57150</xdr:rowOff>
        </xdr:from>
        <xdr:to>
          <xdr:col>3</xdr:col>
          <xdr:colOff>50800</xdr:colOff>
          <xdr:row>92</xdr:row>
          <xdr:rowOff>361950</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93</xdr:row>
          <xdr:rowOff>247650</xdr:rowOff>
        </xdr:from>
        <xdr:to>
          <xdr:col>3</xdr:col>
          <xdr:colOff>50800</xdr:colOff>
          <xdr:row>93</xdr:row>
          <xdr:rowOff>552450</xdr:rowOff>
        </xdr:to>
        <xdr:sp macro="" textlink="">
          <xdr:nvSpPr>
            <xdr:cNvPr id="7281" name="Check Box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94</xdr:row>
          <xdr:rowOff>571500</xdr:rowOff>
        </xdr:from>
        <xdr:to>
          <xdr:col>3</xdr:col>
          <xdr:colOff>31750</xdr:colOff>
          <xdr:row>94</xdr:row>
          <xdr:rowOff>876300</xdr:rowOff>
        </xdr:to>
        <xdr:sp macro="" textlink="">
          <xdr:nvSpPr>
            <xdr:cNvPr id="7282"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95</xdr:row>
          <xdr:rowOff>57150</xdr:rowOff>
        </xdr:from>
        <xdr:to>
          <xdr:col>3</xdr:col>
          <xdr:colOff>50800</xdr:colOff>
          <xdr:row>95</xdr:row>
          <xdr:rowOff>361950</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97</xdr:row>
          <xdr:rowOff>57150</xdr:rowOff>
        </xdr:from>
        <xdr:to>
          <xdr:col>3</xdr:col>
          <xdr:colOff>50800</xdr:colOff>
          <xdr:row>97</xdr:row>
          <xdr:rowOff>361950</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98</xdr:row>
          <xdr:rowOff>133350</xdr:rowOff>
        </xdr:from>
        <xdr:to>
          <xdr:col>3</xdr:col>
          <xdr:colOff>50800</xdr:colOff>
          <xdr:row>98</xdr:row>
          <xdr:rowOff>438150</xdr:rowOff>
        </xdr:to>
        <xdr:sp macro="" textlink="">
          <xdr:nvSpPr>
            <xdr:cNvPr id="7285"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99</xdr:row>
          <xdr:rowOff>146050</xdr:rowOff>
        </xdr:from>
        <xdr:to>
          <xdr:col>3</xdr:col>
          <xdr:colOff>50800</xdr:colOff>
          <xdr:row>99</xdr:row>
          <xdr:rowOff>450850</xdr:rowOff>
        </xdr:to>
        <xdr:sp macro="" textlink="">
          <xdr:nvSpPr>
            <xdr:cNvPr id="7286" name="Check Box 118" hidden="1">
              <a:extLst>
                <a:ext uri="{63B3BB69-23CF-44E3-9099-C40C66FF867C}">
                  <a14:compatExt spid="_x0000_s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100</xdr:row>
          <xdr:rowOff>57150</xdr:rowOff>
        </xdr:from>
        <xdr:to>
          <xdr:col>3</xdr:col>
          <xdr:colOff>50800</xdr:colOff>
          <xdr:row>100</xdr:row>
          <xdr:rowOff>361950</xdr:rowOff>
        </xdr:to>
        <xdr:sp macro="" textlink="">
          <xdr:nvSpPr>
            <xdr:cNvPr id="7287" name="Check Box 119" hidden="1">
              <a:extLst>
                <a:ext uri="{63B3BB69-23CF-44E3-9099-C40C66FF867C}">
                  <a14:compatExt spid="_x0000_s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101</xdr:row>
          <xdr:rowOff>171450</xdr:rowOff>
        </xdr:from>
        <xdr:to>
          <xdr:col>3</xdr:col>
          <xdr:colOff>38100</xdr:colOff>
          <xdr:row>101</xdr:row>
          <xdr:rowOff>476250</xdr:rowOff>
        </xdr:to>
        <xdr:sp macro="" textlink="">
          <xdr:nvSpPr>
            <xdr:cNvPr id="7288" name="Check Box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102</xdr:row>
          <xdr:rowOff>1238250</xdr:rowOff>
        </xdr:from>
        <xdr:to>
          <xdr:col>3</xdr:col>
          <xdr:colOff>31750</xdr:colOff>
          <xdr:row>102</xdr:row>
          <xdr:rowOff>1543050</xdr:rowOff>
        </xdr:to>
        <xdr:sp macro="" textlink="">
          <xdr:nvSpPr>
            <xdr:cNvPr id="7289" name="Check Box 121" hidden="1">
              <a:extLst>
                <a:ext uri="{63B3BB69-23CF-44E3-9099-C40C66FF867C}">
                  <a14:compatExt spid="_x0000_s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103</xdr:row>
          <xdr:rowOff>190500</xdr:rowOff>
        </xdr:from>
        <xdr:to>
          <xdr:col>3</xdr:col>
          <xdr:colOff>38100</xdr:colOff>
          <xdr:row>103</xdr:row>
          <xdr:rowOff>495300</xdr:rowOff>
        </xdr:to>
        <xdr:sp macro="" textlink="">
          <xdr:nvSpPr>
            <xdr:cNvPr id="7290" name="Check Box 122" hidden="1">
              <a:extLst>
                <a:ext uri="{63B3BB69-23CF-44E3-9099-C40C66FF867C}">
                  <a14:compatExt spid="_x0000_s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104</xdr:row>
          <xdr:rowOff>107950</xdr:rowOff>
        </xdr:from>
        <xdr:to>
          <xdr:col>3</xdr:col>
          <xdr:colOff>50800</xdr:colOff>
          <xdr:row>104</xdr:row>
          <xdr:rowOff>412750</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105</xdr:row>
          <xdr:rowOff>57150</xdr:rowOff>
        </xdr:from>
        <xdr:to>
          <xdr:col>3</xdr:col>
          <xdr:colOff>50800</xdr:colOff>
          <xdr:row>105</xdr:row>
          <xdr:rowOff>361950</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106</xdr:row>
          <xdr:rowOff>57150</xdr:rowOff>
        </xdr:from>
        <xdr:to>
          <xdr:col>3</xdr:col>
          <xdr:colOff>50800</xdr:colOff>
          <xdr:row>106</xdr:row>
          <xdr:rowOff>361950</xdr:rowOff>
        </xdr:to>
        <xdr:sp macro="" textlink="">
          <xdr:nvSpPr>
            <xdr:cNvPr id="7293" name="Check Box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106</xdr:row>
          <xdr:rowOff>450850</xdr:rowOff>
        </xdr:from>
        <xdr:to>
          <xdr:col>3</xdr:col>
          <xdr:colOff>50800</xdr:colOff>
          <xdr:row>108</xdr:row>
          <xdr:rowOff>50800</xdr:rowOff>
        </xdr:to>
        <xdr:sp macro="" textlink="">
          <xdr:nvSpPr>
            <xdr:cNvPr id="7294" name="Check Box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110</xdr:row>
          <xdr:rowOff>171450</xdr:rowOff>
        </xdr:from>
        <xdr:to>
          <xdr:col>3</xdr:col>
          <xdr:colOff>50800</xdr:colOff>
          <xdr:row>110</xdr:row>
          <xdr:rowOff>476250</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111</xdr:row>
          <xdr:rowOff>209550</xdr:rowOff>
        </xdr:from>
        <xdr:to>
          <xdr:col>3</xdr:col>
          <xdr:colOff>38100</xdr:colOff>
          <xdr:row>111</xdr:row>
          <xdr:rowOff>514350</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112</xdr:row>
          <xdr:rowOff>222250</xdr:rowOff>
        </xdr:from>
        <xdr:to>
          <xdr:col>3</xdr:col>
          <xdr:colOff>57150</xdr:colOff>
          <xdr:row>112</xdr:row>
          <xdr:rowOff>527050</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109</xdr:row>
          <xdr:rowOff>19050</xdr:rowOff>
        </xdr:from>
        <xdr:to>
          <xdr:col>3</xdr:col>
          <xdr:colOff>38100</xdr:colOff>
          <xdr:row>109</xdr:row>
          <xdr:rowOff>323850</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113</xdr:row>
          <xdr:rowOff>171450</xdr:rowOff>
        </xdr:from>
        <xdr:to>
          <xdr:col>2</xdr:col>
          <xdr:colOff>279400</xdr:colOff>
          <xdr:row>113</xdr:row>
          <xdr:rowOff>527050</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114</xdr:row>
          <xdr:rowOff>171450</xdr:rowOff>
        </xdr:from>
        <xdr:to>
          <xdr:col>2</xdr:col>
          <xdr:colOff>279400</xdr:colOff>
          <xdr:row>114</xdr:row>
          <xdr:rowOff>527050</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115</xdr:row>
          <xdr:rowOff>127000</xdr:rowOff>
        </xdr:from>
        <xdr:to>
          <xdr:col>2</xdr:col>
          <xdr:colOff>247650</xdr:colOff>
          <xdr:row>115</xdr:row>
          <xdr:rowOff>476250</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116</xdr:row>
          <xdr:rowOff>127000</xdr:rowOff>
        </xdr:from>
        <xdr:to>
          <xdr:col>2</xdr:col>
          <xdr:colOff>247650</xdr:colOff>
          <xdr:row>116</xdr:row>
          <xdr:rowOff>476250</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117</xdr:row>
          <xdr:rowOff>127000</xdr:rowOff>
        </xdr:from>
        <xdr:to>
          <xdr:col>2</xdr:col>
          <xdr:colOff>247650</xdr:colOff>
          <xdr:row>117</xdr:row>
          <xdr:rowOff>476250</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118</xdr:row>
          <xdr:rowOff>450850</xdr:rowOff>
        </xdr:from>
        <xdr:to>
          <xdr:col>2</xdr:col>
          <xdr:colOff>260350</xdr:colOff>
          <xdr:row>118</xdr:row>
          <xdr:rowOff>800100</xdr:rowOff>
        </xdr:to>
        <xdr:sp macro="" textlink="">
          <xdr:nvSpPr>
            <xdr:cNvPr id="7340" name="Check Box 172" hidden="1">
              <a:extLst>
                <a:ext uri="{63B3BB69-23CF-44E3-9099-C40C66FF867C}">
                  <a14:compatExt spid="_x0000_s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119</xdr:row>
          <xdr:rowOff>69850</xdr:rowOff>
        </xdr:from>
        <xdr:to>
          <xdr:col>2</xdr:col>
          <xdr:colOff>247650</xdr:colOff>
          <xdr:row>119</xdr:row>
          <xdr:rowOff>419100</xdr:rowOff>
        </xdr:to>
        <xdr:sp macro="" textlink="">
          <xdr:nvSpPr>
            <xdr:cNvPr id="7341" name="Check Box 173" hidden="1">
              <a:extLst>
                <a:ext uri="{63B3BB69-23CF-44E3-9099-C40C66FF867C}">
                  <a14:compatExt spid="_x0000_s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123</xdr:row>
          <xdr:rowOff>203200</xdr:rowOff>
        </xdr:from>
        <xdr:to>
          <xdr:col>2</xdr:col>
          <xdr:colOff>247650</xdr:colOff>
          <xdr:row>123</xdr:row>
          <xdr:rowOff>552450</xdr:rowOff>
        </xdr:to>
        <xdr:sp macro="" textlink="">
          <xdr:nvSpPr>
            <xdr:cNvPr id="7342" name="Check Box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124</xdr:row>
          <xdr:rowOff>38100</xdr:rowOff>
        </xdr:from>
        <xdr:to>
          <xdr:col>2</xdr:col>
          <xdr:colOff>247650</xdr:colOff>
          <xdr:row>124</xdr:row>
          <xdr:rowOff>393700</xdr:rowOff>
        </xdr:to>
        <xdr:sp macro="" textlink="">
          <xdr:nvSpPr>
            <xdr:cNvPr id="7343" name="Check Box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125</xdr:row>
          <xdr:rowOff>171450</xdr:rowOff>
        </xdr:from>
        <xdr:to>
          <xdr:col>2</xdr:col>
          <xdr:colOff>247650</xdr:colOff>
          <xdr:row>125</xdr:row>
          <xdr:rowOff>514350</xdr:rowOff>
        </xdr:to>
        <xdr:sp macro="" textlink="">
          <xdr:nvSpPr>
            <xdr:cNvPr id="7344" name="Check Box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126</xdr:row>
          <xdr:rowOff>209550</xdr:rowOff>
        </xdr:from>
        <xdr:to>
          <xdr:col>2</xdr:col>
          <xdr:colOff>247650</xdr:colOff>
          <xdr:row>126</xdr:row>
          <xdr:rowOff>565150</xdr:rowOff>
        </xdr:to>
        <xdr:sp macro="" textlink="">
          <xdr:nvSpPr>
            <xdr:cNvPr id="7346" name="Check Box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36890;&#25152;&#20171;&#35703;&#33258;&#24049;&#28857;&#26908;&#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65288;&#20171;&#35703;&#20104;&#38450;&#65289;&#35370;&#21839;&#30475;&#35703;&#33258;&#24049;&#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通所介護（1枚版）"/>
      <sheetName val="シフト記号表（勤務時間帯）"/>
      <sheetName val="【記載例】シフト記号表（勤務時間帯）"/>
      <sheetName val="【記載例】通所介護"/>
      <sheetName val="記入方法"/>
      <sheetName val="プルダウン・リスト"/>
      <sheetName val="自己点検表(加算等)"/>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勤務表"/>
      <sheetName val="記入方法"/>
      <sheetName val="プルダウン・リスト"/>
      <sheetName val="【記載例】勤務表"/>
      <sheetName val="自己点検表(加算等)"/>
      <sheetName val="Sheet1"/>
    </sheetNames>
    <sheetDataSet>
      <sheetData sheetId="0" refreshError="1"/>
      <sheetData sheetId="1"/>
      <sheetData sheetId="2" refreshError="1"/>
      <sheetData sheetId="3" refreshError="1"/>
      <sheetData sheetId="4" refreshError="1"/>
      <sheetData sheetId="5">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05.xml"/><Relationship Id="rId21" Type="http://schemas.openxmlformats.org/officeDocument/2006/relationships/ctrlProp" Target="../ctrlProps/ctrlProp200.xml"/><Relationship Id="rId42" Type="http://schemas.openxmlformats.org/officeDocument/2006/relationships/ctrlProp" Target="../ctrlProps/ctrlProp221.xml"/><Relationship Id="rId47" Type="http://schemas.openxmlformats.org/officeDocument/2006/relationships/ctrlProp" Target="../ctrlProps/ctrlProp226.xml"/><Relationship Id="rId63" Type="http://schemas.openxmlformats.org/officeDocument/2006/relationships/ctrlProp" Target="../ctrlProps/ctrlProp242.xml"/><Relationship Id="rId68" Type="http://schemas.openxmlformats.org/officeDocument/2006/relationships/ctrlProp" Target="../ctrlProps/ctrlProp247.xml"/><Relationship Id="rId84" Type="http://schemas.openxmlformats.org/officeDocument/2006/relationships/ctrlProp" Target="../ctrlProps/ctrlProp263.xml"/><Relationship Id="rId89" Type="http://schemas.openxmlformats.org/officeDocument/2006/relationships/ctrlProp" Target="../ctrlProps/ctrlProp268.xml"/><Relationship Id="rId2" Type="http://schemas.openxmlformats.org/officeDocument/2006/relationships/drawing" Target="../drawings/drawing4.xml"/><Relationship Id="rId16" Type="http://schemas.openxmlformats.org/officeDocument/2006/relationships/ctrlProp" Target="../ctrlProps/ctrlProp195.xml"/><Relationship Id="rId29" Type="http://schemas.openxmlformats.org/officeDocument/2006/relationships/ctrlProp" Target="../ctrlProps/ctrlProp208.xml"/><Relationship Id="rId107" Type="http://schemas.openxmlformats.org/officeDocument/2006/relationships/ctrlProp" Target="../ctrlProps/ctrlProp286.xml"/><Relationship Id="rId11" Type="http://schemas.openxmlformats.org/officeDocument/2006/relationships/ctrlProp" Target="../ctrlProps/ctrlProp190.xml"/><Relationship Id="rId24" Type="http://schemas.openxmlformats.org/officeDocument/2006/relationships/ctrlProp" Target="../ctrlProps/ctrlProp203.xml"/><Relationship Id="rId32" Type="http://schemas.openxmlformats.org/officeDocument/2006/relationships/ctrlProp" Target="../ctrlProps/ctrlProp211.xml"/><Relationship Id="rId37" Type="http://schemas.openxmlformats.org/officeDocument/2006/relationships/ctrlProp" Target="../ctrlProps/ctrlProp216.xml"/><Relationship Id="rId40" Type="http://schemas.openxmlformats.org/officeDocument/2006/relationships/ctrlProp" Target="../ctrlProps/ctrlProp219.xml"/><Relationship Id="rId45" Type="http://schemas.openxmlformats.org/officeDocument/2006/relationships/ctrlProp" Target="../ctrlProps/ctrlProp224.xml"/><Relationship Id="rId53" Type="http://schemas.openxmlformats.org/officeDocument/2006/relationships/ctrlProp" Target="../ctrlProps/ctrlProp232.xml"/><Relationship Id="rId58" Type="http://schemas.openxmlformats.org/officeDocument/2006/relationships/ctrlProp" Target="../ctrlProps/ctrlProp237.xml"/><Relationship Id="rId66" Type="http://schemas.openxmlformats.org/officeDocument/2006/relationships/ctrlProp" Target="../ctrlProps/ctrlProp245.xml"/><Relationship Id="rId74" Type="http://schemas.openxmlformats.org/officeDocument/2006/relationships/ctrlProp" Target="../ctrlProps/ctrlProp253.xml"/><Relationship Id="rId79" Type="http://schemas.openxmlformats.org/officeDocument/2006/relationships/ctrlProp" Target="../ctrlProps/ctrlProp258.xml"/><Relationship Id="rId87" Type="http://schemas.openxmlformats.org/officeDocument/2006/relationships/ctrlProp" Target="../ctrlProps/ctrlProp266.xml"/><Relationship Id="rId102" Type="http://schemas.openxmlformats.org/officeDocument/2006/relationships/ctrlProp" Target="../ctrlProps/ctrlProp281.xml"/><Relationship Id="rId110" Type="http://schemas.openxmlformats.org/officeDocument/2006/relationships/ctrlProp" Target="../ctrlProps/ctrlProp289.xml"/><Relationship Id="rId5" Type="http://schemas.openxmlformats.org/officeDocument/2006/relationships/ctrlProp" Target="../ctrlProps/ctrlProp184.xml"/><Relationship Id="rId61" Type="http://schemas.openxmlformats.org/officeDocument/2006/relationships/ctrlProp" Target="../ctrlProps/ctrlProp240.xml"/><Relationship Id="rId82" Type="http://schemas.openxmlformats.org/officeDocument/2006/relationships/ctrlProp" Target="../ctrlProps/ctrlProp261.xml"/><Relationship Id="rId90" Type="http://schemas.openxmlformats.org/officeDocument/2006/relationships/ctrlProp" Target="../ctrlProps/ctrlProp269.xml"/><Relationship Id="rId95" Type="http://schemas.openxmlformats.org/officeDocument/2006/relationships/ctrlProp" Target="../ctrlProps/ctrlProp274.xml"/><Relationship Id="rId19" Type="http://schemas.openxmlformats.org/officeDocument/2006/relationships/ctrlProp" Target="../ctrlProps/ctrlProp19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 Id="rId30" Type="http://schemas.openxmlformats.org/officeDocument/2006/relationships/ctrlProp" Target="../ctrlProps/ctrlProp209.xml"/><Relationship Id="rId35" Type="http://schemas.openxmlformats.org/officeDocument/2006/relationships/ctrlProp" Target="../ctrlProps/ctrlProp214.xml"/><Relationship Id="rId43" Type="http://schemas.openxmlformats.org/officeDocument/2006/relationships/ctrlProp" Target="../ctrlProps/ctrlProp222.xml"/><Relationship Id="rId48" Type="http://schemas.openxmlformats.org/officeDocument/2006/relationships/ctrlProp" Target="../ctrlProps/ctrlProp227.xml"/><Relationship Id="rId56" Type="http://schemas.openxmlformats.org/officeDocument/2006/relationships/ctrlProp" Target="../ctrlProps/ctrlProp235.xml"/><Relationship Id="rId64" Type="http://schemas.openxmlformats.org/officeDocument/2006/relationships/ctrlProp" Target="../ctrlProps/ctrlProp243.xml"/><Relationship Id="rId69" Type="http://schemas.openxmlformats.org/officeDocument/2006/relationships/ctrlProp" Target="../ctrlProps/ctrlProp248.xml"/><Relationship Id="rId77" Type="http://schemas.openxmlformats.org/officeDocument/2006/relationships/ctrlProp" Target="../ctrlProps/ctrlProp256.xml"/><Relationship Id="rId100" Type="http://schemas.openxmlformats.org/officeDocument/2006/relationships/ctrlProp" Target="../ctrlProps/ctrlProp279.xml"/><Relationship Id="rId105" Type="http://schemas.openxmlformats.org/officeDocument/2006/relationships/ctrlProp" Target="../ctrlProps/ctrlProp284.xml"/><Relationship Id="rId8" Type="http://schemas.openxmlformats.org/officeDocument/2006/relationships/ctrlProp" Target="../ctrlProps/ctrlProp187.xml"/><Relationship Id="rId51" Type="http://schemas.openxmlformats.org/officeDocument/2006/relationships/ctrlProp" Target="../ctrlProps/ctrlProp230.xml"/><Relationship Id="rId72" Type="http://schemas.openxmlformats.org/officeDocument/2006/relationships/ctrlProp" Target="../ctrlProps/ctrlProp251.xml"/><Relationship Id="rId80" Type="http://schemas.openxmlformats.org/officeDocument/2006/relationships/ctrlProp" Target="../ctrlProps/ctrlProp259.xml"/><Relationship Id="rId85" Type="http://schemas.openxmlformats.org/officeDocument/2006/relationships/ctrlProp" Target="../ctrlProps/ctrlProp264.xml"/><Relationship Id="rId93" Type="http://schemas.openxmlformats.org/officeDocument/2006/relationships/ctrlProp" Target="../ctrlProps/ctrlProp272.xml"/><Relationship Id="rId98" Type="http://schemas.openxmlformats.org/officeDocument/2006/relationships/ctrlProp" Target="../ctrlProps/ctrlProp277.xml"/><Relationship Id="rId3" Type="http://schemas.openxmlformats.org/officeDocument/2006/relationships/vmlDrawing" Target="../drawings/vmlDrawing2.v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33" Type="http://schemas.openxmlformats.org/officeDocument/2006/relationships/ctrlProp" Target="../ctrlProps/ctrlProp212.xml"/><Relationship Id="rId38" Type="http://schemas.openxmlformats.org/officeDocument/2006/relationships/ctrlProp" Target="../ctrlProps/ctrlProp217.xml"/><Relationship Id="rId46" Type="http://schemas.openxmlformats.org/officeDocument/2006/relationships/ctrlProp" Target="../ctrlProps/ctrlProp225.xml"/><Relationship Id="rId59" Type="http://schemas.openxmlformats.org/officeDocument/2006/relationships/ctrlProp" Target="../ctrlProps/ctrlProp238.xml"/><Relationship Id="rId67" Type="http://schemas.openxmlformats.org/officeDocument/2006/relationships/ctrlProp" Target="../ctrlProps/ctrlProp246.xml"/><Relationship Id="rId103" Type="http://schemas.openxmlformats.org/officeDocument/2006/relationships/ctrlProp" Target="../ctrlProps/ctrlProp282.xml"/><Relationship Id="rId108" Type="http://schemas.openxmlformats.org/officeDocument/2006/relationships/ctrlProp" Target="../ctrlProps/ctrlProp287.xml"/><Relationship Id="rId20" Type="http://schemas.openxmlformats.org/officeDocument/2006/relationships/ctrlProp" Target="../ctrlProps/ctrlProp199.xml"/><Relationship Id="rId41" Type="http://schemas.openxmlformats.org/officeDocument/2006/relationships/ctrlProp" Target="../ctrlProps/ctrlProp220.xml"/><Relationship Id="rId54" Type="http://schemas.openxmlformats.org/officeDocument/2006/relationships/ctrlProp" Target="../ctrlProps/ctrlProp233.xml"/><Relationship Id="rId62" Type="http://schemas.openxmlformats.org/officeDocument/2006/relationships/ctrlProp" Target="../ctrlProps/ctrlProp241.xml"/><Relationship Id="rId70" Type="http://schemas.openxmlformats.org/officeDocument/2006/relationships/ctrlProp" Target="../ctrlProps/ctrlProp249.xml"/><Relationship Id="rId75" Type="http://schemas.openxmlformats.org/officeDocument/2006/relationships/ctrlProp" Target="../ctrlProps/ctrlProp254.xml"/><Relationship Id="rId83" Type="http://schemas.openxmlformats.org/officeDocument/2006/relationships/ctrlProp" Target="../ctrlProps/ctrlProp262.xml"/><Relationship Id="rId88" Type="http://schemas.openxmlformats.org/officeDocument/2006/relationships/ctrlProp" Target="../ctrlProps/ctrlProp267.xml"/><Relationship Id="rId91" Type="http://schemas.openxmlformats.org/officeDocument/2006/relationships/ctrlProp" Target="../ctrlProps/ctrlProp270.xml"/><Relationship Id="rId96" Type="http://schemas.openxmlformats.org/officeDocument/2006/relationships/ctrlProp" Target="../ctrlProps/ctrlProp275.xml"/><Relationship Id="rId111" Type="http://schemas.openxmlformats.org/officeDocument/2006/relationships/ctrlProp" Target="../ctrlProps/ctrlProp290.xml"/><Relationship Id="rId1" Type="http://schemas.openxmlformats.org/officeDocument/2006/relationships/printerSettings" Target="../printerSettings/printerSettings10.bin"/><Relationship Id="rId6" Type="http://schemas.openxmlformats.org/officeDocument/2006/relationships/ctrlProp" Target="../ctrlProps/ctrlProp185.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36" Type="http://schemas.openxmlformats.org/officeDocument/2006/relationships/ctrlProp" Target="../ctrlProps/ctrlProp215.xml"/><Relationship Id="rId49" Type="http://schemas.openxmlformats.org/officeDocument/2006/relationships/ctrlProp" Target="../ctrlProps/ctrlProp228.xml"/><Relationship Id="rId57" Type="http://schemas.openxmlformats.org/officeDocument/2006/relationships/ctrlProp" Target="../ctrlProps/ctrlProp236.xml"/><Relationship Id="rId106" Type="http://schemas.openxmlformats.org/officeDocument/2006/relationships/ctrlProp" Target="../ctrlProps/ctrlProp285.xml"/><Relationship Id="rId10" Type="http://schemas.openxmlformats.org/officeDocument/2006/relationships/ctrlProp" Target="../ctrlProps/ctrlProp189.xml"/><Relationship Id="rId31" Type="http://schemas.openxmlformats.org/officeDocument/2006/relationships/ctrlProp" Target="../ctrlProps/ctrlProp210.xml"/><Relationship Id="rId44" Type="http://schemas.openxmlformats.org/officeDocument/2006/relationships/ctrlProp" Target="../ctrlProps/ctrlProp223.xml"/><Relationship Id="rId52" Type="http://schemas.openxmlformats.org/officeDocument/2006/relationships/ctrlProp" Target="../ctrlProps/ctrlProp231.xml"/><Relationship Id="rId60" Type="http://schemas.openxmlformats.org/officeDocument/2006/relationships/ctrlProp" Target="../ctrlProps/ctrlProp239.xml"/><Relationship Id="rId65" Type="http://schemas.openxmlformats.org/officeDocument/2006/relationships/ctrlProp" Target="../ctrlProps/ctrlProp244.xml"/><Relationship Id="rId73" Type="http://schemas.openxmlformats.org/officeDocument/2006/relationships/ctrlProp" Target="../ctrlProps/ctrlProp252.xml"/><Relationship Id="rId78" Type="http://schemas.openxmlformats.org/officeDocument/2006/relationships/ctrlProp" Target="../ctrlProps/ctrlProp257.xml"/><Relationship Id="rId81" Type="http://schemas.openxmlformats.org/officeDocument/2006/relationships/ctrlProp" Target="../ctrlProps/ctrlProp260.xml"/><Relationship Id="rId86" Type="http://schemas.openxmlformats.org/officeDocument/2006/relationships/ctrlProp" Target="../ctrlProps/ctrlProp265.xml"/><Relationship Id="rId94" Type="http://schemas.openxmlformats.org/officeDocument/2006/relationships/ctrlProp" Target="../ctrlProps/ctrlProp273.xml"/><Relationship Id="rId99" Type="http://schemas.openxmlformats.org/officeDocument/2006/relationships/ctrlProp" Target="../ctrlProps/ctrlProp278.xml"/><Relationship Id="rId101" Type="http://schemas.openxmlformats.org/officeDocument/2006/relationships/ctrlProp" Target="../ctrlProps/ctrlProp280.xml"/><Relationship Id="rId4" Type="http://schemas.openxmlformats.org/officeDocument/2006/relationships/ctrlProp" Target="../ctrlProps/ctrlProp183.xml"/><Relationship Id="rId9" Type="http://schemas.openxmlformats.org/officeDocument/2006/relationships/ctrlProp" Target="../ctrlProps/ctrlProp188.xml"/><Relationship Id="rId13" Type="http://schemas.openxmlformats.org/officeDocument/2006/relationships/ctrlProp" Target="../ctrlProps/ctrlProp192.xml"/><Relationship Id="rId18" Type="http://schemas.openxmlformats.org/officeDocument/2006/relationships/ctrlProp" Target="../ctrlProps/ctrlProp197.xml"/><Relationship Id="rId39" Type="http://schemas.openxmlformats.org/officeDocument/2006/relationships/ctrlProp" Target="../ctrlProps/ctrlProp218.xml"/><Relationship Id="rId109" Type="http://schemas.openxmlformats.org/officeDocument/2006/relationships/ctrlProp" Target="../ctrlProps/ctrlProp288.xml"/><Relationship Id="rId34" Type="http://schemas.openxmlformats.org/officeDocument/2006/relationships/ctrlProp" Target="../ctrlProps/ctrlProp213.xml"/><Relationship Id="rId50" Type="http://schemas.openxmlformats.org/officeDocument/2006/relationships/ctrlProp" Target="../ctrlProps/ctrlProp229.xml"/><Relationship Id="rId55" Type="http://schemas.openxmlformats.org/officeDocument/2006/relationships/ctrlProp" Target="../ctrlProps/ctrlProp234.xml"/><Relationship Id="rId76" Type="http://schemas.openxmlformats.org/officeDocument/2006/relationships/ctrlProp" Target="../ctrlProps/ctrlProp255.xml"/><Relationship Id="rId97" Type="http://schemas.openxmlformats.org/officeDocument/2006/relationships/ctrlProp" Target="../ctrlProps/ctrlProp276.xml"/><Relationship Id="rId104" Type="http://schemas.openxmlformats.org/officeDocument/2006/relationships/ctrlProp" Target="../ctrlProps/ctrlProp283.xml"/><Relationship Id="rId7" Type="http://schemas.openxmlformats.org/officeDocument/2006/relationships/ctrlProp" Target="../ctrlProps/ctrlProp186.xml"/><Relationship Id="rId71" Type="http://schemas.openxmlformats.org/officeDocument/2006/relationships/ctrlProp" Target="../ctrlProps/ctrlProp250.xml"/><Relationship Id="rId92" Type="http://schemas.openxmlformats.org/officeDocument/2006/relationships/ctrlProp" Target="../ctrlProps/ctrlProp2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U47"/>
  <sheetViews>
    <sheetView tabSelected="1" view="pageBreakPreview" zoomScaleNormal="100" zoomScaleSheetLayoutView="100" workbookViewId="0">
      <selection activeCell="AA6" sqref="AA6:BR6"/>
    </sheetView>
  </sheetViews>
  <sheetFormatPr defaultColWidth="1.75" defaultRowHeight="13" x14ac:dyDescent="0.55000000000000004"/>
  <cols>
    <col min="1" max="16384" width="1.75" style="154"/>
  </cols>
  <sheetData>
    <row r="1" spans="1:73" s="566" customFormat="1" ht="9.4" customHeight="1" x14ac:dyDescent="0.55000000000000004">
      <c r="B1" s="651"/>
    </row>
    <row r="2" spans="1:73" s="566" customFormat="1" ht="33.75" customHeight="1" x14ac:dyDescent="0.55000000000000004">
      <c r="A2" s="652"/>
      <c r="B2" s="652"/>
      <c r="C2" s="652"/>
      <c r="D2" s="652"/>
      <c r="E2" s="652"/>
      <c r="F2" s="652"/>
      <c r="G2" s="652"/>
      <c r="H2" s="652"/>
      <c r="I2" s="652"/>
      <c r="J2" s="652"/>
      <c r="K2" s="652"/>
      <c r="L2" s="652"/>
      <c r="M2" s="653"/>
      <c r="N2" s="653"/>
      <c r="O2" s="673" t="s">
        <v>791</v>
      </c>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53"/>
      <c r="BH2" s="653"/>
      <c r="BI2" s="652"/>
      <c r="BJ2" s="652"/>
      <c r="BK2" s="652"/>
      <c r="BL2" s="652"/>
      <c r="BM2" s="652"/>
      <c r="BN2" s="652"/>
      <c r="BO2" s="652"/>
      <c r="BP2" s="652"/>
      <c r="BQ2" s="652"/>
      <c r="BR2" s="652"/>
      <c r="BS2" s="652"/>
      <c r="BT2" s="652"/>
      <c r="BU2" s="652"/>
    </row>
    <row r="3" spans="1:73" s="566" customFormat="1" ht="9" customHeight="1" x14ac:dyDescent="0.55000000000000004"/>
    <row r="4" spans="1:73" s="566" customFormat="1" ht="33.75" customHeight="1" x14ac:dyDescent="0.55000000000000004">
      <c r="A4" s="652"/>
      <c r="B4" s="652"/>
      <c r="C4" s="652"/>
      <c r="E4" s="653"/>
      <c r="F4" s="653"/>
      <c r="G4" s="653"/>
      <c r="H4" s="653"/>
      <c r="I4" s="653"/>
      <c r="J4" s="653"/>
      <c r="K4" s="653"/>
      <c r="L4" s="653"/>
      <c r="M4" s="653"/>
      <c r="N4" s="653"/>
      <c r="O4" s="674" t="s">
        <v>775</v>
      </c>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53"/>
      <c r="BH4" s="653"/>
      <c r="BI4" s="653"/>
      <c r="BJ4" s="653"/>
      <c r="BK4" s="653"/>
      <c r="BL4" s="653"/>
      <c r="BM4" s="653"/>
      <c r="BN4" s="653"/>
      <c r="BO4" s="653"/>
      <c r="BP4" s="653"/>
      <c r="BQ4" s="653"/>
      <c r="BR4" s="653"/>
      <c r="BS4" s="652"/>
      <c r="BT4" s="652"/>
      <c r="BU4" s="652"/>
    </row>
    <row r="5" spans="1:73" s="566" customFormat="1" x14ac:dyDescent="0.55000000000000004"/>
    <row r="6" spans="1:73" s="566" customFormat="1" ht="32.25" customHeight="1" x14ac:dyDescent="0.55000000000000004">
      <c r="D6" s="670" t="s">
        <v>180</v>
      </c>
      <c r="E6" s="670"/>
      <c r="F6" s="670"/>
      <c r="G6" s="670"/>
      <c r="H6" s="670"/>
      <c r="I6" s="670"/>
      <c r="J6" s="670"/>
      <c r="K6" s="670"/>
      <c r="L6" s="670"/>
      <c r="M6" s="670"/>
      <c r="N6" s="670"/>
      <c r="O6" s="670"/>
      <c r="P6" s="670"/>
      <c r="Q6" s="670"/>
      <c r="R6" s="670"/>
      <c r="S6" s="670"/>
      <c r="T6" s="670"/>
      <c r="U6" s="670"/>
      <c r="V6" s="670"/>
      <c r="W6" s="670"/>
      <c r="X6" s="670"/>
      <c r="Y6" s="670"/>
      <c r="Z6" s="654" t="s">
        <v>183</v>
      </c>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0"/>
      <c r="AY6" s="670"/>
      <c r="AZ6" s="670"/>
      <c r="BA6" s="670"/>
      <c r="BB6" s="670"/>
      <c r="BC6" s="670"/>
      <c r="BD6" s="670"/>
      <c r="BE6" s="670"/>
      <c r="BF6" s="670"/>
      <c r="BG6" s="670"/>
      <c r="BH6" s="670"/>
      <c r="BI6" s="670"/>
      <c r="BJ6" s="670"/>
      <c r="BK6" s="670"/>
      <c r="BL6" s="670"/>
      <c r="BM6" s="670"/>
      <c r="BN6" s="670"/>
      <c r="BO6" s="670"/>
      <c r="BP6" s="670"/>
      <c r="BQ6" s="670"/>
      <c r="BR6" s="670"/>
    </row>
    <row r="7" spans="1:73" s="566" customFormat="1" ht="7.5" customHeight="1" x14ac:dyDescent="0.55000000000000004">
      <c r="D7" s="655"/>
      <c r="E7" s="655"/>
      <c r="F7" s="655"/>
      <c r="G7" s="655"/>
      <c r="H7" s="655"/>
      <c r="I7" s="655"/>
      <c r="J7" s="655"/>
      <c r="K7" s="655"/>
      <c r="L7" s="655"/>
      <c r="M7" s="655"/>
      <c r="N7" s="655"/>
      <c r="O7" s="655"/>
      <c r="P7" s="655"/>
      <c r="Q7" s="655"/>
      <c r="R7" s="655"/>
      <c r="S7" s="655"/>
      <c r="T7" s="655"/>
      <c r="U7" s="655"/>
      <c r="V7" s="655"/>
      <c r="W7" s="655"/>
      <c r="X7" s="655"/>
      <c r="Y7" s="655"/>
      <c r="Z7" s="656"/>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5"/>
      <c r="AY7" s="655"/>
      <c r="AZ7" s="655"/>
      <c r="BA7" s="655"/>
      <c r="BB7" s="655"/>
      <c r="BC7" s="655"/>
      <c r="BD7" s="655"/>
      <c r="BE7" s="655"/>
      <c r="BF7" s="655"/>
      <c r="BG7" s="655"/>
      <c r="BH7" s="655"/>
      <c r="BI7" s="655"/>
      <c r="BJ7" s="655"/>
      <c r="BK7" s="655"/>
      <c r="BL7" s="655"/>
      <c r="BM7" s="655"/>
      <c r="BN7" s="655"/>
      <c r="BO7" s="655"/>
      <c r="BP7" s="655"/>
      <c r="BQ7" s="655"/>
      <c r="BR7" s="655"/>
    </row>
    <row r="8" spans="1:73" s="566" customFormat="1" ht="32.25" customHeight="1" x14ac:dyDescent="0.55000000000000004">
      <c r="D8" s="670" t="s">
        <v>181</v>
      </c>
      <c r="E8" s="670"/>
      <c r="F8" s="670"/>
      <c r="G8" s="670"/>
      <c r="H8" s="670"/>
      <c r="I8" s="670"/>
      <c r="J8" s="670"/>
      <c r="K8" s="670"/>
      <c r="L8" s="670"/>
      <c r="M8" s="670"/>
      <c r="N8" s="670"/>
      <c r="O8" s="670"/>
      <c r="P8" s="670"/>
      <c r="Q8" s="670"/>
      <c r="R8" s="670"/>
      <c r="S8" s="670"/>
      <c r="T8" s="670"/>
      <c r="U8" s="670"/>
      <c r="V8" s="670"/>
      <c r="W8" s="670"/>
      <c r="X8" s="670"/>
      <c r="Y8" s="670"/>
      <c r="Z8" s="654" t="s">
        <v>183</v>
      </c>
      <c r="AA8" s="670"/>
      <c r="AB8" s="670"/>
      <c r="AC8" s="670"/>
      <c r="AD8" s="670"/>
      <c r="AE8" s="670"/>
      <c r="AF8" s="670"/>
      <c r="AG8" s="670"/>
      <c r="AH8" s="670"/>
      <c r="AI8" s="670"/>
      <c r="AJ8" s="670"/>
      <c r="AK8" s="670"/>
      <c r="AL8" s="670"/>
      <c r="AM8" s="670"/>
      <c r="AN8" s="670"/>
      <c r="AO8" s="670"/>
      <c r="AP8" s="670"/>
      <c r="AQ8" s="670"/>
      <c r="AR8" s="670"/>
      <c r="AS8" s="670"/>
      <c r="AT8" s="670"/>
      <c r="AU8" s="670"/>
      <c r="AV8" s="670"/>
      <c r="AW8" s="670"/>
      <c r="AX8" s="670"/>
      <c r="AY8" s="670"/>
      <c r="AZ8" s="670"/>
      <c r="BA8" s="670"/>
      <c r="BB8" s="670"/>
      <c r="BC8" s="670"/>
      <c r="BD8" s="670"/>
      <c r="BE8" s="670"/>
      <c r="BF8" s="670"/>
      <c r="BG8" s="670"/>
      <c r="BH8" s="670"/>
      <c r="BI8" s="670"/>
      <c r="BJ8" s="670"/>
      <c r="BK8" s="670"/>
      <c r="BL8" s="670"/>
      <c r="BM8" s="670"/>
      <c r="BN8" s="670"/>
      <c r="BO8" s="670"/>
      <c r="BP8" s="670"/>
      <c r="BQ8" s="670"/>
      <c r="BR8" s="670"/>
    </row>
    <row r="9" spans="1:73" s="566" customFormat="1" ht="7.5" customHeight="1" x14ac:dyDescent="0.55000000000000004">
      <c r="D9" s="655"/>
      <c r="E9" s="655"/>
      <c r="F9" s="655"/>
      <c r="G9" s="655"/>
      <c r="H9" s="655"/>
      <c r="I9" s="655"/>
      <c r="J9" s="655"/>
      <c r="K9" s="655"/>
      <c r="L9" s="655"/>
      <c r="M9" s="655"/>
      <c r="N9" s="655"/>
      <c r="O9" s="655"/>
      <c r="P9" s="655"/>
      <c r="Q9" s="655"/>
      <c r="R9" s="655"/>
      <c r="S9" s="655"/>
      <c r="T9" s="655"/>
      <c r="U9" s="655"/>
      <c r="V9" s="655"/>
      <c r="W9" s="655"/>
      <c r="X9" s="655"/>
      <c r="Y9" s="655"/>
      <c r="Z9" s="656"/>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5"/>
      <c r="BA9" s="655"/>
      <c r="BB9" s="655"/>
      <c r="BC9" s="655"/>
      <c r="BD9" s="655"/>
      <c r="BE9" s="655"/>
      <c r="BF9" s="655"/>
      <c r="BG9" s="655"/>
      <c r="BH9" s="655"/>
      <c r="BI9" s="655"/>
      <c r="BJ9" s="655"/>
      <c r="BK9" s="655"/>
      <c r="BL9" s="655"/>
      <c r="BM9" s="655"/>
      <c r="BN9" s="655"/>
      <c r="BO9" s="655"/>
      <c r="BP9" s="655"/>
      <c r="BQ9" s="655"/>
      <c r="BR9" s="655"/>
    </row>
    <row r="10" spans="1:73" s="566" customFormat="1" ht="32.25" customHeight="1" x14ac:dyDescent="0.55000000000000004">
      <c r="D10" s="670" t="s">
        <v>182</v>
      </c>
      <c r="E10" s="670"/>
      <c r="F10" s="670"/>
      <c r="G10" s="670"/>
      <c r="H10" s="670"/>
      <c r="I10" s="670"/>
      <c r="J10" s="670"/>
      <c r="K10" s="670"/>
      <c r="L10" s="670"/>
      <c r="M10" s="670"/>
      <c r="N10" s="670"/>
      <c r="O10" s="670"/>
      <c r="P10" s="670"/>
      <c r="Q10" s="670"/>
      <c r="R10" s="670"/>
      <c r="S10" s="670"/>
      <c r="T10" s="670"/>
      <c r="U10" s="670"/>
      <c r="V10" s="670"/>
      <c r="W10" s="670"/>
      <c r="X10" s="670"/>
      <c r="Y10" s="670"/>
      <c r="Z10" s="654" t="s">
        <v>183</v>
      </c>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0"/>
      <c r="AY10" s="670"/>
      <c r="AZ10" s="670"/>
      <c r="BA10" s="670"/>
      <c r="BB10" s="670"/>
      <c r="BC10" s="670"/>
      <c r="BD10" s="670"/>
      <c r="BE10" s="670"/>
      <c r="BF10" s="670"/>
      <c r="BG10" s="670"/>
      <c r="BH10" s="670"/>
      <c r="BI10" s="670"/>
      <c r="BJ10" s="670"/>
      <c r="BK10" s="670"/>
      <c r="BL10" s="670"/>
      <c r="BM10" s="670"/>
      <c r="BN10" s="670"/>
      <c r="BO10" s="670"/>
      <c r="BP10" s="670"/>
      <c r="BQ10" s="670"/>
      <c r="BR10" s="670"/>
    </row>
    <row r="11" spans="1:73" s="566" customFormat="1" ht="7.5" customHeight="1" x14ac:dyDescent="0.55000000000000004">
      <c r="D11" s="657"/>
      <c r="E11" s="657"/>
      <c r="F11" s="657"/>
      <c r="G11" s="657"/>
      <c r="H11" s="657"/>
      <c r="I11" s="657"/>
      <c r="J11" s="657"/>
      <c r="K11" s="657"/>
      <c r="L11" s="657"/>
      <c r="M11" s="657"/>
      <c r="N11" s="657"/>
      <c r="O11" s="657"/>
      <c r="P11" s="657"/>
      <c r="Q11" s="657"/>
      <c r="R11" s="657"/>
      <c r="S11" s="657"/>
      <c r="T11" s="657"/>
      <c r="U11" s="657"/>
      <c r="V11" s="657"/>
      <c r="W11" s="657"/>
      <c r="X11" s="657"/>
      <c r="Y11" s="657"/>
      <c r="Z11" s="658"/>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57"/>
      <c r="BQ11" s="657"/>
      <c r="BR11" s="657"/>
    </row>
    <row r="12" spans="1:73" s="566" customFormat="1" ht="31.9" customHeight="1" x14ac:dyDescent="0.55000000000000004">
      <c r="D12" s="677" t="s">
        <v>776</v>
      </c>
      <c r="E12" s="677"/>
      <c r="F12" s="677"/>
      <c r="G12" s="677"/>
      <c r="H12" s="677"/>
      <c r="I12" s="677"/>
      <c r="J12" s="677"/>
      <c r="K12" s="677"/>
      <c r="L12" s="677"/>
      <c r="M12" s="677"/>
      <c r="N12" s="677"/>
      <c r="O12" s="677"/>
      <c r="P12" s="677"/>
      <c r="Q12" s="677"/>
      <c r="R12" s="677"/>
      <c r="S12" s="677"/>
      <c r="T12" s="677"/>
      <c r="U12" s="677"/>
      <c r="V12" s="677"/>
      <c r="W12" s="677"/>
      <c r="X12" s="677"/>
      <c r="Y12" s="677"/>
      <c r="Z12" s="654" t="s">
        <v>777</v>
      </c>
      <c r="AA12" s="670"/>
      <c r="AB12" s="670"/>
      <c r="AC12" s="670"/>
      <c r="AD12" s="670"/>
      <c r="AE12" s="670"/>
      <c r="AF12" s="670"/>
      <c r="AG12" s="670"/>
      <c r="AH12" s="670"/>
      <c r="AI12" s="670"/>
      <c r="AJ12" s="670"/>
      <c r="AK12" s="670"/>
      <c r="AL12" s="670"/>
      <c r="AM12" s="670"/>
      <c r="AN12" s="670"/>
      <c r="AO12" s="670"/>
      <c r="AP12" s="670"/>
      <c r="AQ12" s="670"/>
      <c r="AR12" s="670"/>
      <c r="AS12" s="670"/>
      <c r="AT12" s="670"/>
      <c r="AU12" s="670"/>
      <c r="AV12" s="670"/>
      <c r="AW12" s="670"/>
      <c r="AX12" s="670"/>
      <c r="AY12" s="670"/>
      <c r="AZ12" s="670"/>
      <c r="BA12" s="670"/>
      <c r="BB12" s="670"/>
      <c r="BC12" s="670"/>
      <c r="BD12" s="670"/>
      <c r="BE12" s="670"/>
      <c r="BF12" s="670"/>
      <c r="BG12" s="670"/>
      <c r="BH12" s="670"/>
      <c r="BI12" s="670"/>
      <c r="BJ12" s="670"/>
      <c r="BK12" s="670"/>
      <c r="BL12" s="670"/>
      <c r="BM12" s="670"/>
      <c r="BN12" s="670"/>
      <c r="BO12" s="670"/>
      <c r="BP12" s="670"/>
      <c r="BQ12" s="670"/>
      <c r="BR12" s="670"/>
    </row>
    <row r="13" spans="1:73" s="566" customFormat="1" ht="7.5" customHeight="1" x14ac:dyDescent="0.55000000000000004">
      <c r="D13" s="655"/>
      <c r="E13" s="655"/>
      <c r="F13" s="655"/>
      <c r="G13" s="655"/>
      <c r="H13" s="655"/>
      <c r="I13" s="655"/>
      <c r="J13" s="655"/>
      <c r="K13" s="655"/>
      <c r="L13" s="655"/>
      <c r="M13" s="655"/>
      <c r="N13" s="655"/>
      <c r="O13" s="655"/>
      <c r="P13" s="655"/>
      <c r="Q13" s="655"/>
      <c r="R13" s="655"/>
      <c r="S13" s="655"/>
      <c r="T13" s="655"/>
      <c r="U13" s="655"/>
      <c r="V13" s="655"/>
      <c r="W13" s="655"/>
      <c r="X13" s="655"/>
      <c r="Y13" s="655"/>
      <c r="Z13" s="656"/>
    </row>
    <row r="14" spans="1:73" s="566" customFormat="1" ht="33" customHeight="1" x14ac:dyDescent="0.55000000000000004">
      <c r="D14" s="670" t="s">
        <v>778</v>
      </c>
      <c r="E14" s="670"/>
      <c r="F14" s="670"/>
      <c r="G14" s="670"/>
      <c r="H14" s="670"/>
      <c r="I14" s="670"/>
      <c r="J14" s="670"/>
      <c r="K14" s="670"/>
      <c r="L14" s="670"/>
      <c r="M14" s="670"/>
      <c r="N14" s="670"/>
      <c r="O14" s="670"/>
      <c r="P14" s="670"/>
      <c r="Q14" s="670"/>
      <c r="R14" s="670"/>
      <c r="S14" s="670"/>
      <c r="T14" s="670"/>
      <c r="U14" s="670"/>
      <c r="V14" s="670"/>
      <c r="W14" s="670"/>
      <c r="X14" s="670"/>
      <c r="Y14" s="670"/>
      <c r="Z14" s="654" t="s">
        <v>183</v>
      </c>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8" t="s">
        <v>184</v>
      </c>
      <c r="AX14" s="678"/>
      <c r="AY14" s="678"/>
      <c r="AZ14" s="678"/>
      <c r="BA14" s="678"/>
      <c r="BB14" s="678"/>
      <c r="BC14" s="678"/>
      <c r="BD14" s="678"/>
      <c r="BE14" s="678"/>
      <c r="BF14" s="679"/>
      <c r="BG14" s="679"/>
      <c r="BH14" s="679"/>
      <c r="BI14" s="679"/>
      <c r="BJ14" s="679"/>
      <c r="BK14" s="679"/>
      <c r="BL14" s="679"/>
      <c r="BM14" s="679"/>
      <c r="BN14" s="679"/>
      <c r="BO14" s="679"/>
      <c r="BP14" s="679"/>
      <c r="BQ14" s="679"/>
      <c r="BR14" s="659" t="s">
        <v>185</v>
      </c>
    </row>
    <row r="15" spans="1:73" s="566" customFormat="1" ht="7.5" customHeight="1" x14ac:dyDescent="0.55000000000000004">
      <c r="D15" s="655"/>
      <c r="E15" s="655"/>
      <c r="F15" s="655"/>
      <c r="G15" s="655"/>
      <c r="H15" s="655"/>
      <c r="I15" s="655"/>
      <c r="J15" s="655"/>
      <c r="K15" s="655"/>
      <c r="L15" s="655"/>
      <c r="M15" s="655"/>
      <c r="N15" s="655"/>
      <c r="O15" s="655"/>
      <c r="P15" s="655"/>
      <c r="Q15" s="655"/>
      <c r="R15" s="655"/>
      <c r="S15" s="655"/>
      <c r="T15" s="655"/>
      <c r="U15" s="655"/>
      <c r="V15" s="655"/>
      <c r="W15" s="655"/>
      <c r="X15" s="655"/>
      <c r="Y15" s="655"/>
      <c r="Z15" s="656"/>
    </row>
    <row r="16" spans="1:73" s="566" customFormat="1" ht="33" customHeight="1" x14ac:dyDescent="0.55000000000000004">
      <c r="D16" s="670" t="s">
        <v>779</v>
      </c>
      <c r="E16" s="670"/>
      <c r="F16" s="670"/>
      <c r="G16" s="670"/>
      <c r="H16" s="670"/>
      <c r="I16" s="670"/>
      <c r="J16" s="670"/>
      <c r="K16" s="670"/>
      <c r="L16" s="670"/>
      <c r="M16" s="670"/>
      <c r="N16" s="670"/>
      <c r="O16" s="670"/>
      <c r="P16" s="670"/>
      <c r="Q16" s="670"/>
      <c r="R16" s="670"/>
      <c r="S16" s="670"/>
      <c r="T16" s="670"/>
      <c r="U16" s="670"/>
      <c r="V16" s="670"/>
      <c r="W16" s="670"/>
      <c r="X16" s="670"/>
      <c r="Y16" s="670"/>
      <c r="Z16" s="654" t="s">
        <v>183</v>
      </c>
      <c r="AA16" s="670"/>
      <c r="AB16" s="670"/>
      <c r="AC16" s="670"/>
      <c r="AD16" s="670"/>
      <c r="AE16" s="670"/>
      <c r="AF16" s="670"/>
      <c r="AG16" s="670"/>
      <c r="AH16" s="670"/>
      <c r="AI16" s="670"/>
      <c r="AJ16" s="670"/>
      <c r="AK16" s="670"/>
      <c r="AL16" s="670"/>
      <c r="AM16" s="670"/>
      <c r="AN16" s="670"/>
      <c r="AO16" s="670"/>
      <c r="AP16" s="670"/>
      <c r="AQ16" s="670"/>
      <c r="AR16" s="670"/>
      <c r="AS16" s="670"/>
      <c r="AT16" s="670"/>
      <c r="AU16" s="670"/>
      <c r="AV16" s="670"/>
      <c r="AW16" s="671"/>
      <c r="AX16" s="671"/>
      <c r="AY16" s="671"/>
      <c r="AZ16" s="671"/>
      <c r="BA16" s="671"/>
      <c r="BB16" s="671"/>
      <c r="BC16" s="671"/>
      <c r="BD16" s="671"/>
      <c r="BE16" s="671"/>
      <c r="BF16" s="672"/>
      <c r="BG16" s="672"/>
      <c r="BH16" s="672"/>
      <c r="BI16" s="672"/>
      <c r="BJ16" s="672"/>
      <c r="BK16" s="672"/>
      <c r="BL16" s="672"/>
      <c r="BM16" s="672"/>
      <c r="BN16" s="672"/>
      <c r="BO16" s="672"/>
      <c r="BP16" s="672"/>
      <c r="BQ16" s="672"/>
      <c r="BR16" s="660"/>
    </row>
    <row r="17" spans="4:72" s="566" customFormat="1" ht="7.5" customHeight="1" x14ac:dyDescent="0.55000000000000004">
      <c r="D17" s="655"/>
      <c r="E17" s="655"/>
      <c r="F17" s="655"/>
      <c r="G17" s="655"/>
      <c r="H17" s="655"/>
      <c r="I17" s="655"/>
      <c r="J17" s="655"/>
      <c r="K17" s="655"/>
      <c r="L17" s="655"/>
      <c r="M17" s="655"/>
      <c r="N17" s="655"/>
      <c r="O17" s="655"/>
      <c r="P17" s="655"/>
      <c r="Q17" s="655"/>
      <c r="R17" s="655"/>
      <c r="S17" s="655"/>
      <c r="T17" s="655"/>
      <c r="U17" s="655"/>
      <c r="V17" s="655"/>
      <c r="W17" s="655"/>
      <c r="X17" s="655"/>
      <c r="Y17" s="655"/>
      <c r="Z17" s="656"/>
    </row>
    <row r="18" spans="4:72" s="566" customFormat="1" ht="33" customHeight="1" x14ac:dyDescent="0.55000000000000004">
      <c r="D18" s="670" t="s">
        <v>790</v>
      </c>
      <c r="E18" s="670"/>
      <c r="F18" s="670"/>
      <c r="G18" s="670"/>
      <c r="H18" s="670"/>
      <c r="I18" s="670"/>
      <c r="J18" s="670"/>
      <c r="K18" s="670"/>
      <c r="L18" s="670"/>
      <c r="M18" s="670"/>
      <c r="N18" s="670"/>
      <c r="O18" s="670"/>
      <c r="P18" s="670"/>
      <c r="Q18" s="670"/>
      <c r="R18" s="670"/>
      <c r="S18" s="670"/>
      <c r="T18" s="670"/>
      <c r="U18" s="670"/>
      <c r="V18" s="670"/>
      <c r="W18" s="670"/>
      <c r="X18" s="670"/>
      <c r="Y18" s="670"/>
      <c r="Z18" s="654" t="s">
        <v>183</v>
      </c>
      <c r="AA18" s="659"/>
      <c r="AB18" s="680"/>
      <c r="AC18" s="680"/>
      <c r="AD18" s="680"/>
      <c r="AE18" s="680"/>
      <c r="AF18" s="680"/>
      <c r="AG18" s="680"/>
      <c r="AH18" s="680"/>
      <c r="AI18" s="680"/>
      <c r="AJ18" s="680" t="s">
        <v>186</v>
      </c>
      <c r="AK18" s="680"/>
      <c r="AL18" s="680"/>
      <c r="AM18" s="680"/>
      <c r="AN18" s="680"/>
      <c r="AO18" s="680"/>
      <c r="AP18" s="680"/>
      <c r="AQ18" s="680" t="s">
        <v>187</v>
      </c>
      <c r="AR18" s="680"/>
      <c r="AS18" s="680"/>
      <c r="AT18" s="680"/>
      <c r="AU18" s="680"/>
      <c r="AV18" s="680"/>
      <c r="AW18" s="680" t="s">
        <v>188</v>
      </c>
      <c r="AX18" s="680"/>
      <c r="AY18" s="680"/>
      <c r="AZ18" s="659"/>
      <c r="BA18" s="659"/>
      <c r="BB18" s="659"/>
      <c r="BC18" s="659"/>
      <c r="BD18" s="659"/>
      <c r="BE18" s="659"/>
      <c r="BF18" s="659"/>
      <c r="BG18" s="659"/>
      <c r="BH18" s="659"/>
      <c r="BI18" s="659"/>
      <c r="BJ18" s="659"/>
      <c r="BK18" s="659"/>
      <c r="BL18" s="659"/>
      <c r="BM18" s="659"/>
      <c r="BN18" s="659"/>
      <c r="BO18" s="659"/>
      <c r="BP18" s="659"/>
      <c r="BQ18" s="659"/>
      <c r="BR18" s="659"/>
    </row>
    <row r="19" spans="4:72" s="566" customFormat="1" x14ac:dyDescent="0.55000000000000004"/>
    <row r="20" spans="4:72" s="566" customFormat="1" ht="16.5" x14ac:dyDescent="0.55000000000000004">
      <c r="Q20" s="668" t="s">
        <v>189</v>
      </c>
      <c r="R20" s="668"/>
      <c r="S20" s="668"/>
      <c r="T20" s="668"/>
      <c r="U20" s="668"/>
      <c r="V20" s="668"/>
      <c r="W20" s="668"/>
      <c r="X20" s="668"/>
      <c r="Y20" s="668"/>
      <c r="Z20" s="669" t="s">
        <v>780</v>
      </c>
      <c r="AA20" s="669"/>
      <c r="AB20" s="669"/>
      <c r="AC20" s="669"/>
      <c r="AD20" s="669"/>
      <c r="AE20" s="669"/>
      <c r="AF20" s="669"/>
      <c r="AG20" s="669"/>
      <c r="AH20" s="669"/>
      <c r="AI20" s="669"/>
      <c r="AJ20" s="669"/>
      <c r="AK20" s="669"/>
      <c r="AL20" s="669"/>
      <c r="AM20" s="669"/>
      <c r="AN20" s="669"/>
      <c r="AO20" s="669"/>
      <c r="AP20" s="669"/>
      <c r="AQ20" s="669"/>
      <c r="AR20" s="669"/>
      <c r="AS20" s="669"/>
      <c r="AT20" s="669"/>
      <c r="AU20" s="669"/>
      <c r="AV20" s="669"/>
      <c r="AW20" s="669"/>
      <c r="AX20" s="669"/>
      <c r="AY20" s="669"/>
      <c r="AZ20" s="669"/>
      <c r="BA20" s="669"/>
      <c r="BB20" s="669"/>
      <c r="BC20" s="669"/>
      <c r="BD20" s="669"/>
      <c r="BE20" s="669"/>
      <c r="BF20" s="669"/>
      <c r="BG20" s="669"/>
      <c r="BH20" s="669"/>
      <c r="BI20" s="669"/>
      <c r="BJ20" s="669"/>
      <c r="BK20" s="669"/>
      <c r="BL20" s="669"/>
      <c r="BM20" s="669"/>
      <c r="BN20" s="669"/>
      <c r="BO20" s="669"/>
      <c r="BP20" s="669"/>
      <c r="BQ20" s="565"/>
      <c r="BR20" s="565"/>
      <c r="BS20" s="565"/>
      <c r="BT20" s="565"/>
    </row>
    <row r="21" spans="4:72" s="566" customFormat="1" ht="4.5" customHeight="1" x14ac:dyDescent="0.55000000000000004">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row>
    <row r="22" spans="4:72" s="566" customFormat="1" ht="16.5" x14ac:dyDescent="0.55000000000000004">
      <c r="Z22" s="669" t="s">
        <v>770</v>
      </c>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69"/>
      <c r="AY22" s="669"/>
      <c r="AZ22" s="669"/>
      <c r="BA22" s="669"/>
      <c r="BB22" s="669"/>
      <c r="BC22" s="669"/>
      <c r="BD22" s="669"/>
      <c r="BE22" s="669"/>
      <c r="BF22" s="669"/>
      <c r="BG22" s="669"/>
      <c r="BH22" s="669"/>
      <c r="BI22" s="669"/>
      <c r="BJ22" s="669"/>
      <c r="BK22" s="669"/>
      <c r="BL22" s="669"/>
      <c r="BM22" s="669"/>
      <c r="BN22" s="669"/>
      <c r="BO22" s="669"/>
      <c r="BP22" s="669"/>
      <c r="BQ22" s="565"/>
      <c r="BR22" s="565"/>
      <c r="BS22" s="565"/>
      <c r="BT22" s="565"/>
    </row>
    <row r="23" spans="4:72" s="566" customFormat="1" ht="4.5" customHeight="1" x14ac:dyDescent="0.55000000000000004">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5"/>
      <c r="AV23" s="565"/>
      <c r="AW23" s="565"/>
      <c r="AX23" s="565"/>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row>
    <row r="24" spans="4:72" s="566" customFormat="1" ht="16.5" x14ac:dyDescent="0.55000000000000004">
      <c r="Z24" s="669" t="s">
        <v>751</v>
      </c>
      <c r="AA24" s="669"/>
      <c r="AB24" s="669"/>
      <c r="AC24" s="669"/>
      <c r="AD24" s="669"/>
      <c r="AE24" s="669"/>
      <c r="AF24" s="669"/>
      <c r="AG24" s="669"/>
      <c r="AH24" s="669"/>
      <c r="AI24" s="669"/>
      <c r="AJ24" s="669"/>
      <c r="AK24" s="669"/>
      <c r="AL24" s="669"/>
      <c r="AM24" s="669"/>
      <c r="AN24" s="669"/>
      <c r="AO24" s="669"/>
      <c r="AP24" s="669"/>
      <c r="AQ24" s="669"/>
      <c r="AR24" s="669"/>
      <c r="AS24" s="669"/>
      <c r="AT24" s="669"/>
      <c r="AU24" s="669"/>
      <c r="AV24" s="669"/>
      <c r="AW24" s="669"/>
      <c r="AX24" s="669"/>
      <c r="AY24" s="669"/>
      <c r="AZ24" s="669"/>
      <c r="BA24" s="669"/>
      <c r="BB24" s="669"/>
      <c r="BC24" s="669"/>
      <c r="BD24" s="669"/>
      <c r="BE24" s="669"/>
      <c r="BF24" s="669"/>
      <c r="BG24" s="669"/>
      <c r="BH24" s="669"/>
      <c r="BI24" s="669"/>
      <c r="BJ24" s="669"/>
      <c r="BK24" s="669"/>
      <c r="BL24" s="669"/>
      <c r="BM24" s="669"/>
      <c r="BN24" s="669"/>
      <c r="BO24" s="669"/>
      <c r="BP24" s="669"/>
      <c r="BQ24" s="565"/>
      <c r="BR24" s="565"/>
      <c r="BS24" s="565"/>
      <c r="BT24" s="565"/>
    </row>
    <row r="25" spans="4:72" s="566" customFormat="1" ht="4.5" customHeight="1" x14ac:dyDescent="0.55000000000000004">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5"/>
      <c r="AY25" s="565"/>
      <c r="AZ25" s="565"/>
      <c r="BA25" s="565"/>
      <c r="BB25" s="565"/>
      <c r="BC25" s="565"/>
      <c r="BD25" s="565"/>
      <c r="BE25" s="565"/>
      <c r="BF25" s="565"/>
      <c r="BG25" s="565"/>
      <c r="BH25" s="565"/>
      <c r="BI25" s="565"/>
      <c r="BJ25" s="565"/>
      <c r="BK25" s="565"/>
      <c r="BL25" s="565"/>
      <c r="BM25" s="565"/>
      <c r="BN25" s="565"/>
      <c r="BO25" s="565"/>
      <c r="BP25" s="565"/>
      <c r="BQ25" s="565"/>
      <c r="BR25" s="565"/>
      <c r="BS25" s="565"/>
      <c r="BT25" s="565"/>
    </row>
    <row r="26" spans="4:72" s="566" customFormat="1" ht="25.9" customHeight="1" x14ac:dyDescent="0.55000000000000004">
      <c r="Z26" s="675" t="s">
        <v>789</v>
      </c>
      <c r="AA26" s="676"/>
      <c r="AB26" s="676"/>
      <c r="AC26" s="676"/>
      <c r="AD26" s="676"/>
      <c r="AE26" s="676"/>
      <c r="AF26" s="676"/>
      <c r="AG26" s="676"/>
      <c r="AH26" s="676"/>
      <c r="AI26" s="676"/>
      <c r="AJ26" s="676"/>
      <c r="AK26" s="676"/>
      <c r="AL26" s="676"/>
      <c r="AM26" s="676"/>
      <c r="AN26" s="676"/>
      <c r="AO26" s="676"/>
      <c r="AP26" s="676"/>
      <c r="AQ26" s="676"/>
      <c r="AR26" s="676"/>
      <c r="AS26" s="676"/>
      <c r="AT26" s="676"/>
      <c r="AU26" s="676"/>
      <c r="AV26" s="676"/>
      <c r="AW26" s="676"/>
      <c r="AX26" s="676"/>
      <c r="AY26" s="676"/>
      <c r="AZ26" s="676"/>
      <c r="BA26" s="676"/>
      <c r="BB26" s="676"/>
      <c r="BC26" s="676"/>
      <c r="BD26" s="676"/>
      <c r="BE26" s="676"/>
      <c r="BF26" s="676"/>
      <c r="BG26" s="676"/>
      <c r="BH26" s="676"/>
      <c r="BI26" s="676"/>
      <c r="BJ26" s="676"/>
      <c r="BK26" s="676"/>
      <c r="BL26" s="676"/>
      <c r="BM26" s="676"/>
      <c r="BN26" s="676"/>
      <c r="BO26" s="676"/>
      <c r="BP26" s="676"/>
      <c r="BQ26" s="676"/>
      <c r="BR26" s="676"/>
      <c r="BS26" s="676"/>
      <c r="BT26" s="661"/>
    </row>
    <row r="47" ht="52.5" customHeight="1" x14ac:dyDescent="0.55000000000000004"/>
  </sheetData>
  <mergeCells count="31">
    <mergeCell ref="Z22:BP22"/>
    <mergeCell ref="Z24:BP24"/>
    <mergeCell ref="Z26:BS26"/>
    <mergeCell ref="D12:Y12"/>
    <mergeCell ref="AA12:BR12"/>
    <mergeCell ref="AA14:AV14"/>
    <mergeCell ref="AW14:BE14"/>
    <mergeCell ref="BF14:BQ14"/>
    <mergeCell ref="AT18:AV18"/>
    <mergeCell ref="AW18:AY18"/>
    <mergeCell ref="D18:Y18"/>
    <mergeCell ref="AB18:AE18"/>
    <mergeCell ref="AF18:AI18"/>
    <mergeCell ref="AJ18:AL18"/>
    <mergeCell ref="AM18:AP18"/>
    <mergeCell ref="AQ18:AS18"/>
    <mergeCell ref="O2:BF2"/>
    <mergeCell ref="O4:BF4"/>
    <mergeCell ref="D6:Y6"/>
    <mergeCell ref="AA6:BR6"/>
    <mergeCell ref="D8:Y8"/>
    <mergeCell ref="AA8:BR8"/>
    <mergeCell ref="Q20:Y20"/>
    <mergeCell ref="Z20:BP20"/>
    <mergeCell ref="D10:Y10"/>
    <mergeCell ref="AA10:BR10"/>
    <mergeCell ref="D14:Y14"/>
    <mergeCell ref="D16:Y16"/>
    <mergeCell ref="AA16:AV16"/>
    <mergeCell ref="AW16:BE16"/>
    <mergeCell ref="BF16:BQ16"/>
  </mergeCells>
  <phoneticPr fontId="1"/>
  <dataValidations count="3">
    <dataValidation type="whole" operator="greaterThan" allowBlank="1" showInputMessage="1" showErrorMessage="1" sqref="AF983050:AI983050 KB983050:KE983050 TX983050:UA983050 ADT983050:ADW983050 ANP983050:ANS983050 AXL983050:AXO983050 BHH983050:BHK983050 BRD983050:BRG983050 CAZ983050:CBC983050 CKV983050:CKY983050 CUR983050:CUU983050 DEN983050:DEQ983050 DOJ983050:DOM983050 DYF983050:DYI983050 EIB983050:EIE983050 ERX983050:ESA983050 FBT983050:FBW983050 FLP983050:FLS983050 FVL983050:FVO983050 GFH983050:GFK983050 GPD983050:GPG983050 GYZ983050:GZC983050 HIV983050:HIY983050 HSR983050:HSU983050 ICN983050:ICQ983050 IMJ983050:IMM983050 IWF983050:IWI983050 JGB983050:JGE983050 JPX983050:JQA983050 JZT983050:JZW983050 KJP983050:KJS983050 KTL983050:KTO983050 LDH983050:LDK983050 LND983050:LNG983050 LWZ983050:LXC983050 MGV983050:MGY983050 MQR983050:MQU983050 NAN983050:NAQ983050 NKJ983050:NKM983050 NUF983050:NUI983050 OEB983050:OEE983050 ONX983050:OOA983050 OXT983050:OXW983050 PHP983050:PHS983050 PRL983050:PRO983050 QBH983050:QBK983050 QLD983050:QLG983050 QUZ983050:QVC983050 REV983050:REY983050 ROR983050:ROU983050 RYN983050:RYQ983050 SIJ983050:SIM983050 SSF983050:SSI983050 TCB983050:TCE983050 TLX983050:TMA983050 TVT983050:TVW983050 UFP983050:UFS983050 UPL983050:UPO983050 UZH983050:UZK983050 VJD983050:VJG983050 VSZ983050:VTC983050 WCV983050:WCY983050 WMR983050:WMU983050 WWN983050:WWQ983050 AF65546:AI65546 KB65546:KE65546 TX65546:UA65546 ADT65546:ADW65546 ANP65546:ANS65546 AXL65546:AXO65546 BHH65546:BHK65546 BRD65546:BRG65546 CAZ65546:CBC65546 CKV65546:CKY65546 CUR65546:CUU65546 DEN65546:DEQ65546 DOJ65546:DOM65546 DYF65546:DYI65546 EIB65546:EIE65546 ERX65546:ESA65546 FBT65546:FBW65546 FLP65546:FLS65546 FVL65546:FVO65546 GFH65546:GFK65546 GPD65546:GPG65546 GYZ65546:GZC65546 HIV65546:HIY65546 HSR65546:HSU65546 ICN65546:ICQ65546 IMJ65546:IMM65546 IWF65546:IWI65546 JGB65546:JGE65546 JPX65546:JQA65546 JZT65546:JZW65546 KJP65546:KJS65546 KTL65546:KTO65546 LDH65546:LDK65546 LND65546:LNG65546 LWZ65546:LXC65546 MGV65546:MGY65546 MQR65546:MQU65546 NAN65546:NAQ65546 NKJ65546:NKM65546 NUF65546:NUI65546 OEB65546:OEE65546 ONX65546:OOA65546 OXT65546:OXW65546 PHP65546:PHS65546 PRL65546:PRO65546 QBH65546:QBK65546 QLD65546:QLG65546 QUZ65546:QVC65546 REV65546:REY65546 ROR65546:ROU65546 RYN65546:RYQ65546 SIJ65546:SIM65546 SSF65546:SSI65546 TCB65546:TCE65546 TLX65546:TMA65546 TVT65546:TVW65546 UFP65546:UFS65546 UPL65546:UPO65546 UZH65546:UZK65546 VJD65546:VJG65546 VSZ65546:VTC65546 WCV65546:WCY65546 WMR65546:WMU65546 WWN65546:WWQ65546 AF131082:AI131082 KB131082:KE131082 TX131082:UA131082 ADT131082:ADW131082 ANP131082:ANS131082 AXL131082:AXO131082 BHH131082:BHK131082 BRD131082:BRG131082 CAZ131082:CBC131082 CKV131082:CKY131082 CUR131082:CUU131082 DEN131082:DEQ131082 DOJ131082:DOM131082 DYF131082:DYI131082 EIB131082:EIE131082 ERX131082:ESA131082 FBT131082:FBW131082 FLP131082:FLS131082 FVL131082:FVO131082 GFH131082:GFK131082 GPD131082:GPG131082 GYZ131082:GZC131082 HIV131082:HIY131082 HSR131082:HSU131082 ICN131082:ICQ131082 IMJ131082:IMM131082 IWF131082:IWI131082 JGB131082:JGE131082 JPX131082:JQA131082 JZT131082:JZW131082 KJP131082:KJS131082 KTL131082:KTO131082 LDH131082:LDK131082 LND131082:LNG131082 LWZ131082:LXC131082 MGV131082:MGY131082 MQR131082:MQU131082 NAN131082:NAQ131082 NKJ131082:NKM131082 NUF131082:NUI131082 OEB131082:OEE131082 ONX131082:OOA131082 OXT131082:OXW131082 PHP131082:PHS131082 PRL131082:PRO131082 QBH131082:QBK131082 QLD131082:QLG131082 QUZ131082:QVC131082 REV131082:REY131082 ROR131082:ROU131082 RYN131082:RYQ131082 SIJ131082:SIM131082 SSF131082:SSI131082 TCB131082:TCE131082 TLX131082:TMA131082 TVT131082:TVW131082 UFP131082:UFS131082 UPL131082:UPO131082 UZH131082:UZK131082 VJD131082:VJG131082 VSZ131082:VTC131082 WCV131082:WCY131082 WMR131082:WMU131082 WWN131082:WWQ131082 AF196618:AI196618 KB196618:KE196618 TX196618:UA196618 ADT196618:ADW196618 ANP196618:ANS196618 AXL196618:AXO196618 BHH196618:BHK196618 BRD196618:BRG196618 CAZ196618:CBC196618 CKV196618:CKY196618 CUR196618:CUU196618 DEN196618:DEQ196618 DOJ196618:DOM196618 DYF196618:DYI196618 EIB196618:EIE196618 ERX196618:ESA196618 FBT196618:FBW196618 FLP196618:FLS196618 FVL196618:FVO196618 GFH196618:GFK196618 GPD196618:GPG196618 GYZ196618:GZC196618 HIV196618:HIY196618 HSR196618:HSU196618 ICN196618:ICQ196618 IMJ196618:IMM196618 IWF196618:IWI196618 JGB196618:JGE196618 JPX196618:JQA196618 JZT196618:JZW196618 KJP196618:KJS196618 KTL196618:KTO196618 LDH196618:LDK196618 LND196618:LNG196618 LWZ196618:LXC196618 MGV196618:MGY196618 MQR196618:MQU196618 NAN196618:NAQ196618 NKJ196618:NKM196618 NUF196618:NUI196618 OEB196618:OEE196618 ONX196618:OOA196618 OXT196618:OXW196618 PHP196618:PHS196618 PRL196618:PRO196618 QBH196618:QBK196618 QLD196618:QLG196618 QUZ196618:QVC196618 REV196618:REY196618 ROR196618:ROU196618 RYN196618:RYQ196618 SIJ196618:SIM196618 SSF196618:SSI196618 TCB196618:TCE196618 TLX196618:TMA196618 TVT196618:TVW196618 UFP196618:UFS196618 UPL196618:UPO196618 UZH196618:UZK196618 VJD196618:VJG196618 VSZ196618:VTC196618 WCV196618:WCY196618 WMR196618:WMU196618 WWN196618:WWQ196618 AF262154:AI262154 KB262154:KE262154 TX262154:UA262154 ADT262154:ADW262154 ANP262154:ANS262154 AXL262154:AXO262154 BHH262154:BHK262154 BRD262154:BRG262154 CAZ262154:CBC262154 CKV262154:CKY262154 CUR262154:CUU262154 DEN262154:DEQ262154 DOJ262154:DOM262154 DYF262154:DYI262154 EIB262154:EIE262154 ERX262154:ESA262154 FBT262154:FBW262154 FLP262154:FLS262154 FVL262154:FVO262154 GFH262154:GFK262154 GPD262154:GPG262154 GYZ262154:GZC262154 HIV262154:HIY262154 HSR262154:HSU262154 ICN262154:ICQ262154 IMJ262154:IMM262154 IWF262154:IWI262154 JGB262154:JGE262154 JPX262154:JQA262154 JZT262154:JZW262154 KJP262154:KJS262154 KTL262154:KTO262154 LDH262154:LDK262154 LND262154:LNG262154 LWZ262154:LXC262154 MGV262154:MGY262154 MQR262154:MQU262154 NAN262154:NAQ262154 NKJ262154:NKM262154 NUF262154:NUI262154 OEB262154:OEE262154 ONX262154:OOA262154 OXT262154:OXW262154 PHP262154:PHS262154 PRL262154:PRO262154 QBH262154:QBK262154 QLD262154:QLG262154 QUZ262154:QVC262154 REV262154:REY262154 ROR262154:ROU262154 RYN262154:RYQ262154 SIJ262154:SIM262154 SSF262154:SSI262154 TCB262154:TCE262154 TLX262154:TMA262154 TVT262154:TVW262154 UFP262154:UFS262154 UPL262154:UPO262154 UZH262154:UZK262154 VJD262154:VJG262154 VSZ262154:VTC262154 WCV262154:WCY262154 WMR262154:WMU262154 WWN262154:WWQ262154 AF327690:AI327690 KB327690:KE327690 TX327690:UA327690 ADT327690:ADW327690 ANP327690:ANS327690 AXL327690:AXO327690 BHH327690:BHK327690 BRD327690:BRG327690 CAZ327690:CBC327690 CKV327690:CKY327690 CUR327690:CUU327690 DEN327690:DEQ327690 DOJ327690:DOM327690 DYF327690:DYI327690 EIB327690:EIE327690 ERX327690:ESA327690 FBT327690:FBW327690 FLP327690:FLS327690 FVL327690:FVO327690 GFH327690:GFK327690 GPD327690:GPG327690 GYZ327690:GZC327690 HIV327690:HIY327690 HSR327690:HSU327690 ICN327690:ICQ327690 IMJ327690:IMM327690 IWF327690:IWI327690 JGB327690:JGE327690 JPX327690:JQA327690 JZT327690:JZW327690 KJP327690:KJS327690 KTL327690:KTO327690 LDH327690:LDK327690 LND327690:LNG327690 LWZ327690:LXC327690 MGV327690:MGY327690 MQR327690:MQU327690 NAN327690:NAQ327690 NKJ327690:NKM327690 NUF327690:NUI327690 OEB327690:OEE327690 ONX327690:OOA327690 OXT327690:OXW327690 PHP327690:PHS327690 PRL327690:PRO327690 QBH327690:QBK327690 QLD327690:QLG327690 QUZ327690:QVC327690 REV327690:REY327690 ROR327690:ROU327690 RYN327690:RYQ327690 SIJ327690:SIM327690 SSF327690:SSI327690 TCB327690:TCE327690 TLX327690:TMA327690 TVT327690:TVW327690 UFP327690:UFS327690 UPL327690:UPO327690 UZH327690:UZK327690 VJD327690:VJG327690 VSZ327690:VTC327690 WCV327690:WCY327690 WMR327690:WMU327690 WWN327690:WWQ327690 AF393226:AI393226 KB393226:KE393226 TX393226:UA393226 ADT393226:ADW393226 ANP393226:ANS393226 AXL393226:AXO393226 BHH393226:BHK393226 BRD393226:BRG393226 CAZ393226:CBC393226 CKV393226:CKY393226 CUR393226:CUU393226 DEN393226:DEQ393226 DOJ393226:DOM393226 DYF393226:DYI393226 EIB393226:EIE393226 ERX393226:ESA393226 FBT393226:FBW393226 FLP393226:FLS393226 FVL393226:FVO393226 GFH393226:GFK393226 GPD393226:GPG393226 GYZ393226:GZC393226 HIV393226:HIY393226 HSR393226:HSU393226 ICN393226:ICQ393226 IMJ393226:IMM393226 IWF393226:IWI393226 JGB393226:JGE393226 JPX393226:JQA393226 JZT393226:JZW393226 KJP393226:KJS393226 KTL393226:KTO393226 LDH393226:LDK393226 LND393226:LNG393226 LWZ393226:LXC393226 MGV393226:MGY393226 MQR393226:MQU393226 NAN393226:NAQ393226 NKJ393226:NKM393226 NUF393226:NUI393226 OEB393226:OEE393226 ONX393226:OOA393226 OXT393226:OXW393226 PHP393226:PHS393226 PRL393226:PRO393226 QBH393226:QBK393226 QLD393226:QLG393226 QUZ393226:QVC393226 REV393226:REY393226 ROR393226:ROU393226 RYN393226:RYQ393226 SIJ393226:SIM393226 SSF393226:SSI393226 TCB393226:TCE393226 TLX393226:TMA393226 TVT393226:TVW393226 UFP393226:UFS393226 UPL393226:UPO393226 UZH393226:UZK393226 VJD393226:VJG393226 VSZ393226:VTC393226 WCV393226:WCY393226 WMR393226:WMU393226 WWN393226:WWQ393226 AF458762:AI458762 KB458762:KE458762 TX458762:UA458762 ADT458762:ADW458762 ANP458762:ANS458762 AXL458762:AXO458762 BHH458762:BHK458762 BRD458762:BRG458762 CAZ458762:CBC458762 CKV458762:CKY458762 CUR458762:CUU458762 DEN458762:DEQ458762 DOJ458762:DOM458762 DYF458762:DYI458762 EIB458762:EIE458762 ERX458762:ESA458762 FBT458762:FBW458762 FLP458762:FLS458762 FVL458762:FVO458762 GFH458762:GFK458762 GPD458762:GPG458762 GYZ458762:GZC458762 HIV458762:HIY458762 HSR458762:HSU458762 ICN458762:ICQ458762 IMJ458762:IMM458762 IWF458762:IWI458762 JGB458762:JGE458762 JPX458762:JQA458762 JZT458762:JZW458762 KJP458762:KJS458762 KTL458762:KTO458762 LDH458762:LDK458762 LND458762:LNG458762 LWZ458762:LXC458762 MGV458762:MGY458762 MQR458762:MQU458762 NAN458762:NAQ458762 NKJ458762:NKM458762 NUF458762:NUI458762 OEB458762:OEE458762 ONX458762:OOA458762 OXT458762:OXW458762 PHP458762:PHS458762 PRL458762:PRO458762 QBH458762:QBK458762 QLD458762:QLG458762 QUZ458762:QVC458762 REV458762:REY458762 ROR458762:ROU458762 RYN458762:RYQ458762 SIJ458762:SIM458762 SSF458762:SSI458762 TCB458762:TCE458762 TLX458762:TMA458762 TVT458762:TVW458762 UFP458762:UFS458762 UPL458762:UPO458762 UZH458762:UZK458762 VJD458762:VJG458762 VSZ458762:VTC458762 WCV458762:WCY458762 WMR458762:WMU458762 WWN458762:WWQ458762 AF524298:AI524298 KB524298:KE524298 TX524298:UA524298 ADT524298:ADW524298 ANP524298:ANS524298 AXL524298:AXO524298 BHH524298:BHK524298 BRD524298:BRG524298 CAZ524298:CBC524298 CKV524298:CKY524298 CUR524298:CUU524298 DEN524298:DEQ524298 DOJ524298:DOM524298 DYF524298:DYI524298 EIB524298:EIE524298 ERX524298:ESA524298 FBT524298:FBW524298 FLP524298:FLS524298 FVL524298:FVO524298 GFH524298:GFK524298 GPD524298:GPG524298 GYZ524298:GZC524298 HIV524298:HIY524298 HSR524298:HSU524298 ICN524298:ICQ524298 IMJ524298:IMM524298 IWF524298:IWI524298 JGB524298:JGE524298 JPX524298:JQA524298 JZT524298:JZW524298 KJP524298:KJS524298 KTL524298:KTO524298 LDH524298:LDK524298 LND524298:LNG524298 LWZ524298:LXC524298 MGV524298:MGY524298 MQR524298:MQU524298 NAN524298:NAQ524298 NKJ524298:NKM524298 NUF524298:NUI524298 OEB524298:OEE524298 ONX524298:OOA524298 OXT524298:OXW524298 PHP524298:PHS524298 PRL524298:PRO524298 QBH524298:QBK524298 QLD524298:QLG524298 QUZ524298:QVC524298 REV524298:REY524298 ROR524298:ROU524298 RYN524298:RYQ524298 SIJ524298:SIM524298 SSF524298:SSI524298 TCB524298:TCE524298 TLX524298:TMA524298 TVT524298:TVW524298 UFP524298:UFS524298 UPL524298:UPO524298 UZH524298:UZK524298 VJD524298:VJG524298 VSZ524298:VTC524298 WCV524298:WCY524298 WMR524298:WMU524298 WWN524298:WWQ524298 AF589834:AI589834 KB589834:KE589834 TX589834:UA589834 ADT589834:ADW589834 ANP589834:ANS589834 AXL589834:AXO589834 BHH589834:BHK589834 BRD589834:BRG589834 CAZ589834:CBC589834 CKV589834:CKY589834 CUR589834:CUU589834 DEN589834:DEQ589834 DOJ589834:DOM589834 DYF589834:DYI589834 EIB589834:EIE589834 ERX589834:ESA589834 FBT589834:FBW589834 FLP589834:FLS589834 FVL589834:FVO589834 GFH589834:GFK589834 GPD589834:GPG589834 GYZ589834:GZC589834 HIV589834:HIY589834 HSR589834:HSU589834 ICN589834:ICQ589834 IMJ589834:IMM589834 IWF589834:IWI589834 JGB589834:JGE589834 JPX589834:JQA589834 JZT589834:JZW589834 KJP589834:KJS589834 KTL589834:KTO589834 LDH589834:LDK589834 LND589834:LNG589834 LWZ589834:LXC589834 MGV589834:MGY589834 MQR589834:MQU589834 NAN589834:NAQ589834 NKJ589834:NKM589834 NUF589834:NUI589834 OEB589834:OEE589834 ONX589834:OOA589834 OXT589834:OXW589834 PHP589834:PHS589834 PRL589834:PRO589834 QBH589834:QBK589834 QLD589834:QLG589834 QUZ589834:QVC589834 REV589834:REY589834 ROR589834:ROU589834 RYN589834:RYQ589834 SIJ589834:SIM589834 SSF589834:SSI589834 TCB589834:TCE589834 TLX589834:TMA589834 TVT589834:TVW589834 UFP589834:UFS589834 UPL589834:UPO589834 UZH589834:UZK589834 VJD589834:VJG589834 VSZ589834:VTC589834 WCV589834:WCY589834 WMR589834:WMU589834 WWN589834:WWQ589834 AF655370:AI655370 KB655370:KE655370 TX655370:UA655370 ADT655370:ADW655370 ANP655370:ANS655370 AXL655370:AXO655370 BHH655370:BHK655370 BRD655370:BRG655370 CAZ655370:CBC655370 CKV655370:CKY655370 CUR655370:CUU655370 DEN655370:DEQ655370 DOJ655370:DOM655370 DYF655370:DYI655370 EIB655370:EIE655370 ERX655370:ESA655370 FBT655370:FBW655370 FLP655370:FLS655370 FVL655370:FVO655370 GFH655370:GFK655370 GPD655370:GPG655370 GYZ655370:GZC655370 HIV655370:HIY655370 HSR655370:HSU655370 ICN655370:ICQ655370 IMJ655370:IMM655370 IWF655370:IWI655370 JGB655370:JGE655370 JPX655370:JQA655370 JZT655370:JZW655370 KJP655370:KJS655370 KTL655370:KTO655370 LDH655370:LDK655370 LND655370:LNG655370 LWZ655370:LXC655370 MGV655370:MGY655370 MQR655370:MQU655370 NAN655370:NAQ655370 NKJ655370:NKM655370 NUF655370:NUI655370 OEB655370:OEE655370 ONX655370:OOA655370 OXT655370:OXW655370 PHP655370:PHS655370 PRL655370:PRO655370 QBH655370:QBK655370 QLD655370:QLG655370 QUZ655370:QVC655370 REV655370:REY655370 ROR655370:ROU655370 RYN655370:RYQ655370 SIJ655370:SIM655370 SSF655370:SSI655370 TCB655370:TCE655370 TLX655370:TMA655370 TVT655370:TVW655370 UFP655370:UFS655370 UPL655370:UPO655370 UZH655370:UZK655370 VJD655370:VJG655370 VSZ655370:VTC655370 WCV655370:WCY655370 WMR655370:WMU655370 WWN655370:WWQ655370 AF720906:AI720906 KB720906:KE720906 TX720906:UA720906 ADT720906:ADW720906 ANP720906:ANS720906 AXL720906:AXO720906 BHH720906:BHK720906 BRD720906:BRG720906 CAZ720906:CBC720906 CKV720906:CKY720906 CUR720906:CUU720906 DEN720906:DEQ720906 DOJ720906:DOM720906 DYF720906:DYI720906 EIB720906:EIE720906 ERX720906:ESA720906 FBT720906:FBW720906 FLP720906:FLS720906 FVL720906:FVO720906 GFH720906:GFK720906 GPD720906:GPG720906 GYZ720906:GZC720906 HIV720906:HIY720906 HSR720906:HSU720906 ICN720906:ICQ720906 IMJ720906:IMM720906 IWF720906:IWI720906 JGB720906:JGE720906 JPX720906:JQA720906 JZT720906:JZW720906 KJP720906:KJS720906 KTL720906:KTO720906 LDH720906:LDK720906 LND720906:LNG720906 LWZ720906:LXC720906 MGV720906:MGY720906 MQR720906:MQU720906 NAN720906:NAQ720906 NKJ720906:NKM720906 NUF720906:NUI720906 OEB720906:OEE720906 ONX720906:OOA720906 OXT720906:OXW720906 PHP720906:PHS720906 PRL720906:PRO720906 QBH720906:QBK720906 QLD720906:QLG720906 QUZ720906:QVC720906 REV720906:REY720906 ROR720906:ROU720906 RYN720906:RYQ720906 SIJ720906:SIM720906 SSF720906:SSI720906 TCB720906:TCE720906 TLX720906:TMA720906 TVT720906:TVW720906 UFP720906:UFS720906 UPL720906:UPO720906 UZH720906:UZK720906 VJD720906:VJG720906 VSZ720906:VTC720906 WCV720906:WCY720906 WMR720906:WMU720906 WWN720906:WWQ720906 AF786442:AI786442 KB786442:KE786442 TX786442:UA786442 ADT786442:ADW786442 ANP786442:ANS786442 AXL786442:AXO786442 BHH786442:BHK786442 BRD786442:BRG786442 CAZ786442:CBC786442 CKV786442:CKY786442 CUR786442:CUU786442 DEN786442:DEQ786442 DOJ786442:DOM786442 DYF786442:DYI786442 EIB786442:EIE786442 ERX786442:ESA786442 FBT786442:FBW786442 FLP786442:FLS786442 FVL786442:FVO786442 GFH786442:GFK786442 GPD786442:GPG786442 GYZ786442:GZC786442 HIV786442:HIY786442 HSR786442:HSU786442 ICN786442:ICQ786442 IMJ786442:IMM786442 IWF786442:IWI786442 JGB786442:JGE786442 JPX786442:JQA786442 JZT786442:JZW786442 KJP786442:KJS786442 KTL786442:KTO786442 LDH786442:LDK786442 LND786442:LNG786442 LWZ786442:LXC786442 MGV786442:MGY786442 MQR786442:MQU786442 NAN786442:NAQ786442 NKJ786442:NKM786442 NUF786442:NUI786442 OEB786442:OEE786442 ONX786442:OOA786442 OXT786442:OXW786442 PHP786442:PHS786442 PRL786442:PRO786442 QBH786442:QBK786442 QLD786442:QLG786442 QUZ786442:QVC786442 REV786442:REY786442 ROR786442:ROU786442 RYN786442:RYQ786442 SIJ786442:SIM786442 SSF786442:SSI786442 TCB786442:TCE786442 TLX786442:TMA786442 TVT786442:TVW786442 UFP786442:UFS786442 UPL786442:UPO786442 UZH786442:UZK786442 VJD786442:VJG786442 VSZ786442:VTC786442 WCV786442:WCY786442 WMR786442:WMU786442 WWN786442:WWQ786442 AF851978:AI851978 KB851978:KE851978 TX851978:UA851978 ADT851978:ADW851978 ANP851978:ANS851978 AXL851978:AXO851978 BHH851978:BHK851978 BRD851978:BRG851978 CAZ851978:CBC851978 CKV851978:CKY851978 CUR851978:CUU851978 DEN851978:DEQ851978 DOJ851978:DOM851978 DYF851978:DYI851978 EIB851978:EIE851978 ERX851978:ESA851978 FBT851978:FBW851978 FLP851978:FLS851978 FVL851978:FVO851978 GFH851978:GFK851978 GPD851978:GPG851978 GYZ851978:GZC851978 HIV851978:HIY851978 HSR851978:HSU851978 ICN851978:ICQ851978 IMJ851978:IMM851978 IWF851978:IWI851978 JGB851978:JGE851978 JPX851978:JQA851978 JZT851978:JZW851978 KJP851978:KJS851978 KTL851978:KTO851978 LDH851978:LDK851978 LND851978:LNG851978 LWZ851978:LXC851978 MGV851978:MGY851978 MQR851978:MQU851978 NAN851978:NAQ851978 NKJ851978:NKM851978 NUF851978:NUI851978 OEB851978:OEE851978 ONX851978:OOA851978 OXT851978:OXW851978 PHP851978:PHS851978 PRL851978:PRO851978 QBH851978:QBK851978 QLD851978:QLG851978 QUZ851978:QVC851978 REV851978:REY851978 ROR851978:ROU851978 RYN851978:RYQ851978 SIJ851978:SIM851978 SSF851978:SSI851978 TCB851978:TCE851978 TLX851978:TMA851978 TVT851978:TVW851978 UFP851978:UFS851978 UPL851978:UPO851978 UZH851978:UZK851978 VJD851978:VJG851978 VSZ851978:VTC851978 WCV851978:WCY851978 WMR851978:WMU851978 WWN851978:WWQ851978 AF917514:AI917514 KB917514:KE917514 TX917514:UA917514 ADT917514:ADW917514 ANP917514:ANS917514 AXL917514:AXO917514 BHH917514:BHK917514 BRD917514:BRG917514 CAZ917514:CBC917514 CKV917514:CKY917514 CUR917514:CUU917514 DEN917514:DEQ917514 DOJ917514:DOM917514 DYF917514:DYI917514 EIB917514:EIE917514 ERX917514:ESA917514 FBT917514:FBW917514 FLP917514:FLS917514 FVL917514:FVO917514 GFH917514:GFK917514 GPD917514:GPG917514 GYZ917514:GZC917514 HIV917514:HIY917514 HSR917514:HSU917514 ICN917514:ICQ917514 IMJ917514:IMM917514 IWF917514:IWI917514 JGB917514:JGE917514 JPX917514:JQA917514 JZT917514:JZW917514 KJP917514:KJS917514 KTL917514:KTO917514 LDH917514:LDK917514 LND917514:LNG917514 LWZ917514:LXC917514 MGV917514:MGY917514 MQR917514:MQU917514 NAN917514:NAQ917514 NKJ917514:NKM917514 NUF917514:NUI917514 OEB917514:OEE917514 ONX917514:OOA917514 OXT917514:OXW917514 PHP917514:PHS917514 PRL917514:PRO917514 QBH917514:QBK917514 QLD917514:QLG917514 QUZ917514:QVC917514 REV917514:REY917514 ROR917514:ROU917514 RYN917514:RYQ917514 SIJ917514:SIM917514 SSF917514:SSI917514 TCB917514:TCE917514 TLX917514:TMA917514 TVT917514:TVW917514 UFP917514:UFS917514 UPL917514:UPO917514 UZH917514:UZK917514 VJD917514:VJG917514 VSZ917514:VTC917514 WCV917514:WCY917514 WMR917514:WMU917514 WWN917514:WWQ917514 AF18:AI18 KB18:KE18 TX18:UA18 ADT18:ADW18 ANP18:ANS18 AXL18:AXO18 BHH18:BHK18 BRD18:BRG18 CAZ18:CBC18 CKV18:CKY18 CUR18:CUU18 DEN18:DEQ18 DOJ18:DOM18 DYF18:DYI18 EIB18:EIE18 ERX18:ESA18 FBT18:FBW18 FLP18:FLS18 FVL18:FVO18 GFH18:GFK18 GPD18:GPG18 GYZ18:GZC18 HIV18:HIY18 HSR18:HSU18 ICN18:ICQ18 IMJ18:IMM18 IWF18:IWI18 JGB18:JGE18 JPX18:JQA18 JZT18:JZW18 KJP18:KJS18 KTL18:KTO18 LDH18:LDK18 LND18:LNG18 LWZ18:LXC18 MGV18:MGY18 MQR18:MQU18 NAN18:NAQ18 NKJ18:NKM18 NUF18:NUI18 OEB18:OEE18 ONX18:OOA18 OXT18:OXW18 PHP18:PHS18 PRL18:PRO18 QBH18:QBK18 QLD18:QLG18 QUZ18:QVC18 REV18:REY18 ROR18:ROU18 RYN18:RYQ18 SIJ18:SIM18 SSF18:SSI18 TCB18:TCE18 TLX18:TMA18 TVT18:TVW18 UFP18:UFS18 UPL18:UPO18 UZH18:UZK18 VJD18:VJG18 VSZ18:VTC18 WCV18:WCY18 WMR18:WMU18 WWN18:WWQ18 WWN16:WWQ16 KB16:KE16 TX16:UA16 ADT16:ADW16 ANP16:ANS16 AXL16:AXO16 BHH16:BHK16 BRD16:BRG16 CAZ16:CBC16 CKV16:CKY16 CUR16:CUU16 DEN16:DEQ16 DOJ16:DOM16 DYF16:DYI16 EIB16:EIE16 ERX16:ESA16 FBT16:FBW16 FLP16:FLS16 FVL16:FVO16 GFH16:GFK16 GPD16:GPG16 GYZ16:GZC16 HIV16:HIY16 HSR16:HSU16 ICN16:ICQ16 IMJ16:IMM16 IWF16:IWI16 JGB16:JGE16 JPX16:JQA16 JZT16:JZW16 KJP16:KJS16 KTL16:KTO16 LDH16:LDK16 LND16:LNG16 LWZ16:LXC16 MGV16:MGY16 MQR16:MQU16 NAN16:NAQ16 NKJ16:NKM16 NUF16:NUI16 OEB16:OEE16 ONX16:OOA16 OXT16:OXW16 PHP16:PHS16 PRL16:PRO16 QBH16:QBK16 QLD16:QLG16 QUZ16:QVC16 REV16:REY16 ROR16:ROU16 RYN16:RYQ16 SIJ16:SIM16 SSF16:SSI16 TCB16:TCE16 TLX16:TMA16 TVT16:TVW16 UFP16:UFS16 UPL16:UPO16 UZH16:UZK16 VJD16:VJG16 VSZ16:VTC16 WCV16:WCY16 WMR16:WMU16">
      <formula1>0</formula1>
    </dataValidation>
    <dataValidation type="whole" allowBlank="1" showInputMessage="1" showErrorMessage="1" sqref="AM983050:AP983050 KI983050:KL983050 UE983050:UH983050 AEA983050:AED983050 ANW983050:ANZ983050 AXS983050:AXV983050 BHO983050:BHR983050 BRK983050:BRN983050 CBG983050:CBJ983050 CLC983050:CLF983050 CUY983050:CVB983050 DEU983050:DEX983050 DOQ983050:DOT983050 DYM983050:DYP983050 EII983050:EIL983050 ESE983050:ESH983050 FCA983050:FCD983050 FLW983050:FLZ983050 FVS983050:FVV983050 GFO983050:GFR983050 GPK983050:GPN983050 GZG983050:GZJ983050 HJC983050:HJF983050 HSY983050:HTB983050 ICU983050:ICX983050 IMQ983050:IMT983050 IWM983050:IWP983050 JGI983050:JGL983050 JQE983050:JQH983050 KAA983050:KAD983050 KJW983050:KJZ983050 KTS983050:KTV983050 LDO983050:LDR983050 LNK983050:LNN983050 LXG983050:LXJ983050 MHC983050:MHF983050 MQY983050:MRB983050 NAU983050:NAX983050 NKQ983050:NKT983050 NUM983050:NUP983050 OEI983050:OEL983050 OOE983050:OOH983050 OYA983050:OYD983050 PHW983050:PHZ983050 PRS983050:PRV983050 QBO983050:QBR983050 QLK983050:QLN983050 QVG983050:QVJ983050 RFC983050:RFF983050 ROY983050:RPB983050 RYU983050:RYX983050 SIQ983050:SIT983050 SSM983050:SSP983050 TCI983050:TCL983050 TME983050:TMH983050 TWA983050:TWD983050 UFW983050:UFZ983050 UPS983050:UPV983050 UZO983050:UZR983050 VJK983050:VJN983050 VTG983050:VTJ983050 WDC983050:WDF983050 WMY983050:WNB983050 WWU983050:WWX983050 AM65546:AP65546 KI65546:KL65546 UE65546:UH65546 AEA65546:AED65546 ANW65546:ANZ65546 AXS65546:AXV65546 BHO65546:BHR65546 BRK65546:BRN65546 CBG65546:CBJ65546 CLC65546:CLF65546 CUY65546:CVB65546 DEU65546:DEX65546 DOQ65546:DOT65546 DYM65546:DYP65546 EII65546:EIL65546 ESE65546:ESH65546 FCA65546:FCD65546 FLW65546:FLZ65546 FVS65546:FVV65546 GFO65546:GFR65546 GPK65546:GPN65546 GZG65546:GZJ65546 HJC65546:HJF65546 HSY65546:HTB65546 ICU65546:ICX65546 IMQ65546:IMT65546 IWM65546:IWP65546 JGI65546:JGL65546 JQE65546:JQH65546 KAA65546:KAD65546 KJW65546:KJZ65546 KTS65546:KTV65546 LDO65546:LDR65546 LNK65546:LNN65546 LXG65546:LXJ65546 MHC65546:MHF65546 MQY65546:MRB65546 NAU65546:NAX65546 NKQ65546:NKT65546 NUM65546:NUP65546 OEI65546:OEL65546 OOE65546:OOH65546 OYA65546:OYD65546 PHW65546:PHZ65546 PRS65546:PRV65546 QBO65546:QBR65546 QLK65546:QLN65546 QVG65546:QVJ65546 RFC65546:RFF65546 ROY65546:RPB65546 RYU65546:RYX65546 SIQ65546:SIT65546 SSM65546:SSP65546 TCI65546:TCL65546 TME65546:TMH65546 TWA65546:TWD65546 UFW65546:UFZ65546 UPS65546:UPV65546 UZO65546:UZR65546 VJK65546:VJN65546 VTG65546:VTJ65546 WDC65546:WDF65546 WMY65546:WNB65546 WWU65546:WWX65546 AM131082:AP131082 KI131082:KL131082 UE131082:UH131082 AEA131082:AED131082 ANW131082:ANZ131082 AXS131082:AXV131082 BHO131082:BHR131082 BRK131082:BRN131082 CBG131082:CBJ131082 CLC131082:CLF131082 CUY131082:CVB131082 DEU131082:DEX131082 DOQ131082:DOT131082 DYM131082:DYP131082 EII131082:EIL131082 ESE131082:ESH131082 FCA131082:FCD131082 FLW131082:FLZ131082 FVS131082:FVV131082 GFO131082:GFR131082 GPK131082:GPN131082 GZG131082:GZJ131082 HJC131082:HJF131082 HSY131082:HTB131082 ICU131082:ICX131082 IMQ131082:IMT131082 IWM131082:IWP131082 JGI131082:JGL131082 JQE131082:JQH131082 KAA131082:KAD131082 KJW131082:KJZ131082 KTS131082:KTV131082 LDO131082:LDR131082 LNK131082:LNN131082 LXG131082:LXJ131082 MHC131082:MHF131082 MQY131082:MRB131082 NAU131082:NAX131082 NKQ131082:NKT131082 NUM131082:NUP131082 OEI131082:OEL131082 OOE131082:OOH131082 OYA131082:OYD131082 PHW131082:PHZ131082 PRS131082:PRV131082 QBO131082:QBR131082 QLK131082:QLN131082 QVG131082:QVJ131082 RFC131082:RFF131082 ROY131082:RPB131082 RYU131082:RYX131082 SIQ131082:SIT131082 SSM131082:SSP131082 TCI131082:TCL131082 TME131082:TMH131082 TWA131082:TWD131082 UFW131082:UFZ131082 UPS131082:UPV131082 UZO131082:UZR131082 VJK131082:VJN131082 VTG131082:VTJ131082 WDC131082:WDF131082 WMY131082:WNB131082 WWU131082:WWX131082 AM196618:AP196618 KI196618:KL196618 UE196618:UH196618 AEA196618:AED196618 ANW196618:ANZ196618 AXS196618:AXV196618 BHO196618:BHR196618 BRK196618:BRN196618 CBG196618:CBJ196618 CLC196618:CLF196618 CUY196618:CVB196618 DEU196618:DEX196618 DOQ196618:DOT196618 DYM196618:DYP196618 EII196618:EIL196618 ESE196618:ESH196618 FCA196618:FCD196618 FLW196618:FLZ196618 FVS196618:FVV196618 GFO196618:GFR196618 GPK196618:GPN196618 GZG196618:GZJ196618 HJC196618:HJF196618 HSY196618:HTB196618 ICU196618:ICX196618 IMQ196618:IMT196618 IWM196618:IWP196618 JGI196618:JGL196618 JQE196618:JQH196618 KAA196618:KAD196618 KJW196618:KJZ196618 KTS196618:KTV196618 LDO196618:LDR196618 LNK196618:LNN196618 LXG196618:LXJ196618 MHC196618:MHF196618 MQY196618:MRB196618 NAU196618:NAX196618 NKQ196618:NKT196618 NUM196618:NUP196618 OEI196618:OEL196618 OOE196618:OOH196618 OYA196618:OYD196618 PHW196618:PHZ196618 PRS196618:PRV196618 QBO196618:QBR196618 QLK196618:QLN196618 QVG196618:QVJ196618 RFC196618:RFF196618 ROY196618:RPB196618 RYU196618:RYX196618 SIQ196618:SIT196618 SSM196618:SSP196618 TCI196618:TCL196618 TME196618:TMH196618 TWA196618:TWD196618 UFW196618:UFZ196618 UPS196618:UPV196618 UZO196618:UZR196618 VJK196618:VJN196618 VTG196618:VTJ196618 WDC196618:WDF196618 WMY196618:WNB196618 WWU196618:WWX196618 AM262154:AP262154 KI262154:KL262154 UE262154:UH262154 AEA262154:AED262154 ANW262154:ANZ262154 AXS262154:AXV262154 BHO262154:BHR262154 BRK262154:BRN262154 CBG262154:CBJ262154 CLC262154:CLF262154 CUY262154:CVB262154 DEU262154:DEX262154 DOQ262154:DOT262154 DYM262154:DYP262154 EII262154:EIL262154 ESE262154:ESH262154 FCA262154:FCD262154 FLW262154:FLZ262154 FVS262154:FVV262154 GFO262154:GFR262154 GPK262154:GPN262154 GZG262154:GZJ262154 HJC262154:HJF262154 HSY262154:HTB262154 ICU262154:ICX262154 IMQ262154:IMT262154 IWM262154:IWP262154 JGI262154:JGL262154 JQE262154:JQH262154 KAA262154:KAD262154 KJW262154:KJZ262154 KTS262154:KTV262154 LDO262154:LDR262154 LNK262154:LNN262154 LXG262154:LXJ262154 MHC262154:MHF262154 MQY262154:MRB262154 NAU262154:NAX262154 NKQ262154:NKT262154 NUM262154:NUP262154 OEI262154:OEL262154 OOE262154:OOH262154 OYA262154:OYD262154 PHW262154:PHZ262154 PRS262154:PRV262154 QBO262154:QBR262154 QLK262154:QLN262154 QVG262154:QVJ262154 RFC262154:RFF262154 ROY262154:RPB262154 RYU262154:RYX262154 SIQ262154:SIT262154 SSM262154:SSP262154 TCI262154:TCL262154 TME262154:TMH262154 TWA262154:TWD262154 UFW262154:UFZ262154 UPS262154:UPV262154 UZO262154:UZR262154 VJK262154:VJN262154 VTG262154:VTJ262154 WDC262154:WDF262154 WMY262154:WNB262154 WWU262154:WWX262154 AM327690:AP327690 KI327690:KL327690 UE327690:UH327690 AEA327690:AED327690 ANW327690:ANZ327690 AXS327690:AXV327690 BHO327690:BHR327690 BRK327690:BRN327690 CBG327690:CBJ327690 CLC327690:CLF327690 CUY327690:CVB327690 DEU327690:DEX327690 DOQ327690:DOT327690 DYM327690:DYP327690 EII327690:EIL327690 ESE327690:ESH327690 FCA327690:FCD327690 FLW327690:FLZ327690 FVS327690:FVV327690 GFO327690:GFR327690 GPK327690:GPN327690 GZG327690:GZJ327690 HJC327690:HJF327690 HSY327690:HTB327690 ICU327690:ICX327690 IMQ327690:IMT327690 IWM327690:IWP327690 JGI327690:JGL327690 JQE327690:JQH327690 KAA327690:KAD327690 KJW327690:KJZ327690 KTS327690:KTV327690 LDO327690:LDR327690 LNK327690:LNN327690 LXG327690:LXJ327690 MHC327690:MHF327690 MQY327690:MRB327690 NAU327690:NAX327690 NKQ327690:NKT327690 NUM327690:NUP327690 OEI327690:OEL327690 OOE327690:OOH327690 OYA327690:OYD327690 PHW327690:PHZ327690 PRS327690:PRV327690 QBO327690:QBR327690 QLK327690:QLN327690 QVG327690:QVJ327690 RFC327690:RFF327690 ROY327690:RPB327690 RYU327690:RYX327690 SIQ327690:SIT327690 SSM327690:SSP327690 TCI327690:TCL327690 TME327690:TMH327690 TWA327690:TWD327690 UFW327690:UFZ327690 UPS327690:UPV327690 UZO327690:UZR327690 VJK327690:VJN327690 VTG327690:VTJ327690 WDC327690:WDF327690 WMY327690:WNB327690 WWU327690:WWX327690 AM393226:AP393226 KI393226:KL393226 UE393226:UH393226 AEA393226:AED393226 ANW393226:ANZ393226 AXS393226:AXV393226 BHO393226:BHR393226 BRK393226:BRN393226 CBG393226:CBJ393226 CLC393226:CLF393226 CUY393226:CVB393226 DEU393226:DEX393226 DOQ393226:DOT393226 DYM393226:DYP393226 EII393226:EIL393226 ESE393226:ESH393226 FCA393226:FCD393226 FLW393226:FLZ393226 FVS393226:FVV393226 GFO393226:GFR393226 GPK393226:GPN393226 GZG393226:GZJ393226 HJC393226:HJF393226 HSY393226:HTB393226 ICU393226:ICX393226 IMQ393226:IMT393226 IWM393226:IWP393226 JGI393226:JGL393226 JQE393226:JQH393226 KAA393226:KAD393226 KJW393226:KJZ393226 KTS393226:KTV393226 LDO393226:LDR393226 LNK393226:LNN393226 LXG393226:LXJ393226 MHC393226:MHF393226 MQY393226:MRB393226 NAU393226:NAX393226 NKQ393226:NKT393226 NUM393226:NUP393226 OEI393226:OEL393226 OOE393226:OOH393226 OYA393226:OYD393226 PHW393226:PHZ393226 PRS393226:PRV393226 QBO393226:QBR393226 QLK393226:QLN393226 QVG393226:QVJ393226 RFC393226:RFF393226 ROY393226:RPB393226 RYU393226:RYX393226 SIQ393226:SIT393226 SSM393226:SSP393226 TCI393226:TCL393226 TME393226:TMH393226 TWA393226:TWD393226 UFW393226:UFZ393226 UPS393226:UPV393226 UZO393226:UZR393226 VJK393226:VJN393226 VTG393226:VTJ393226 WDC393226:WDF393226 WMY393226:WNB393226 WWU393226:WWX393226 AM458762:AP458762 KI458762:KL458762 UE458762:UH458762 AEA458762:AED458762 ANW458762:ANZ458762 AXS458762:AXV458762 BHO458762:BHR458762 BRK458762:BRN458762 CBG458762:CBJ458762 CLC458762:CLF458762 CUY458762:CVB458762 DEU458762:DEX458762 DOQ458762:DOT458762 DYM458762:DYP458762 EII458762:EIL458762 ESE458762:ESH458762 FCA458762:FCD458762 FLW458762:FLZ458762 FVS458762:FVV458762 GFO458762:GFR458762 GPK458762:GPN458762 GZG458762:GZJ458762 HJC458762:HJF458762 HSY458762:HTB458762 ICU458762:ICX458762 IMQ458762:IMT458762 IWM458762:IWP458762 JGI458762:JGL458762 JQE458762:JQH458762 KAA458762:KAD458762 KJW458762:KJZ458762 KTS458762:KTV458762 LDO458762:LDR458762 LNK458762:LNN458762 LXG458762:LXJ458762 MHC458762:MHF458762 MQY458762:MRB458762 NAU458762:NAX458762 NKQ458762:NKT458762 NUM458762:NUP458762 OEI458762:OEL458762 OOE458762:OOH458762 OYA458762:OYD458762 PHW458762:PHZ458762 PRS458762:PRV458762 QBO458762:QBR458762 QLK458762:QLN458762 QVG458762:QVJ458762 RFC458762:RFF458762 ROY458762:RPB458762 RYU458762:RYX458762 SIQ458762:SIT458762 SSM458762:SSP458762 TCI458762:TCL458762 TME458762:TMH458762 TWA458762:TWD458762 UFW458762:UFZ458762 UPS458762:UPV458762 UZO458762:UZR458762 VJK458762:VJN458762 VTG458762:VTJ458762 WDC458762:WDF458762 WMY458762:WNB458762 WWU458762:WWX458762 AM524298:AP524298 KI524298:KL524298 UE524298:UH524298 AEA524298:AED524298 ANW524298:ANZ524298 AXS524298:AXV524298 BHO524298:BHR524298 BRK524298:BRN524298 CBG524298:CBJ524298 CLC524298:CLF524298 CUY524298:CVB524298 DEU524298:DEX524298 DOQ524298:DOT524298 DYM524298:DYP524298 EII524298:EIL524298 ESE524298:ESH524298 FCA524298:FCD524298 FLW524298:FLZ524298 FVS524298:FVV524298 GFO524298:GFR524298 GPK524298:GPN524298 GZG524298:GZJ524298 HJC524298:HJF524298 HSY524298:HTB524298 ICU524298:ICX524298 IMQ524298:IMT524298 IWM524298:IWP524298 JGI524298:JGL524298 JQE524298:JQH524298 KAA524298:KAD524298 KJW524298:KJZ524298 KTS524298:KTV524298 LDO524298:LDR524298 LNK524298:LNN524298 LXG524298:LXJ524298 MHC524298:MHF524298 MQY524298:MRB524298 NAU524298:NAX524298 NKQ524298:NKT524298 NUM524298:NUP524298 OEI524298:OEL524298 OOE524298:OOH524298 OYA524298:OYD524298 PHW524298:PHZ524298 PRS524298:PRV524298 QBO524298:QBR524298 QLK524298:QLN524298 QVG524298:QVJ524298 RFC524298:RFF524298 ROY524298:RPB524298 RYU524298:RYX524298 SIQ524298:SIT524298 SSM524298:SSP524298 TCI524298:TCL524298 TME524298:TMH524298 TWA524298:TWD524298 UFW524298:UFZ524298 UPS524298:UPV524298 UZO524298:UZR524298 VJK524298:VJN524298 VTG524298:VTJ524298 WDC524298:WDF524298 WMY524298:WNB524298 WWU524298:WWX524298 AM589834:AP589834 KI589834:KL589834 UE589834:UH589834 AEA589834:AED589834 ANW589834:ANZ589834 AXS589834:AXV589834 BHO589834:BHR589834 BRK589834:BRN589834 CBG589834:CBJ589834 CLC589834:CLF589834 CUY589834:CVB589834 DEU589834:DEX589834 DOQ589834:DOT589834 DYM589834:DYP589834 EII589834:EIL589834 ESE589834:ESH589834 FCA589834:FCD589834 FLW589834:FLZ589834 FVS589834:FVV589834 GFO589834:GFR589834 GPK589834:GPN589834 GZG589834:GZJ589834 HJC589834:HJF589834 HSY589834:HTB589834 ICU589834:ICX589834 IMQ589834:IMT589834 IWM589834:IWP589834 JGI589834:JGL589834 JQE589834:JQH589834 KAA589834:KAD589834 KJW589834:KJZ589834 KTS589834:KTV589834 LDO589834:LDR589834 LNK589834:LNN589834 LXG589834:LXJ589834 MHC589834:MHF589834 MQY589834:MRB589834 NAU589834:NAX589834 NKQ589834:NKT589834 NUM589834:NUP589834 OEI589834:OEL589834 OOE589834:OOH589834 OYA589834:OYD589834 PHW589834:PHZ589834 PRS589834:PRV589834 QBO589834:QBR589834 QLK589834:QLN589834 QVG589834:QVJ589834 RFC589834:RFF589834 ROY589834:RPB589834 RYU589834:RYX589834 SIQ589834:SIT589834 SSM589834:SSP589834 TCI589834:TCL589834 TME589834:TMH589834 TWA589834:TWD589834 UFW589834:UFZ589834 UPS589834:UPV589834 UZO589834:UZR589834 VJK589834:VJN589834 VTG589834:VTJ589834 WDC589834:WDF589834 WMY589834:WNB589834 WWU589834:WWX589834 AM655370:AP655370 KI655370:KL655370 UE655370:UH655370 AEA655370:AED655370 ANW655370:ANZ655370 AXS655370:AXV655370 BHO655370:BHR655370 BRK655370:BRN655370 CBG655370:CBJ655370 CLC655370:CLF655370 CUY655370:CVB655370 DEU655370:DEX655370 DOQ655370:DOT655370 DYM655370:DYP655370 EII655370:EIL655370 ESE655370:ESH655370 FCA655370:FCD655370 FLW655370:FLZ655370 FVS655370:FVV655370 GFO655370:GFR655370 GPK655370:GPN655370 GZG655370:GZJ655370 HJC655370:HJF655370 HSY655370:HTB655370 ICU655370:ICX655370 IMQ655370:IMT655370 IWM655370:IWP655370 JGI655370:JGL655370 JQE655370:JQH655370 KAA655370:KAD655370 KJW655370:KJZ655370 KTS655370:KTV655370 LDO655370:LDR655370 LNK655370:LNN655370 LXG655370:LXJ655370 MHC655370:MHF655370 MQY655370:MRB655370 NAU655370:NAX655370 NKQ655370:NKT655370 NUM655370:NUP655370 OEI655370:OEL655370 OOE655370:OOH655370 OYA655370:OYD655370 PHW655370:PHZ655370 PRS655370:PRV655370 QBO655370:QBR655370 QLK655370:QLN655370 QVG655370:QVJ655370 RFC655370:RFF655370 ROY655370:RPB655370 RYU655370:RYX655370 SIQ655370:SIT655370 SSM655370:SSP655370 TCI655370:TCL655370 TME655370:TMH655370 TWA655370:TWD655370 UFW655370:UFZ655370 UPS655370:UPV655370 UZO655370:UZR655370 VJK655370:VJN655370 VTG655370:VTJ655370 WDC655370:WDF655370 WMY655370:WNB655370 WWU655370:WWX655370 AM720906:AP720906 KI720906:KL720906 UE720906:UH720906 AEA720906:AED720906 ANW720906:ANZ720906 AXS720906:AXV720906 BHO720906:BHR720906 BRK720906:BRN720906 CBG720906:CBJ720906 CLC720906:CLF720906 CUY720906:CVB720906 DEU720906:DEX720906 DOQ720906:DOT720906 DYM720906:DYP720906 EII720906:EIL720906 ESE720906:ESH720906 FCA720906:FCD720906 FLW720906:FLZ720906 FVS720906:FVV720906 GFO720906:GFR720906 GPK720906:GPN720906 GZG720906:GZJ720906 HJC720906:HJF720906 HSY720906:HTB720906 ICU720906:ICX720906 IMQ720906:IMT720906 IWM720906:IWP720906 JGI720906:JGL720906 JQE720906:JQH720906 KAA720906:KAD720906 KJW720906:KJZ720906 KTS720906:KTV720906 LDO720906:LDR720906 LNK720906:LNN720906 LXG720906:LXJ720906 MHC720906:MHF720906 MQY720906:MRB720906 NAU720906:NAX720906 NKQ720906:NKT720906 NUM720906:NUP720906 OEI720906:OEL720906 OOE720906:OOH720906 OYA720906:OYD720906 PHW720906:PHZ720906 PRS720906:PRV720906 QBO720906:QBR720906 QLK720906:QLN720906 QVG720906:QVJ720906 RFC720906:RFF720906 ROY720906:RPB720906 RYU720906:RYX720906 SIQ720906:SIT720906 SSM720906:SSP720906 TCI720906:TCL720906 TME720906:TMH720906 TWA720906:TWD720906 UFW720906:UFZ720906 UPS720906:UPV720906 UZO720906:UZR720906 VJK720906:VJN720906 VTG720906:VTJ720906 WDC720906:WDF720906 WMY720906:WNB720906 WWU720906:WWX720906 AM786442:AP786442 KI786442:KL786442 UE786442:UH786442 AEA786442:AED786442 ANW786442:ANZ786442 AXS786442:AXV786442 BHO786442:BHR786442 BRK786442:BRN786442 CBG786442:CBJ786442 CLC786442:CLF786442 CUY786442:CVB786442 DEU786442:DEX786442 DOQ786442:DOT786442 DYM786442:DYP786442 EII786442:EIL786442 ESE786442:ESH786442 FCA786442:FCD786442 FLW786442:FLZ786442 FVS786442:FVV786442 GFO786442:GFR786442 GPK786442:GPN786442 GZG786442:GZJ786442 HJC786442:HJF786442 HSY786442:HTB786442 ICU786442:ICX786442 IMQ786442:IMT786442 IWM786442:IWP786442 JGI786442:JGL786442 JQE786442:JQH786442 KAA786442:KAD786442 KJW786442:KJZ786442 KTS786442:KTV786442 LDO786442:LDR786442 LNK786442:LNN786442 LXG786442:LXJ786442 MHC786442:MHF786442 MQY786442:MRB786442 NAU786442:NAX786442 NKQ786442:NKT786442 NUM786442:NUP786442 OEI786442:OEL786442 OOE786442:OOH786442 OYA786442:OYD786442 PHW786442:PHZ786442 PRS786442:PRV786442 QBO786442:QBR786442 QLK786442:QLN786442 QVG786442:QVJ786442 RFC786442:RFF786442 ROY786442:RPB786442 RYU786442:RYX786442 SIQ786442:SIT786442 SSM786442:SSP786442 TCI786442:TCL786442 TME786442:TMH786442 TWA786442:TWD786442 UFW786442:UFZ786442 UPS786442:UPV786442 UZO786442:UZR786442 VJK786442:VJN786442 VTG786442:VTJ786442 WDC786442:WDF786442 WMY786442:WNB786442 WWU786442:WWX786442 AM851978:AP851978 KI851978:KL851978 UE851978:UH851978 AEA851978:AED851978 ANW851978:ANZ851978 AXS851978:AXV851978 BHO851978:BHR851978 BRK851978:BRN851978 CBG851978:CBJ851978 CLC851978:CLF851978 CUY851978:CVB851978 DEU851978:DEX851978 DOQ851978:DOT851978 DYM851978:DYP851978 EII851978:EIL851978 ESE851978:ESH851978 FCA851978:FCD851978 FLW851978:FLZ851978 FVS851978:FVV851978 GFO851978:GFR851978 GPK851978:GPN851978 GZG851978:GZJ851978 HJC851978:HJF851978 HSY851978:HTB851978 ICU851978:ICX851978 IMQ851978:IMT851978 IWM851978:IWP851978 JGI851978:JGL851978 JQE851978:JQH851978 KAA851978:KAD851978 KJW851978:KJZ851978 KTS851978:KTV851978 LDO851978:LDR851978 LNK851978:LNN851978 LXG851978:LXJ851978 MHC851978:MHF851978 MQY851978:MRB851978 NAU851978:NAX851978 NKQ851978:NKT851978 NUM851978:NUP851978 OEI851978:OEL851978 OOE851978:OOH851978 OYA851978:OYD851978 PHW851978:PHZ851978 PRS851978:PRV851978 QBO851978:QBR851978 QLK851978:QLN851978 QVG851978:QVJ851978 RFC851978:RFF851978 ROY851978:RPB851978 RYU851978:RYX851978 SIQ851978:SIT851978 SSM851978:SSP851978 TCI851978:TCL851978 TME851978:TMH851978 TWA851978:TWD851978 UFW851978:UFZ851978 UPS851978:UPV851978 UZO851978:UZR851978 VJK851978:VJN851978 VTG851978:VTJ851978 WDC851978:WDF851978 WMY851978:WNB851978 WWU851978:WWX851978 AM917514:AP917514 KI917514:KL917514 UE917514:UH917514 AEA917514:AED917514 ANW917514:ANZ917514 AXS917514:AXV917514 BHO917514:BHR917514 BRK917514:BRN917514 CBG917514:CBJ917514 CLC917514:CLF917514 CUY917514:CVB917514 DEU917514:DEX917514 DOQ917514:DOT917514 DYM917514:DYP917514 EII917514:EIL917514 ESE917514:ESH917514 FCA917514:FCD917514 FLW917514:FLZ917514 FVS917514:FVV917514 GFO917514:GFR917514 GPK917514:GPN917514 GZG917514:GZJ917514 HJC917514:HJF917514 HSY917514:HTB917514 ICU917514:ICX917514 IMQ917514:IMT917514 IWM917514:IWP917514 JGI917514:JGL917514 JQE917514:JQH917514 KAA917514:KAD917514 KJW917514:KJZ917514 KTS917514:KTV917514 LDO917514:LDR917514 LNK917514:LNN917514 LXG917514:LXJ917514 MHC917514:MHF917514 MQY917514:MRB917514 NAU917514:NAX917514 NKQ917514:NKT917514 NUM917514:NUP917514 OEI917514:OEL917514 OOE917514:OOH917514 OYA917514:OYD917514 PHW917514:PHZ917514 PRS917514:PRV917514 QBO917514:QBR917514 QLK917514:QLN917514 QVG917514:QVJ917514 RFC917514:RFF917514 ROY917514:RPB917514 RYU917514:RYX917514 SIQ917514:SIT917514 SSM917514:SSP917514 TCI917514:TCL917514 TME917514:TMH917514 TWA917514:TWD917514 UFW917514:UFZ917514 UPS917514:UPV917514 UZO917514:UZR917514 VJK917514:VJN917514 VTG917514:VTJ917514 WDC917514:WDF917514 WMY917514:WNB917514 WWU917514:WWX917514 AM18:AP18 KI18:KL18 UE18:UH18 AEA18:AED18 ANW18:ANZ18 AXS18:AXV18 BHO18:BHR18 BRK18:BRN18 CBG18:CBJ18 CLC18:CLF18 CUY18:CVB18 DEU18:DEX18 DOQ18:DOT18 DYM18:DYP18 EII18:EIL18 ESE18:ESH18 FCA18:FCD18 FLW18:FLZ18 FVS18:FVV18 GFO18:GFR18 GPK18:GPN18 GZG18:GZJ18 HJC18:HJF18 HSY18:HTB18 ICU18:ICX18 IMQ18:IMT18 IWM18:IWP18 JGI18:JGL18 JQE18:JQH18 KAA18:KAD18 KJW18:KJZ18 KTS18:KTV18 LDO18:LDR18 LNK18:LNN18 LXG18:LXJ18 MHC18:MHF18 MQY18:MRB18 NAU18:NAX18 NKQ18:NKT18 NUM18:NUP18 OEI18:OEL18 OOE18:OOH18 OYA18:OYD18 PHW18:PHZ18 PRS18:PRV18 QBO18:QBR18 QLK18:QLN18 QVG18:QVJ18 RFC18:RFF18 ROY18:RPB18 RYU18:RYX18 SIQ18:SIT18 SSM18:SSP18 TCI18:TCL18 TME18:TMH18 TWA18:TWD18 UFW18:UFZ18 UPS18:UPV18 UZO18:UZR18 VJK18:VJN18 VTG18:VTJ18 WDC18:WDF18 WMY18:WNB18 WWU18:WWX18 WWU16:WWX16 KI16:KL16 UE16:UH16 AEA16:AED16 ANW16:ANZ16 AXS16:AXV16 BHO16:BHR16 BRK16:BRN16 CBG16:CBJ16 CLC16:CLF16 CUY16:CVB16 DEU16:DEX16 DOQ16:DOT16 DYM16:DYP16 EII16:EIL16 ESE16:ESH16 FCA16:FCD16 FLW16:FLZ16 FVS16:FVV16 GFO16:GFR16 GPK16:GPN16 GZG16:GZJ16 HJC16:HJF16 HSY16:HTB16 ICU16:ICX16 IMQ16:IMT16 IWM16:IWP16 JGI16:JGL16 JQE16:JQH16 KAA16:KAD16 KJW16:KJZ16 KTS16:KTV16 LDO16:LDR16 LNK16:LNN16 LXG16:LXJ16 MHC16:MHF16 MQY16:MRB16 NAU16:NAX16 NKQ16:NKT16 NUM16:NUP16 OEI16:OEL16 OOE16:OOH16 OYA16:OYD16 PHW16:PHZ16 PRS16:PRV16 QBO16:QBR16 QLK16:QLN16 QVG16:QVJ16 RFC16:RFF16 ROY16:RPB16 RYU16:RYX16 SIQ16:SIT16 SSM16:SSP16 TCI16:TCL16 TME16:TMH16 TWA16:TWD16 UFW16:UFZ16 UPS16:UPV16 UZO16:UZR16 VJK16:VJN16 VTG16:VTJ16 WDC16:WDF16 WMY16:WNB16">
      <formula1>1</formula1>
      <formula2>12</formula2>
    </dataValidation>
    <dataValidation type="whole" allowBlank="1" showInputMessage="1" showErrorMessage="1" sqref="AT983050:AV983050 KP983050:KR983050 UL983050:UN983050 AEH983050:AEJ983050 AOD983050:AOF983050 AXZ983050:AYB983050 BHV983050:BHX983050 BRR983050:BRT983050 CBN983050:CBP983050 CLJ983050:CLL983050 CVF983050:CVH983050 DFB983050:DFD983050 DOX983050:DOZ983050 DYT983050:DYV983050 EIP983050:EIR983050 ESL983050:ESN983050 FCH983050:FCJ983050 FMD983050:FMF983050 FVZ983050:FWB983050 GFV983050:GFX983050 GPR983050:GPT983050 GZN983050:GZP983050 HJJ983050:HJL983050 HTF983050:HTH983050 IDB983050:IDD983050 IMX983050:IMZ983050 IWT983050:IWV983050 JGP983050:JGR983050 JQL983050:JQN983050 KAH983050:KAJ983050 KKD983050:KKF983050 KTZ983050:KUB983050 LDV983050:LDX983050 LNR983050:LNT983050 LXN983050:LXP983050 MHJ983050:MHL983050 MRF983050:MRH983050 NBB983050:NBD983050 NKX983050:NKZ983050 NUT983050:NUV983050 OEP983050:OER983050 OOL983050:OON983050 OYH983050:OYJ983050 PID983050:PIF983050 PRZ983050:PSB983050 QBV983050:QBX983050 QLR983050:QLT983050 QVN983050:QVP983050 RFJ983050:RFL983050 RPF983050:RPH983050 RZB983050:RZD983050 SIX983050:SIZ983050 SST983050:SSV983050 TCP983050:TCR983050 TML983050:TMN983050 TWH983050:TWJ983050 UGD983050:UGF983050 UPZ983050:UQB983050 UZV983050:UZX983050 VJR983050:VJT983050 VTN983050:VTP983050 WDJ983050:WDL983050 WNF983050:WNH983050 WXB983050:WXD983050 AT65546:AV65546 KP65546:KR65546 UL65546:UN65546 AEH65546:AEJ65546 AOD65546:AOF65546 AXZ65546:AYB65546 BHV65546:BHX65546 BRR65546:BRT65546 CBN65546:CBP65546 CLJ65546:CLL65546 CVF65546:CVH65546 DFB65546:DFD65546 DOX65546:DOZ65546 DYT65546:DYV65546 EIP65546:EIR65546 ESL65546:ESN65546 FCH65546:FCJ65546 FMD65546:FMF65546 FVZ65546:FWB65546 GFV65546:GFX65546 GPR65546:GPT65546 GZN65546:GZP65546 HJJ65546:HJL65546 HTF65546:HTH65546 IDB65546:IDD65546 IMX65546:IMZ65546 IWT65546:IWV65546 JGP65546:JGR65546 JQL65546:JQN65546 KAH65546:KAJ65546 KKD65546:KKF65546 KTZ65546:KUB65546 LDV65546:LDX65546 LNR65546:LNT65546 LXN65546:LXP65546 MHJ65546:MHL65546 MRF65546:MRH65546 NBB65546:NBD65546 NKX65546:NKZ65546 NUT65546:NUV65546 OEP65546:OER65546 OOL65546:OON65546 OYH65546:OYJ65546 PID65546:PIF65546 PRZ65546:PSB65546 QBV65546:QBX65546 QLR65546:QLT65546 QVN65546:QVP65546 RFJ65546:RFL65546 RPF65546:RPH65546 RZB65546:RZD65546 SIX65546:SIZ65546 SST65546:SSV65546 TCP65546:TCR65546 TML65546:TMN65546 TWH65546:TWJ65546 UGD65546:UGF65546 UPZ65546:UQB65546 UZV65546:UZX65546 VJR65546:VJT65546 VTN65546:VTP65546 WDJ65546:WDL65546 WNF65546:WNH65546 WXB65546:WXD65546 AT131082:AV131082 KP131082:KR131082 UL131082:UN131082 AEH131082:AEJ131082 AOD131082:AOF131082 AXZ131082:AYB131082 BHV131082:BHX131082 BRR131082:BRT131082 CBN131082:CBP131082 CLJ131082:CLL131082 CVF131082:CVH131082 DFB131082:DFD131082 DOX131082:DOZ131082 DYT131082:DYV131082 EIP131082:EIR131082 ESL131082:ESN131082 FCH131082:FCJ131082 FMD131082:FMF131082 FVZ131082:FWB131082 GFV131082:GFX131082 GPR131082:GPT131082 GZN131082:GZP131082 HJJ131082:HJL131082 HTF131082:HTH131082 IDB131082:IDD131082 IMX131082:IMZ131082 IWT131082:IWV131082 JGP131082:JGR131082 JQL131082:JQN131082 KAH131082:KAJ131082 KKD131082:KKF131082 KTZ131082:KUB131082 LDV131082:LDX131082 LNR131082:LNT131082 LXN131082:LXP131082 MHJ131082:MHL131082 MRF131082:MRH131082 NBB131082:NBD131082 NKX131082:NKZ131082 NUT131082:NUV131082 OEP131082:OER131082 OOL131082:OON131082 OYH131082:OYJ131082 PID131082:PIF131082 PRZ131082:PSB131082 QBV131082:QBX131082 QLR131082:QLT131082 QVN131082:QVP131082 RFJ131082:RFL131082 RPF131082:RPH131082 RZB131082:RZD131082 SIX131082:SIZ131082 SST131082:SSV131082 TCP131082:TCR131082 TML131082:TMN131082 TWH131082:TWJ131082 UGD131082:UGF131082 UPZ131082:UQB131082 UZV131082:UZX131082 VJR131082:VJT131082 VTN131082:VTP131082 WDJ131082:WDL131082 WNF131082:WNH131082 WXB131082:WXD131082 AT196618:AV196618 KP196618:KR196618 UL196618:UN196618 AEH196618:AEJ196618 AOD196618:AOF196618 AXZ196618:AYB196618 BHV196618:BHX196618 BRR196618:BRT196618 CBN196618:CBP196618 CLJ196618:CLL196618 CVF196618:CVH196618 DFB196618:DFD196618 DOX196618:DOZ196618 DYT196618:DYV196618 EIP196618:EIR196618 ESL196618:ESN196618 FCH196618:FCJ196618 FMD196618:FMF196618 FVZ196618:FWB196618 GFV196618:GFX196618 GPR196618:GPT196618 GZN196618:GZP196618 HJJ196618:HJL196618 HTF196618:HTH196618 IDB196618:IDD196618 IMX196618:IMZ196618 IWT196618:IWV196618 JGP196618:JGR196618 JQL196618:JQN196618 KAH196618:KAJ196618 KKD196618:KKF196618 KTZ196618:KUB196618 LDV196618:LDX196618 LNR196618:LNT196618 LXN196618:LXP196618 MHJ196618:MHL196618 MRF196618:MRH196618 NBB196618:NBD196618 NKX196618:NKZ196618 NUT196618:NUV196618 OEP196618:OER196618 OOL196618:OON196618 OYH196618:OYJ196618 PID196618:PIF196618 PRZ196618:PSB196618 QBV196618:QBX196618 QLR196618:QLT196618 QVN196618:QVP196618 RFJ196618:RFL196618 RPF196618:RPH196618 RZB196618:RZD196618 SIX196618:SIZ196618 SST196618:SSV196618 TCP196618:TCR196618 TML196618:TMN196618 TWH196618:TWJ196618 UGD196618:UGF196618 UPZ196618:UQB196618 UZV196618:UZX196618 VJR196618:VJT196618 VTN196618:VTP196618 WDJ196618:WDL196618 WNF196618:WNH196618 WXB196618:WXD196618 AT262154:AV262154 KP262154:KR262154 UL262154:UN262154 AEH262154:AEJ262154 AOD262154:AOF262154 AXZ262154:AYB262154 BHV262154:BHX262154 BRR262154:BRT262154 CBN262154:CBP262154 CLJ262154:CLL262154 CVF262154:CVH262154 DFB262154:DFD262154 DOX262154:DOZ262154 DYT262154:DYV262154 EIP262154:EIR262154 ESL262154:ESN262154 FCH262154:FCJ262154 FMD262154:FMF262154 FVZ262154:FWB262154 GFV262154:GFX262154 GPR262154:GPT262154 GZN262154:GZP262154 HJJ262154:HJL262154 HTF262154:HTH262154 IDB262154:IDD262154 IMX262154:IMZ262154 IWT262154:IWV262154 JGP262154:JGR262154 JQL262154:JQN262154 KAH262154:KAJ262154 KKD262154:KKF262154 KTZ262154:KUB262154 LDV262154:LDX262154 LNR262154:LNT262154 LXN262154:LXP262154 MHJ262154:MHL262154 MRF262154:MRH262154 NBB262154:NBD262154 NKX262154:NKZ262154 NUT262154:NUV262154 OEP262154:OER262154 OOL262154:OON262154 OYH262154:OYJ262154 PID262154:PIF262154 PRZ262154:PSB262154 QBV262154:QBX262154 QLR262154:QLT262154 QVN262154:QVP262154 RFJ262154:RFL262154 RPF262154:RPH262154 RZB262154:RZD262154 SIX262154:SIZ262154 SST262154:SSV262154 TCP262154:TCR262154 TML262154:TMN262154 TWH262154:TWJ262154 UGD262154:UGF262154 UPZ262154:UQB262154 UZV262154:UZX262154 VJR262154:VJT262154 VTN262154:VTP262154 WDJ262154:WDL262154 WNF262154:WNH262154 WXB262154:WXD262154 AT327690:AV327690 KP327690:KR327690 UL327690:UN327690 AEH327690:AEJ327690 AOD327690:AOF327690 AXZ327690:AYB327690 BHV327690:BHX327690 BRR327690:BRT327690 CBN327690:CBP327690 CLJ327690:CLL327690 CVF327690:CVH327690 DFB327690:DFD327690 DOX327690:DOZ327690 DYT327690:DYV327690 EIP327690:EIR327690 ESL327690:ESN327690 FCH327690:FCJ327690 FMD327690:FMF327690 FVZ327690:FWB327690 GFV327690:GFX327690 GPR327690:GPT327690 GZN327690:GZP327690 HJJ327690:HJL327690 HTF327690:HTH327690 IDB327690:IDD327690 IMX327690:IMZ327690 IWT327690:IWV327690 JGP327690:JGR327690 JQL327690:JQN327690 KAH327690:KAJ327690 KKD327690:KKF327690 KTZ327690:KUB327690 LDV327690:LDX327690 LNR327690:LNT327690 LXN327690:LXP327690 MHJ327690:MHL327690 MRF327690:MRH327690 NBB327690:NBD327690 NKX327690:NKZ327690 NUT327690:NUV327690 OEP327690:OER327690 OOL327690:OON327690 OYH327690:OYJ327690 PID327690:PIF327690 PRZ327690:PSB327690 QBV327690:QBX327690 QLR327690:QLT327690 QVN327690:QVP327690 RFJ327690:RFL327690 RPF327690:RPH327690 RZB327690:RZD327690 SIX327690:SIZ327690 SST327690:SSV327690 TCP327690:TCR327690 TML327690:TMN327690 TWH327690:TWJ327690 UGD327690:UGF327690 UPZ327690:UQB327690 UZV327690:UZX327690 VJR327690:VJT327690 VTN327690:VTP327690 WDJ327690:WDL327690 WNF327690:WNH327690 WXB327690:WXD327690 AT393226:AV393226 KP393226:KR393226 UL393226:UN393226 AEH393226:AEJ393226 AOD393226:AOF393226 AXZ393226:AYB393226 BHV393226:BHX393226 BRR393226:BRT393226 CBN393226:CBP393226 CLJ393226:CLL393226 CVF393226:CVH393226 DFB393226:DFD393226 DOX393226:DOZ393226 DYT393226:DYV393226 EIP393226:EIR393226 ESL393226:ESN393226 FCH393226:FCJ393226 FMD393226:FMF393226 FVZ393226:FWB393226 GFV393226:GFX393226 GPR393226:GPT393226 GZN393226:GZP393226 HJJ393226:HJL393226 HTF393226:HTH393226 IDB393226:IDD393226 IMX393226:IMZ393226 IWT393226:IWV393226 JGP393226:JGR393226 JQL393226:JQN393226 KAH393226:KAJ393226 KKD393226:KKF393226 KTZ393226:KUB393226 LDV393226:LDX393226 LNR393226:LNT393226 LXN393226:LXP393226 MHJ393226:MHL393226 MRF393226:MRH393226 NBB393226:NBD393226 NKX393226:NKZ393226 NUT393226:NUV393226 OEP393226:OER393226 OOL393226:OON393226 OYH393226:OYJ393226 PID393226:PIF393226 PRZ393226:PSB393226 QBV393226:QBX393226 QLR393226:QLT393226 QVN393226:QVP393226 RFJ393226:RFL393226 RPF393226:RPH393226 RZB393226:RZD393226 SIX393226:SIZ393226 SST393226:SSV393226 TCP393226:TCR393226 TML393226:TMN393226 TWH393226:TWJ393226 UGD393226:UGF393226 UPZ393226:UQB393226 UZV393226:UZX393226 VJR393226:VJT393226 VTN393226:VTP393226 WDJ393226:WDL393226 WNF393226:WNH393226 WXB393226:WXD393226 AT458762:AV458762 KP458762:KR458762 UL458762:UN458762 AEH458762:AEJ458762 AOD458762:AOF458762 AXZ458762:AYB458762 BHV458762:BHX458762 BRR458762:BRT458762 CBN458762:CBP458762 CLJ458762:CLL458762 CVF458762:CVH458762 DFB458762:DFD458762 DOX458762:DOZ458762 DYT458762:DYV458762 EIP458762:EIR458762 ESL458762:ESN458762 FCH458762:FCJ458762 FMD458762:FMF458762 FVZ458762:FWB458762 GFV458762:GFX458762 GPR458762:GPT458762 GZN458762:GZP458762 HJJ458762:HJL458762 HTF458762:HTH458762 IDB458762:IDD458762 IMX458762:IMZ458762 IWT458762:IWV458762 JGP458762:JGR458762 JQL458762:JQN458762 KAH458762:KAJ458762 KKD458762:KKF458762 KTZ458762:KUB458762 LDV458762:LDX458762 LNR458762:LNT458762 LXN458762:LXP458762 MHJ458762:MHL458762 MRF458762:MRH458762 NBB458762:NBD458762 NKX458762:NKZ458762 NUT458762:NUV458762 OEP458762:OER458762 OOL458762:OON458762 OYH458762:OYJ458762 PID458762:PIF458762 PRZ458762:PSB458762 QBV458762:QBX458762 QLR458762:QLT458762 QVN458762:QVP458762 RFJ458762:RFL458762 RPF458762:RPH458762 RZB458762:RZD458762 SIX458762:SIZ458762 SST458762:SSV458762 TCP458762:TCR458762 TML458762:TMN458762 TWH458762:TWJ458762 UGD458762:UGF458762 UPZ458762:UQB458762 UZV458762:UZX458762 VJR458762:VJT458762 VTN458762:VTP458762 WDJ458762:WDL458762 WNF458762:WNH458762 WXB458762:WXD458762 AT524298:AV524298 KP524298:KR524298 UL524298:UN524298 AEH524298:AEJ524298 AOD524298:AOF524298 AXZ524298:AYB524298 BHV524298:BHX524298 BRR524298:BRT524298 CBN524298:CBP524298 CLJ524298:CLL524298 CVF524298:CVH524298 DFB524298:DFD524298 DOX524298:DOZ524298 DYT524298:DYV524298 EIP524298:EIR524298 ESL524298:ESN524298 FCH524298:FCJ524298 FMD524298:FMF524298 FVZ524298:FWB524298 GFV524298:GFX524298 GPR524298:GPT524298 GZN524298:GZP524298 HJJ524298:HJL524298 HTF524298:HTH524298 IDB524298:IDD524298 IMX524298:IMZ524298 IWT524298:IWV524298 JGP524298:JGR524298 JQL524298:JQN524298 KAH524298:KAJ524298 KKD524298:KKF524298 KTZ524298:KUB524298 LDV524298:LDX524298 LNR524298:LNT524298 LXN524298:LXP524298 MHJ524298:MHL524298 MRF524298:MRH524298 NBB524298:NBD524298 NKX524298:NKZ524298 NUT524298:NUV524298 OEP524298:OER524298 OOL524298:OON524298 OYH524298:OYJ524298 PID524298:PIF524298 PRZ524298:PSB524298 QBV524298:QBX524298 QLR524298:QLT524298 QVN524298:QVP524298 RFJ524298:RFL524298 RPF524298:RPH524298 RZB524298:RZD524298 SIX524298:SIZ524298 SST524298:SSV524298 TCP524298:TCR524298 TML524298:TMN524298 TWH524298:TWJ524298 UGD524298:UGF524298 UPZ524298:UQB524298 UZV524298:UZX524298 VJR524298:VJT524298 VTN524298:VTP524298 WDJ524298:WDL524298 WNF524298:WNH524298 WXB524298:WXD524298 AT589834:AV589834 KP589834:KR589834 UL589834:UN589834 AEH589834:AEJ589834 AOD589834:AOF589834 AXZ589834:AYB589834 BHV589834:BHX589834 BRR589834:BRT589834 CBN589834:CBP589834 CLJ589834:CLL589834 CVF589834:CVH589834 DFB589834:DFD589834 DOX589834:DOZ589834 DYT589834:DYV589834 EIP589834:EIR589834 ESL589834:ESN589834 FCH589834:FCJ589834 FMD589834:FMF589834 FVZ589834:FWB589834 GFV589834:GFX589834 GPR589834:GPT589834 GZN589834:GZP589834 HJJ589834:HJL589834 HTF589834:HTH589834 IDB589834:IDD589834 IMX589834:IMZ589834 IWT589834:IWV589834 JGP589834:JGR589834 JQL589834:JQN589834 KAH589834:KAJ589834 KKD589834:KKF589834 KTZ589834:KUB589834 LDV589834:LDX589834 LNR589834:LNT589834 LXN589834:LXP589834 MHJ589834:MHL589834 MRF589834:MRH589834 NBB589834:NBD589834 NKX589834:NKZ589834 NUT589834:NUV589834 OEP589834:OER589834 OOL589834:OON589834 OYH589834:OYJ589834 PID589834:PIF589834 PRZ589834:PSB589834 QBV589834:QBX589834 QLR589834:QLT589834 QVN589834:QVP589834 RFJ589834:RFL589834 RPF589834:RPH589834 RZB589834:RZD589834 SIX589834:SIZ589834 SST589834:SSV589834 TCP589834:TCR589834 TML589834:TMN589834 TWH589834:TWJ589834 UGD589834:UGF589834 UPZ589834:UQB589834 UZV589834:UZX589834 VJR589834:VJT589834 VTN589834:VTP589834 WDJ589834:WDL589834 WNF589834:WNH589834 WXB589834:WXD589834 AT655370:AV655370 KP655370:KR655370 UL655370:UN655370 AEH655370:AEJ655370 AOD655370:AOF655370 AXZ655370:AYB655370 BHV655370:BHX655370 BRR655370:BRT655370 CBN655370:CBP655370 CLJ655370:CLL655370 CVF655370:CVH655370 DFB655370:DFD655370 DOX655370:DOZ655370 DYT655370:DYV655370 EIP655370:EIR655370 ESL655370:ESN655370 FCH655370:FCJ655370 FMD655370:FMF655370 FVZ655370:FWB655370 GFV655370:GFX655370 GPR655370:GPT655370 GZN655370:GZP655370 HJJ655370:HJL655370 HTF655370:HTH655370 IDB655370:IDD655370 IMX655370:IMZ655370 IWT655370:IWV655370 JGP655370:JGR655370 JQL655370:JQN655370 KAH655370:KAJ655370 KKD655370:KKF655370 KTZ655370:KUB655370 LDV655370:LDX655370 LNR655370:LNT655370 LXN655370:LXP655370 MHJ655370:MHL655370 MRF655370:MRH655370 NBB655370:NBD655370 NKX655370:NKZ655370 NUT655370:NUV655370 OEP655370:OER655370 OOL655370:OON655370 OYH655370:OYJ655370 PID655370:PIF655370 PRZ655370:PSB655370 QBV655370:QBX655370 QLR655370:QLT655370 QVN655370:QVP655370 RFJ655370:RFL655370 RPF655370:RPH655370 RZB655370:RZD655370 SIX655370:SIZ655370 SST655370:SSV655370 TCP655370:TCR655370 TML655370:TMN655370 TWH655370:TWJ655370 UGD655370:UGF655370 UPZ655370:UQB655370 UZV655370:UZX655370 VJR655370:VJT655370 VTN655370:VTP655370 WDJ655370:WDL655370 WNF655370:WNH655370 WXB655370:WXD655370 AT720906:AV720906 KP720906:KR720906 UL720906:UN720906 AEH720906:AEJ720906 AOD720906:AOF720906 AXZ720906:AYB720906 BHV720906:BHX720906 BRR720906:BRT720906 CBN720906:CBP720906 CLJ720906:CLL720906 CVF720906:CVH720906 DFB720906:DFD720906 DOX720906:DOZ720906 DYT720906:DYV720906 EIP720906:EIR720906 ESL720906:ESN720906 FCH720906:FCJ720906 FMD720906:FMF720906 FVZ720906:FWB720906 GFV720906:GFX720906 GPR720906:GPT720906 GZN720906:GZP720906 HJJ720906:HJL720906 HTF720906:HTH720906 IDB720906:IDD720906 IMX720906:IMZ720906 IWT720906:IWV720906 JGP720906:JGR720906 JQL720906:JQN720906 KAH720906:KAJ720906 KKD720906:KKF720906 KTZ720906:KUB720906 LDV720906:LDX720906 LNR720906:LNT720906 LXN720906:LXP720906 MHJ720906:MHL720906 MRF720906:MRH720906 NBB720906:NBD720906 NKX720906:NKZ720906 NUT720906:NUV720906 OEP720906:OER720906 OOL720906:OON720906 OYH720906:OYJ720906 PID720906:PIF720906 PRZ720906:PSB720906 QBV720906:QBX720906 QLR720906:QLT720906 QVN720906:QVP720906 RFJ720906:RFL720906 RPF720906:RPH720906 RZB720906:RZD720906 SIX720906:SIZ720906 SST720906:SSV720906 TCP720906:TCR720906 TML720906:TMN720906 TWH720906:TWJ720906 UGD720906:UGF720906 UPZ720906:UQB720906 UZV720906:UZX720906 VJR720906:VJT720906 VTN720906:VTP720906 WDJ720906:WDL720906 WNF720906:WNH720906 WXB720906:WXD720906 AT786442:AV786442 KP786442:KR786442 UL786442:UN786442 AEH786442:AEJ786442 AOD786442:AOF786442 AXZ786442:AYB786442 BHV786442:BHX786442 BRR786442:BRT786442 CBN786442:CBP786442 CLJ786442:CLL786442 CVF786442:CVH786442 DFB786442:DFD786442 DOX786442:DOZ786442 DYT786442:DYV786442 EIP786442:EIR786442 ESL786442:ESN786442 FCH786442:FCJ786442 FMD786442:FMF786442 FVZ786442:FWB786442 GFV786442:GFX786442 GPR786442:GPT786442 GZN786442:GZP786442 HJJ786442:HJL786442 HTF786442:HTH786442 IDB786442:IDD786442 IMX786442:IMZ786442 IWT786442:IWV786442 JGP786442:JGR786442 JQL786442:JQN786442 KAH786442:KAJ786442 KKD786442:KKF786442 KTZ786442:KUB786442 LDV786442:LDX786442 LNR786442:LNT786442 LXN786442:LXP786442 MHJ786442:MHL786442 MRF786442:MRH786442 NBB786442:NBD786442 NKX786442:NKZ786442 NUT786442:NUV786442 OEP786442:OER786442 OOL786442:OON786442 OYH786442:OYJ786442 PID786442:PIF786442 PRZ786442:PSB786442 QBV786442:QBX786442 QLR786442:QLT786442 QVN786442:QVP786442 RFJ786442:RFL786442 RPF786442:RPH786442 RZB786442:RZD786442 SIX786442:SIZ786442 SST786442:SSV786442 TCP786442:TCR786442 TML786442:TMN786442 TWH786442:TWJ786442 UGD786442:UGF786442 UPZ786442:UQB786442 UZV786442:UZX786442 VJR786442:VJT786442 VTN786442:VTP786442 WDJ786442:WDL786442 WNF786442:WNH786442 WXB786442:WXD786442 AT851978:AV851978 KP851978:KR851978 UL851978:UN851978 AEH851978:AEJ851978 AOD851978:AOF851978 AXZ851978:AYB851978 BHV851978:BHX851978 BRR851978:BRT851978 CBN851978:CBP851978 CLJ851978:CLL851978 CVF851978:CVH851978 DFB851978:DFD851978 DOX851978:DOZ851978 DYT851978:DYV851978 EIP851978:EIR851978 ESL851978:ESN851978 FCH851978:FCJ851978 FMD851978:FMF851978 FVZ851978:FWB851978 GFV851978:GFX851978 GPR851978:GPT851978 GZN851978:GZP851978 HJJ851978:HJL851978 HTF851978:HTH851978 IDB851978:IDD851978 IMX851978:IMZ851978 IWT851978:IWV851978 JGP851978:JGR851978 JQL851978:JQN851978 KAH851978:KAJ851978 KKD851978:KKF851978 KTZ851978:KUB851978 LDV851978:LDX851978 LNR851978:LNT851978 LXN851978:LXP851978 MHJ851978:MHL851978 MRF851978:MRH851978 NBB851978:NBD851978 NKX851978:NKZ851978 NUT851978:NUV851978 OEP851978:OER851978 OOL851978:OON851978 OYH851978:OYJ851978 PID851978:PIF851978 PRZ851978:PSB851978 QBV851978:QBX851978 QLR851978:QLT851978 QVN851978:QVP851978 RFJ851978:RFL851978 RPF851978:RPH851978 RZB851978:RZD851978 SIX851978:SIZ851978 SST851978:SSV851978 TCP851978:TCR851978 TML851978:TMN851978 TWH851978:TWJ851978 UGD851978:UGF851978 UPZ851978:UQB851978 UZV851978:UZX851978 VJR851978:VJT851978 VTN851978:VTP851978 WDJ851978:WDL851978 WNF851978:WNH851978 WXB851978:WXD851978 AT917514:AV917514 KP917514:KR917514 UL917514:UN917514 AEH917514:AEJ917514 AOD917514:AOF917514 AXZ917514:AYB917514 BHV917514:BHX917514 BRR917514:BRT917514 CBN917514:CBP917514 CLJ917514:CLL917514 CVF917514:CVH917514 DFB917514:DFD917514 DOX917514:DOZ917514 DYT917514:DYV917514 EIP917514:EIR917514 ESL917514:ESN917514 FCH917514:FCJ917514 FMD917514:FMF917514 FVZ917514:FWB917514 GFV917514:GFX917514 GPR917514:GPT917514 GZN917514:GZP917514 HJJ917514:HJL917514 HTF917514:HTH917514 IDB917514:IDD917514 IMX917514:IMZ917514 IWT917514:IWV917514 JGP917514:JGR917514 JQL917514:JQN917514 KAH917514:KAJ917514 KKD917514:KKF917514 KTZ917514:KUB917514 LDV917514:LDX917514 LNR917514:LNT917514 LXN917514:LXP917514 MHJ917514:MHL917514 MRF917514:MRH917514 NBB917514:NBD917514 NKX917514:NKZ917514 NUT917514:NUV917514 OEP917514:OER917514 OOL917514:OON917514 OYH917514:OYJ917514 PID917514:PIF917514 PRZ917514:PSB917514 QBV917514:QBX917514 QLR917514:QLT917514 QVN917514:QVP917514 RFJ917514:RFL917514 RPF917514:RPH917514 RZB917514:RZD917514 SIX917514:SIZ917514 SST917514:SSV917514 TCP917514:TCR917514 TML917514:TMN917514 TWH917514:TWJ917514 UGD917514:UGF917514 UPZ917514:UQB917514 UZV917514:UZX917514 VJR917514:VJT917514 VTN917514:VTP917514 WDJ917514:WDL917514 WNF917514:WNH917514 WXB917514:WXD917514 AT18:AV18 KP18:KR18 UL18:UN18 AEH18:AEJ18 AOD18:AOF18 AXZ18:AYB18 BHV18:BHX18 BRR18:BRT18 CBN18:CBP18 CLJ18:CLL18 CVF18:CVH18 DFB18:DFD18 DOX18:DOZ18 DYT18:DYV18 EIP18:EIR18 ESL18:ESN18 FCH18:FCJ18 FMD18:FMF18 FVZ18:FWB18 GFV18:GFX18 GPR18:GPT18 GZN18:GZP18 HJJ18:HJL18 HTF18:HTH18 IDB18:IDD18 IMX18:IMZ18 IWT18:IWV18 JGP18:JGR18 JQL18:JQN18 KAH18:KAJ18 KKD18:KKF18 KTZ18:KUB18 LDV18:LDX18 LNR18:LNT18 LXN18:LXP18 MHJ18:MHL18 MRF18:MRH18 NBB18:NBD18 NKX18:NKZ18 NUT18:NUV18 OEP18:OER18 OOL18:OON18 OYH18:OYJ18 PID18:PIF18 PRZ18:PSB18 QBV18:QBX18 QLR18:QLT18 QVN18:QVP18 RFJ18:RFL18 RPF18:RPH18 RZB18:RZD18 SIX18:SIZ18 SST18:SSV18 TCP18:TCR18 TML18:TMN18 TWH18:TWJ18 UGD18:UGF18 UPZ18:UQB18 UZV18:UZX18 VJR18:VJT18 VTN18:VTP18 WDJ18:WDL18 WNF18:WNH18 WXB18:WXD18 WXB16:WXD16 KP16:KR16 UL16:UN16 AEH16:AEJ16 AOD16:AOF16 AXZ16:AYB16 BHV16:BHX16 BRR16:BRT16 CBN16:CBP16 CLJ16:CLL16 CVF16:CVH16 DFB16:DFD16 DOX16:DOZ16 DYT16:DYV16 EIP16:EIR16 ESL16:ESN16 FCH16:FCJ16 FMD16:FMF16 FVZ16:FWB16 GFV16:GFX16 GPR16:GPT16 GZN16:GZP16 HJJ16:HJL16 HTF16:HTH16 IDB16:IDD16 IMX16:IMZ16 IWT16:IWV16 JGP16:JGR16 JQL16:JQN16 KAH16:KAJ16 KKD16:KKF16 KTZ16:KUB16 LDV16:LDX16 LNR16:LNT16 LXN16:LXP16 MHJ16:MHL16 MRF16:MRH16 NBB16:NBD16 NKX16:NKZ16 NUT16:NUV16 OEP16:OER16 OOL16:OON16 OYH16:OYJ16 PID16:PIF16 PRZ16:PSB16 QBV16:QBX16 QLR16:QLT16 QVN16:QVP16 RFJ16:RFL16 RPF16:RPH16 RZB16:RZD16 SIX16:SIZ16 SST16:SSV16 TCP16:TCR16 TML16:TMN16 TWH16:TWJ16 UGD16:UGF16 UPZ16:UQB16 UZV16:UZX16 VJR16:VJT16 VTN16:VTP16 WDJ16:WDL16 WNF16:WNH16">
      <formula1>1</formula1>
      <formula2>31</formula2>
    </dataValidation>
  </dataValidations>
  <pageMargins left="0.78740157480314965" right="0.59055118110236227" top="0.62992125984251968" bottom="0.55118110236220474" header="0.51181102362204722" footer="0.31496062992125984"/>
  <pageSetup paperSize="9" scale="90" orientation="landscape" errors="blank"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Normal="100" zoomScaleSheetLayoutView="100" workbookViewId="0"/>
  </sheetViews>
  <sheetFormatPr defaultColWidth="9.75" defaultRowHeight="30" customHeight="1" x14ac:dyDescent="0.55000000000000004"/>
  <cols>
    <col min="1" max="1" width="22.25" style="663" customWidth="1"/>
    <col min="2" max="9" width="9.75" style="663"/>
    <col min="10" max="10" width="13" style="663" customWidth="1"/>
    <col min="11" max="255" width="9.75" style="663"/>
    <col min="256" max="256" width="22.25" style="663" customWidth="1"/>
    <col min="257" max="511" width="9.75" style="663"/>
    <col min="512" max="512" width="22.25" style="663" customWidth="1"/>
    <col min="513" max="767" width="9.75" style="663"/>
    <col min="768" max="768" width="22.25" style="663" customWidth="1"/>
    <col min="769" max="1023" width="9.75" style="663"/>
    <col min="1024" max="1024" width="22.25" style="663" customWidth="1"/>
    <col min="1025" max="1279" width="9.75" style="663"/>
    <col min="1280" max="1280" width="22.25" style="663" customWidth="1"/>
    <col min="1281" max="1535" width="9.75" style="663"/>
    <col min="1536" max="1536" width="22.25" style="663" customWidth="1"/>
    <col min="1537" max="1791" width="9.75" style="663"/>
    <col min="1792" max="1792" width="22.25" style="663" customWidth="1"/>
    <col min="1793" max="2047" width="9.75" style="663"/>
    <col min="2048" max="2048" width="22.25" style="663" customWidth="1"/>
    <col min="2049" max="2303" width="9.75" style="663"/>
    <col min="2304" max="2304" width="22.25" style="663" customWidth="1"/>
    <col min="2305" max="2559" width="9.75" style="663"/>
    <col min="2560" max="2560" width="22.25" style="663" customWidth="1"/>
    <col min="2561" max="2815" width="9.75" style="663"/>
    <col min="2816" max="2816" width="22.25" style="663" customWidth="1"/>
    <col min="2817" max="3071" width="9.75" style="663"/>
    <col min="3072" max="3072" width="22.25" style="663" customWidth="1"/>
    <col min="3073" max="3327" width="9.75" style="663"/>
    <col min="3328" max="3328" width="22.25" style="663" customWidth="1"/>
    <col min="3329" max="3583" width="9.75" style="663"/>
    <col min="3584" max="3584" width="22.25" style="663" customWidth="1"/>
    <col min="3585" max="3839" width="9.75" style="663"/>
    <col min="3840" max="3840" width="22.25" style="663" customWidth="1"/>
    <col min="3841" max="4095" width="9.75" style="663"/>
    <col min="4096" max="4096" width="22.25" style="663" customWidth="1"/>
    <col min="4097" max="4351" width="9.75" style="663"/>
    <col min="4352" max="4352" width="22.25" style="663" customWidth="1"/>
    <col min="4353" max="4607" width="9.75" style="663"/>
    <col min="4608" max="4608" width="22.25" style="663" customWidth="1"/>
    <col min="4609" max="4863" width="9.75" style="663"/>
    <col min="4864" max="4864" width="22.25" style="663" customWidth="1"/>
    <col min="4865" max="5119" width="9.75" style="663"/>
    <col min="5120" max="5120" width="22.25" style="663" customWidth="1"/>
    <col min="5121" max="5375" width="9.75" style="663"/>
    <col min="5376" max="5376" width="22.25" style="663" customWidth="1"/>
    <col min="5377" max="5631" width="9.75" style="663"/>
    <col min="5632" max="5632" width="22.25" style="663" customWidth="1"/>
    <col min="5633" max="5887" width="9.75" style="663"/>
    <col min="5888" max="5888" width="22.25" style="663" customWidth="1"/>
    <col min="5889" max="6143" width="9.75" style="663"/>
    <col min="6144" max="6144" width="22.25" style="663" customWidth="1"/>
    <col min="6145" max="6399" width="9.75" style="663"/>
    <col min="6400" max="6400" width="22.25" style="663" customWidth="1"/>
    <col min="6401" max="6655" width="9.75" style="663"/>
    <col min="6656" max="6656" width="22.25" style="663" customWidth="1"/>
    <col min="6657" max="6911" width="9.75" style="663"/>
    <col min="6912" max="6912" width="22.25" style="663" customWidth="1"/>
    <col min="6913" max="7167" width="9.75" style="663"/>
    <col min="7168" max="7168" width="22.25" style="663" customWidth="1"/>
    <col min="7169" max="7423" width="9.75" style="663"/>
    <col min="7424" max="7424" width="22.25" style="663" customWidth="1"/>
    <col min="7425" max="7679" width="9.75" style="663"/>
    <col min="7680" max="7680" width="22.25" style="663" customWidth="1"/>
    <col min="7681" max="7935" width="9.75" style="663"/>
    <col min="7936" max="7936" width="22.25" style="663" customWidth="1"/>
    <col min="7937" max="8191" width="9.75" style="663"/>
    <col min="8192" max="8192" width="22.25" style="663" customWidth="1"/>
    <col min="8193" max="8447" width="9.75" style="663"/>
    <col min="8448" max="8448" width="22.25" style="663" customWidth="1"/>
    <col min="8449" max="8703" width="9.75" style="663"/>
    <col min="8704" max="8704" width="22.25" style="663" customWidth="1"/>
    <col min="8705" max="8959" width="9.75" style="663"/>
    <col min="8960" max="8960" width="22.25" style="663" customWidth="1"/>
    <col min="8961" max="9215" width="9.75" style="663"/>
    <col min="9216" max="9216" width="22.25" style="663" customWidth="1"/>
    <col min="9217" max="9471" width="9.75" style="663"/>
    <col min="9472" max="9472" width="22.25" style="663" customWidth="1"/>
    <col min="9473" max="9727" width="9.75" style="663"/>
    <col min="9728" max="9728" width="22.25" style="663" customWidth="1"/>
    <col min="9729" max="9983" width="9.75" style="663"/>
    <col min="9984" max="9984" width="22.25" style="663" customWidth="1"/>
    <col min="9985" max="10239" width="9.75" style="663"/>
    <col min="10240" max="10240" width="22.25" style="663" customWidth="1"/>
    <col min="10241" max="10495" width="9.75" style="663"/>
    <col min="10496" max="10496" width="22.25" style="663" customWidth="1"/>
    <col min="10497" max="10751" width="9.75" style="663"/>
    <col min="10752" max="10752" width="22.25" style="663" customWidth="1"/>
    <col min="10753" max="11007" width="9.75" style="663"/>
    <col min="11008" max="11008" width="22.25" style="663" customWidth="1"/>
    <col min="11009" max="11263" width="9.75" style="663"/>
    <col min="11264" max="11264" width="22.25" style="663" customWidth="1"/>
    <col min="11265" max="11519" width="9.75" style="663"/>
    <col min="11520" max="11520" width="22.25" style="663" customWidth="1"/>
    <col min="11521" max="11775" width="9.75" style="663"/>
    <col min="11776" max="11776" width="22.25" style="663" customWidth="1"/>
    <col min="11777" max="12031" width="9.75" style="663"/>
    <col min="12032" max="12032" width="22.25" style="663" customWidth="1"/>
    <col min="12033" max="12287" width="9.75" style="663"/>
    <col min="12288" max="12288" width="22.25" style="663" customWidth="1"/>
    <col min="12289" max="12543" width="9.75" style="663"/>
    <col min="12544" max="12544" width="22.25" style="663" customWidth="1"/>
    <col min="12545" max="12799" width="9.75" style="663"/>
    <col min="12800" max="12800" width="22.25" style="663" customWidth="1"/>
    <col min="12801" max="13055" width="9.75" style="663"/>
    <col min="13056" max="13056" width="22.25" style="663" customWidth="1"/>
    <col min="13057" max="13311" width="9.75" style="663"/>
    <col min="13312" max="13312" width="22.25" style="663" customWidth="1"/>
    <col min="13313" max="13567" width="9.75" style="663"/>
    <col min="13568" max="13568" width="22.25" style="663" customWidth="1"/>
    <col min="13569" max="13823" width="9.75" style="663"/>
    <col min="13824" max="13824" width="22.25" style="663" customWidth="1"/>
    <col min="13825" max="14079" width="9.75" style="663"/>
    <col min="14080" max="14080" width="22.25" style="663" customWidth="1"/>
    <col min="14081" max="14335" width="9.75" style="663"/>
    <col min="14336" max="14336" width="22.25" style="663" customWidth="1"/>
    <col min="14337" max="14591" width="9.75" style="663"/>
    <col min="14592" max="14592" width="22.25" style="663" customWidth="1"/>
    <col min="14593" max="14847" width="9.75" style="663"/>
    <col min="14848" max="14848" width="22.25" style="663" customWidth="1"/>
    <col min="14849" max="15103" width="9.75" style="663"/>
    <col min="15104" max="15104" width="22.25" style="663" customWidth="1"/>
    <col min="15105" max="15359" width="9.75" style="663"/>
    <col min="15360" max="15360" width="22.25" style="663" customWidth="1"/>
    <col min="15361" max="15615" width="9.75" style="663"/>
    <col min="15616" max="15616" width="22.25" style="663" customWidth="1"/>
    <col min="15617" max="15871" width="9.75" style="663"/>
    <col min="15872" max="15872" width="22.25" style="663" customWidth="1"/>
    <col min="15873" max="16127" width="9.75" style="663"/>
    <col min="16128" max="16128" width="22.25" style="663" customWidth="1"/>
    <col min="16129" max="16384" width="9.75" style="663"/>
  </cols>
  <sheetData>
    <row r="1" spans="1:14" ht="30" customHeight="1" x14ac:dyDescent="0.55000000000000004">
      <c r="A1" s="662" t="s">
        <v>781</v>
      </c>
    </row>
    <row r="2" spans="1:14" ht="30" customHeight="1" x14ac:dyDescent="0.55000000000000004">
      <c r="A2" s="666" t="s">
        <v>782</v>
      </c>
      <c r="B2" s="667"/>
      <c r="C2" s="667"/>
      <c r="D2" s="667"/>
      <c r="E2" s="667"/>
      <c r="F2" s="667"/>
      <c r="G2" s="667"/>
      <c r="H2" s="667"/>
      <c r="I2" s="667"/>
      <c r="J2" s="667"/>
      <c r="K2" s="666"/>
      <c r="L2" s="666"/>
      <c r="M2" s="666"/>
      <c r="N2" s="666"/>
    </row>
    <row r="3" spans="1:14" ht="30" customHeight="1" x14ac:dyDescent="0.55000000000000004">
      <c r="A3" s="1082" t="s">
        <v>794</v>
      </c>
      <c r="B3" s="1083"/>
      <c r="C3" s="1083"/>
      <c r="D3" s="1083"/>
      <c r="E3" s="1083"/>
      <c r="F3" s="1083"/>
      <c r="G3" s="1083"/>
      <c r="H3" s="1083"/>
      <c r="I3" s="1083"/>
      <c r="J3" s="1083"/>
      <c r="K3" s="666"/>
      <c r="L3" s="666"/>
      <c r="M3" s="666"/>
      <c r="N3" s="666"/>
    </row>
    <row r="4" spans="1:14" ht="30" customHeight="1" x14ac:dyDescent="0.55000000000000004">
      <c r="A4" s="1082" t="s">
        <v>795</v>
      </c>
      <c r="B4" s="1082"/>
      <c r="C4" s="1082"/>
      <c r="D4" s="1082"/>
      <c r="E4" s="1082"/>
      <c r="F4" s="1082"/>
      <c r="G4" s="1082"/>
      <c r="H4" s="1082"/>
      <c r="I4" s="1082"/>
      <c r="J4" s="1082"/>
      <c r="K4" s="666"/>
      <c r="L4" s="666"/>
    </row>
    <row r="5" spans="1:14" ht="30" customHeight="1" x14ac:dyDescent="0.55000000000000004">
      <c r="A5" s="1082" t="s">
        <v>796</v>
      </c>
      <c r="B5" s="1082"/>
      <c r="C5" s="1082"/>
      <c r="D5" s="1082"/>
      <c r="E5" s="1082"/>
      <c r="F5" s="1082"/>
      <c r="G5" s="1082"/>
      <c r="H5" s="1082"/>
      <c r="I5" s="1082"/>
      <c r="J5" s="1082"/>
      <c r="K5" s="666"/>
      <c r="L5" s="666"/>
      <c r="M5" s="666"/>
      <c r="N5" s="666"/>
    </row>
    <row r="6" spans="1:14" ht="30" customHeight="1" x14ac:dyDescent="0.55000000000000004">
      <c r="A6" s="1082" t="s">
        <v>797</v>
      </c>
      <c r="B6" s="1082"/>
      <c r="C6" s="1082"/>
      <c r="D6" s="1082"/>
      <c r="E6" s="1082"/>
      <c r="F6" s="1082"/>
      <c r="G6" s="1082"/>
      <c r="H6" s="1082"/>
      <c r="I6" s="1082"/>
      <c r="J6" s="1082"/>
    </row>
    <row r="7" spans="1:14" ht="65.650000000000006" customHeight="1" x14ac:dyDescent="0.55000000000000004">
      <c r="A7" s="662" t="s">
        <v>783</v>
      </c>
      <c r="B7" s="664" t="s">
        <v>784</v>
      </c>
      <c r="C7" s="681" t="s">
        <v>785</v>
      </c>
      <c r="D7" s="681"/>
      <c r="E7" s="681"/>
      <c r="F7" s="681"/>
      <c r="G7" s="681"/>
      <c r="H7" s="681"/>
      <c r="I7" s="681"/>
      <c r="J7" s="681"/>
    </row>
    <row r="8" spans="1:14" ht="49.5" customHeight="1" x14ac:dyDescent="0.55000000000000004">
      <c r="A8" s="662" t="s">
        <v>786</v>
      </c>
      <c r="B8" s="664" t="s">
        <v>784</v>
      </c>
      <c r="C8" s="681" t="s">
        <v>787</v>
      </c>
      <c r="D8" s="682"/>
      <c r="E8" s="682"/>
      <c r="F8" s="682"/>
      <c r="G8" s="682"/>
      <c r="H8" s="682"/>
      <c r="I8" s="682"/>
      <c r="J8" s="682"/>
    </row>
    <row r="9" spans="1:14" ht="43.15" customHeight="1" x14ac:dyDescent="0.55000000000000004">
      <c r="A9" s="681" t="s">
        <v>788</v>
      </c>
      <c r="B9" s="681"/>
      <c r="C9" s="681"/>
      <c r="D9" s="681"/>
      <c r="E9" s="681"/>
      <c r="F9" s="681"/>
      <c r="G9" s="681"/>
      <c r="H9" s="681"/>
      <c r="I9" s="681"/>
      <c r="J9" s="681"/>
    </row>
    <row r="10" spans="1:14" ht="34.9" customHeight="1" x14ac:dyDescent="0.55000000000000004">
      <c r="A10" s="1084" t="s">
        <v>798</v>
      </c>
      <c r="B10" s="1084"/>
      <c r="C10" s="1084"/>
      <c r="D10" s="1084"/>
      <c r="E10" s="1084"/>
      <c r="F10" s="1084"/>
      <c r="G10" s="1084"/>
      <c r="H10" s="1084"/>
      <c r="I10" s="1085"/>
    </row>
  </sheetData>
  <mergeCells count="4">
    <mergeCell ref="C8:J8"/>
    <mergeCell ref="A9:J9"/>
    <mergeCell ref="A10:H10"/>
    <mergeCell ref="C7:J7"/>
  </mergeCells>
  <phoneticPr fontId="1"/>
  <pageMargins left="0.78740157480314965" right="0.78740157480314965" top="0.78740157480314965" bottom="0.59055118110236227" header="0" footer="0"/>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200"/>
  <sheetViews>
    <sheetView view="pageBreakPreview" zoomScaleNormal="100" zoomScaleSheetLayoutView="100" workbookViewId="0">
      <selection activeCell="F7" sqref="F7"/>
    </sheetView>
  </sheetViews>
  <sheetFormatPr defaultColWidth="8.25" defaultRowHeight="11" x14ac:dyDescent="0.55000000000000004"/>
  <cols>
    <col min="1" max="1" width="2.25" style="424" customWidth="1"/>
    <col min="2" max="2" width="2.25" style="425" customWidth="1"/>
    <col min="3" max="3" width="9.25" style="425" customWidth="1"/>
    <col min="4" max="4" width="3.33203125" style="426" customWidth="1"/>
    <col min="5" max="5" width="2.25" style="427" customWidth="1"/>
    <col min="6" max="6" width="41.75" style="209" customWidth="1"/>
    <col min="7" max="8" width="4" style="157" customWidth="1"/>
    <col min="9" max="9" width="22.25" style="177" customWidth="1"/>
    <col min="10" max="10" width="9.25" style="428" customWidth="1"/>
    <col min="11" max="11" width="8.25" style="158"/>
    <col min="12" max="12" width="8.25" style="159" customWidth="1"/>
    <col min="13" max="13" width="8.75" style="159" customWidth="1"/>
    <col min="14" max="14" width="8.5" style="159" customWidth="1"/>
    <col min="15" max="15" width="0.75" style="159" customWidth="1"/>
    <col min="16" max="256" width="8.25" style="159"/>
    <col min="257" max="258" width="2.25" style="159" customWidth="1"/>
    <col min="259" max="259" width="9.25" style="159" customWidth="1"/>
    <col min="260" max="260" width="3.33203125" style="159" customWidth="1"/>
    <col min="261" max="261" width="2.25" style="159" customWidth="1"/>
    <col min="262" max="262" width="41.75" style="159" customWidth="1"/>
    <col min="263" max="264" width="4" style="159" customWidth="1"/>
    <col min="265" max="265" width="22.25" style="159" customWidth="1"/>
    <col min="266" max="266" width="9.25" style="159" customWidth="1"/>
    <col min="267" max="267" width="8.25" style="159"/>
    <col min="268" max="268" width="8.25" style="159" customWidth="1"/>
    <col min="269" max="269" width="8.75" style="159" customWidth="1"/>
    <col min="270" max="270" width="8.5" style="159" customWidth="1"/>
    <col min="271" max="271" width="0.75" style="159" customWidth="1"/>
    <col min="272" max="512" width="8.25" style="159"/>
    <col min="513" max="514" width="2.25" style="159" customWidth="1"/>
    <col min="515" max="515" width="9.25" style="159" customWidth="1"/>
    <col min="516" max="516" width="3.33203125" style="159" customWidth="1"/>
    <col min="517" max="517" width="2.25" style="159" customWidth="1"/>
    <col min="518" max="518" width="41.75" style="159" customWidth="1"/>
    <col min="519" max="520" width="4" style="159" customWidth="1"/>
    <col min="521" max="521" width="22.25" style="159" customWidth="1"/>
    <col min="522" max="522" width="9.25" style="159" customWidth="1"/>
    <col min="523" max="523" width="8.25" style="159"/>
    <col min="524" max="524" width="8.25" style="159" customWidth="1"/>
    <col min="525" max="525" width="8.75" style="159" customWidth="1"/>
    <col min="526" max="526" width="8.5" style="159" customWidth="1"/>
    <col min="527" max="527" width="0.75" style="159" customWidth="1"/>
    <col min="528" max="768" width="8.25" style="159"/>
    <col min="769" max="770" width="2.25" style="159" customWidth="1"/>
    <col min="771" max="771" width="9.25" style="159" customWidth="1"/>
    <col min="772" max="772" width="3.33203125" style="159" customWidth="1"/>
    <col min="773" max="773" width="2.25" style="159" customWidth="1"/>
    <col min="774" max="774" width="41.75" style="159" customWidth="1"/>
    <col min="775" max="776" width="4" style="159" customWidth="1"/>
    <col min="777" max="777" width="22.25" style="159" customWidth="1"/>
    <col min="778" max="778" width="9.25" style="159" customWidth="1"/>
    <col min="779" max="779" width="8.25" style="159"/>
    <col min="780" max="780" width="8.25" style="159" customWidth="1"/>
    <col min="781" max="781" width="8.75" style="159" customWidth="1"/>
    <col min="782" max="782" width="8.5" style="159" customWidth="1"/>
    <col min="783" max="783" width="0.75" style="159" customWidth="1"/>
    <col min="784" max="1024" width="8.25" style="159"/>
    <col min="1025" max="1026" width="2.25" style="159" customWidth="1"/>
    <col min="1027" max="1027" width="9.25" style="159" customWidth="1"/>
    <col min="1028" max="1028" width="3.33203125" style="159" customWidth="1"/>
    <col min="1029" max="1029" width="2.25" style="159" customWidth="1"/>
    <col min="1030" max="1030" width="41.75" style="159" customWidth="1"/>
    <col min="1031" max="1032" width="4" style="159" customWidth="1"/>
    <col min="1033" max="1033" width="22.25" style="159" customWidth="1"/>
    <col min="1034" max="1034" width="9.25" style="159" customWidth="1"/>
    <col min="1035" max="1035" width="8.25" style="159"/>
    <col min="1036" max="1036" width="8.25" style="159" customWidth="1"/>
    <col min="1037" max="1037" width="8.75" style="159" customWidth="1"/>
    <col min="1038" max="1038" width="8.5" style="159" customWidth="1"/>
    <col min="1039" max="1039" width="0.75" style="159" customWidth="1"/>
    <col min="1040" max="1280" width="8.25" style="159"/>
    <col min="1281" max="1282" width="2.25" style="159" customWidth="1"/>
    <col min="1283" max="1283" width="9.25" style="159" customWidth="1"/>
    <col min="1284" max="1284" width="3.33203125" style="159" customWidth="1"/>
    <col min="1285" max="1285" width="2.25" style="159" customWidth="1"/>
    <col min="1286" max="1286" width="41.75" style="159" customWidth="1"/>
    <col min="1287" max="1288" width="4" style="159" customWidth="1"/>
    <col min="1289" max="1289" width="22.25" style="159" customWidth="1"/>
    <col min="1290" max="1290" width="9.25" style="159" customWidth="1"/>
    <col min="1291" max="1291" width="8.25" style="159"/>
    <col min="1292" max="1292" width="8.25" style="159" customWidth="1"/>
    <col min="1293" max="1293" width="8.75" style="159" customWidth="1"/>
    <col min="1294" max="1294" width="8.5" style="159" customWidth="1"/>
    <col min="1295" max="1295" width="0.75" style="159" customWidth="1"/>
    <col min="1296" max="1536" width="8.25" style="159"/>
    <col min="1537" max="1538" width="2.25" style="159" customWidth="1"/>
    <col min="1539" max="1539" width="9.25" style="159" customWidth="1"/>
    <col min="1540" max="1540" width="3.33203125" style="159" customWidth="1"/>
    <col min="1541" max="1541" width="2.25" style="159" customWidth="1"/>
    <col min="1542" max="1542" width="41.75" style="159" customWidth="1"/>
    <col min="1543" max="1544" width="4" style="159" customWidth="1"/>
    <col min="1545" max="1545" width="22.25" style="159" customWidth="1"/>
    <col min="1546" max="1546" width="9.25" style="159" customWidth="1"/>
    <col min="1547" max="1547" width="8.25" style="159"/>
    <col min="1548" max="1548" width="8.25" style="159" customWidth="1"/>
    <col min="1549" max="1549" width="8.75" style="159" customWidth="1"/>
    <col min="1550" max="1550" width="8.5" style="159" customWidth="1"/>
    <col min="1551" max="1551" width="0.75" style="159" customWidth="1"/>
    <col min="1552" max="1792" width="8.25" style="159"/>
    <col min="1793" max="1794" width="2.25" style="159" customWidth="1"/>
    <col min="1795" max="1795" width="9.25" style="159" customWidth="1"/>
    <col min="1796" max="1796" width="3.33203125" style="159" customWidth="1"/>
    <col min="1797" max="1797" width="2.25" style="159" customWidth="1"/>
    <col min="1798" max="1798" width="41.75" style="159" customWidth="1"/>
    <col min="1799" max="1800" width="4" style="159" customWidth="1"/>
    <col min="1801" max="1801" width="22.25" style="159" customWidth="1"/>
    <col min="1802" max="1802" width="9.25" style="159" customWidth="1"/>
    <col min="1803" max="1803" width="8.25" style="159"/>
    <col min="1804" max="1804" width="8.25" style="159" customWidth="1"/>
    <col min="1805" max="1805" width="8.75" style="159" customWidth="1"/>
    <col min="1806" max="1806" width="8.5" style="159" customWidth="1"/>
    <col min="1807" max="1807" width="0.75" style="159" customWidth="1"/>
    <col min="1808" max="2048" width="8.25" style="159"/>
    <col min="2049" max="2050" width="2.25" style="159" customWidth="1"/>
    <col min="2051" max="2051" width="9.25" style="159" customWidth="1"/>
    <col min="2052" max="2052" width="3.33203125" style="159" customWidth="1"/>
    <col min="2053" max="2053" width="2.25" style="159" customWidth="1"/>
    <col min="2054" max="2054" width="41.75" style="159" customWidth="1"/>
    <col min="2055" max="2056" width="4" style="159" customWidth="1"/>
    <col min="2057" max="2057" width="22.25" style="159" customWidth="1"/>
    <col min="2058" max="2058" width="9.25" style="159" customWidth="1"/>
    <col min="2059" max="2059" width="8.25" style="159"/>
    <col min="2060" max="2060" width="8.25" style="159" customWidth="1"/>
    <col min="2061" max="2061" width="8.75" style="159" customWidth="1"/>
    <col min="2062" max="2062" width="8.5" style="159" customWidth="1"/>
    <col min="2063" max="2063" width="0.75" style="159" customWidth="1"/>
    <col min="2064" max="2304" width="8.25" style="159"/>
    <col min="2305" max="2306" width="2.25" style="159" customWidth="1"/>
    <col min="2307" max="2307" width="9.25" style="159" customWidth="1"/>
    <col min="2308" max="2308" width="3.33203125" style="159" customWidth="1"/>
    <col min="2309" max="2309" width="2.25" style="159" customWidth="1"/>
    <col min="2310" max="2310" width="41.75" style="159" customWidth="1"/>
    <col min="2311" max="2312" width="4" style="159" customWidth="1"/>
    <col min="2313" max="2313" width="22.25" style="159" customWidth="1"/>
    <col min="2314" max="2314" width="9.25" style="159" customWidth="1"/>
    <col min="2315" max="2315" width="8.25" style="159"/>
    <col min="2316" max="2316" width="8.25" style="159" customWidth="1"/>
    <col min="2317" max="2317" width="8.75" style="159" customWidth="1"/>
    <col min="2318" max="2318" width="8.5" style="159" customWidth="1"/>
    <col min="2319" max="2319" width="0.75" style="159" customWidth="1"/>
    <col min="2320" max="2560" width="8.25" style="159"/>
    <col min="2561" max="2562" width="2.25" style="159" customWidth="1"/>
    <col min="2563" max="2563" width="9.25" style="159" customWidth="1"/>
    <col min="2564" max="2564" width="3.33203125" style="159" customWidth="1"/>
    <col min="2565" max="2565" width="2.25" style="159" customWidth="1"/>
    <col min="2566" max="2566" width="41.75" style="159" customWidth="1"/>
    <col min="2567" max="2568" width="4" style="159" customWidth="1"/>
    <col min="2569" max="2569" width="22.25" style="159" customWidth="1"/>
    <col min="2570" max="2570" width="9.25" style="159" customWidth="1"/>
    <col min="2571" max="2571" width="8.25" style="159"/>
    <col min="2572" max="2572" width="8.25" style="159" customWidth="1"/>
    <col min="2573" max="2573" width="8.75" style="159" customWidth="1"/>
    <col min="2574" max="2574" width="8.5" style="159" customWidth="1"/>
    <col min="2575" max="2575" width="0.75" style="159" customWidth="1"/>
    <col min="2576" max="2816" width="8.25" style="159"/>
    <col min="2817" max="2818" width="2.25" style="159" customWidth="1"/>
    <col min="2819" max="2819" width="9.25" style="159" customWidth="1"/>
    <col min="2820" max="2820" width="3.33203125" style="159" customWidth="1"/>
    <col min="2821" max="2821" width="2.25" style="159" customWidth="1"/>
    <col min="2822" max="2822" width="41.75" style="159" customWidth="1"/>
    <col min="2823" max="2824" width="4" style="159" customWidth="1"/>
    <col min="2825" max="2825" width="22.25" style="159" customWidth="1"/>
    <col min="2826" max="2826" width="9.25" style="159" customWidth="1"/>
    <col min="2827" max="2827" width="8.25" style="159"/>
    <col min="2828" max="2828" width="8.25" style="159" customWidth="1"/>
    <col min="2829" max="2829" width="8.75" style="159" customWidth="1"/>
    <col min="2830" max="2830" width="8.5" style="159" customWidth="1"/>
    <col min="2831" max="2831" width="0.75" style="159" customWidth="1"/>
    <col min="2832" max="3072" width="8.25" style="159"/>
    <col min="3073" max="3074" width="2.25" style="159" customWidth="1"/>
    <col min="3075" max="3075" width="9.25" style="159" customWidth="1"/>
    <col min="3076" max="3076" width="3.33203125" style="159" customWidth="1"/>
    <col min="3077" max="3077" width="2.25" style="159" customWidth="1"/>
    <col min="3078" max="3078" width="41.75" style="159" customWidth="1"/>
    <col min="3079" max="3080" width="4" style="159" customWidth="1"/>
    <col min="3081" max="3081" width="22.25" style="159" customWidth="1"/>
    <col min="3082" max="3082" width="9.25" style="159" customWidth="1"/>
    <col min="3083" max="3083" width="8.25" style="159"/>
    <col min="3084" max="3084" width="8.25" style="159" customWidth="1"/>
    <col min="3085" max="3085" width="8.75" style="159" customWidth="1"/>
    <col min="3086" max="3086" width="8.5" style="159" customWidth="1"/>
    <col min="3087" max="3087" width="0.75" style="159" customWidth="1"/>
    <col min="3088" max="3328" width="8.25" style="159"/>
    <col min="3329" max="3330" width="2.25" style="159" customWidth="1"/>
    <col min="3331" max="3331" width="9.25" style="159" customWidth="1"/>
    <col min="3332" max="3332" width="3.33203125" style="159" customWidth="1"/>
    <col min="3333" max="3333" width="2.25" style="159" customWidth="1"/>
    <col min="3334" max="3334" width="41.75" style="159" customWidth="1"/>
    <col min="3335" max="3336" width="4" style="159" customWidth="1"/>
    <col min="3337" max="3337" width="22.25" style="159" customWidth="1"/>
    <col min="3338" max="3338" width="9.25" style="159" customWidth="1"/>
    <col min="3339" max="3339" width="8.25" style="159"/>
    <col min="3340" max="3340" width="8.25" style="159" customWidth="1"/>
    <col min="3341" max="3341" width="8.75" style="159" customWidth="1"/>
    <col min="3342" max="3342" width="8.5" style="159" customWidth="1"/>
    <col min="3343" max="3343" width="0.75" style="159" customWidth="1"/>
    <col min="3344" max="3584" width="8.25" style="159"/>
    <col min="3585" max="3586" width="2.25" style="159" customWidth="1"/>
    <col min="3587" max="3587" width="9.25" style="159" customWidth="1"/>
    <col min="3588" max="3588" width="3.33203125" style="159" customWidth="1"/>
    <col min="3589" max="3589" width="2.25" style="159" customWidth="1"/>
    <col min="3590" max="3590" width="41.75" style="159" customWidth="1"/>
    <col min="3591" max="3592" width="4" style="159" customWidth="1"/>
    <col min="3593" max="3593" width="22.25" style="159" customWidth="1"/>
    <col min="3594" max="3594" width="9.25" style="159" customWidth="1"/>
    <col min="3595" max="3595" width="8.25" style="159"/>
    <col min="3596" max="3596" width="8.25" style="159" customWidth="1"/>
    <col min="3597" max="3597" width="8.75" style="159" customWidth="1"/>
    <col min="3598" max="3598" width="8.5" style="159" customWidth="1"/>
    <col min="3599" max="3599" width="0.75" style="159" customWidth="1"/>
    <col min="3600" max="3840" width="8.25" style="159"/>
    <col min="3841" max="3842" width="2.25" style="159" customWidth="1"/>
    <col min="3843" max="3843" width="9.25" style="159" customWidth="1"/>
    <col min="3844" max="3844" width="3.33203125" style="159" customWidth="1"/>
    <col min="3845" max="3845" width="2.25" style="159" customWidth="1"/>
    <col min="3846" max="3846" width="41.75" style="159" customWidth="1"/>
    <col min="3847" max="3848" width="4" style="159" customWidth="1"/>
    <col min="3849" max="3849" width="22.25" style="159" customWidth="1"/>
    <col min="3850" max="3850" width="9.25" style="159" customWidth="1"/>
    <col min="3851" max="3851" width="8.25" style="159"/>
    <col min="3852" max="3852" width="8.25" style="159" customWidth="1"/>
    <col min="3853" max="3853" width="8.75" style="159" customWidth="1"/>
    <col min="3854" max="3854" width="8.5" style="159" customWidth="1"/>
    <col min="3855" max="3855" width="0.75" style="159" customWidth="1"/>
    <col min="3856" max="4096" width="8.25" style="159"/>
    <col min="4097" max="4098" width="2.25" style="159" customWidth="1"/>
    <col min="4099" max="4099" width="9.25" style="159" customWidth="1"/>
    <col min="4100" max="4100" width="3.33203125" style="159" customWidth="1"/>
    <col min="4101" max="4101" width="2.25" style="159" customWidth="1"/>
    <col min="4102" max="4102" width="41.75" style="159" customWidth="1"/>
    <col min="4103" max="4104" width="4" style="159" customWidth="1"/>
    <col min="4105" max="4105" width="22.25" style="159" customWidth="1"/>
    <col min="4106" max="4106" width="9.25" style="159" customWidth="1"/>
    <col min="4107" max="4107" width="8.25" style="159"/>
    <col min="4108" max="4108" width="8.25" style="159" customWidth="1"/>
    <col min="4109" max="4109" width="8.75" style="159" customWidth="1"/>
    <col min="4110" max="4110" width="8.5" style="159" customWidth="1"/>
    <col min="4111" max="4111" width="0.75" style="159" customWidth="1"/>
    <col min="4112" max="4352" width="8.25" style="159"/>
    <col min="4353" max="4354" width="2.25" style="159" customWidth="1"/>
    <col min="4355" max="4355" width="9.25" style="159" customWidth="1"/>
    <col min="4356" max="4356" width="3.33203125" style="159" customWidth="1"/>
    <col min="4357" max="4357" width="2.25" style="159" customWidth="1"/>
    <col min="4358" max="4358" width="41.75" style="159" customWidth="1"/>
    <col min="4359" max="4360" width="4" style="159" customWidth="1"/>
    <col min="4361" max="4361" width="22.25" style="159" customWidth="1"/>
    <col min="4362" max="4362" width="9.25" style="159" customWidth="1"/>
    <col min="4363" max="4363" width="8.25" style="159"/>
    <col min="4364" max="4364" width="8.25" style="159" customWidth="1"/>
    <col min="4365" max="4365" width="8.75" style="159" customWidth="1"/>
    <col min="4366" max="4366" width="8.5" style="159" customWidth="1"/>
    <col min="4367" max="4367" width="0.75" style="159" customWidth="1"/>
    <col min="4368" max="4608" width="8.25" style="159"/>
    <col min="4609" max="4610" width="2.25" style="159" customWidth="1"/>
    <col min="4611" max="4611" width="9.25" style="159" customWidth="1"/>
    <col min="4612" max="4612" width="3.33203125" style="159" customWidth="1"/>
    <col min="4613" max="4613" width="2.25" style="159" customWidth="1"/>
    <col min="4614" max="4614" width="41.75" style="159" customWidth="1"/>
    <col min="4615" max="4616" width="4" style="159" customWidth="1"/>
    <col min="4617" max="4617" width="22.25" style="159" customWidth="1"/>
    <col min="4618" max="4618" width="9.25" style="159" customWidth="1"/>
    <col min="4619" max="4619" width="8.25" style="159"/>
    <col min="4620" max="4620" width="8.25" style="159" customWidth="1"/>
    <col min="4621" max="4621" width="8.75" style="159" customWidth="1"/>
    <col min="4622" max="4622" width="8.5" style="159" customWidth="1"/>
    <col min="4623" max="4623" width="0.75" style="159" customWidth="1"/>
    <col min="4624" max="4864" width="8.25" style="159"/>
    <col min="4865" max="4866" width="2.25" style="159" customWidth="1"/>
    <col min="4867" max="4867" width="9.25" style="159" customWidth="1"/>
    <col min="4868" max="4868" width="3.33203125" style="159" customWidth="1"/>
    <col min="4869" max="4869" width="2.25" style="159" customWidth="1"/>
    <col min="4870" max="4870" width="41.75" style="159" customWidth="1"/>
    <col min="4871" max="4872" width="4" style="159" customWidth="1"/>
    <col min="4873" max="4873" width="22.25" style="159" customWidth="1"/>
    <col min="4874" max="4874" width="9.25" style="159" customWidth="1"/>
    <col min="4875" max="4875" width="8.25" style="159"/>
    <col min="4876" max="4876" width="8.25" style="159" customWidth="1"/>
    <col min="4877" max="4877" width="8.75" style="159" customWidth="1"/>
    <col min="4878" max="4878" width="8.5" style="159" customWidth="1"/>
    <col min="4879" max="4879" width="0.75" style="159" customWidth="1"/>
    <col min="4880" max="5120" width="8.25" style="159"/>
    <col min="5121" max="5122" width="2.25" style="159" customWidth="1"/>
    <col min="5123" max="5123" width="9.25" style="159" customWidth="1"/>
    <col min="5124" max="5124" width="3.33203125" style="159" customWidth="1"/>
    <col min="5125" max="5125" width="2.25" style="159" customWidth="1"/>
    <col min="5126" max="5126" width="41.75" style="159" customWidth="1"/>
    <col min="5127" max="5128" width="4" style="159" customWidth="1"/>
    <col min="5129" max="5129" width="22.25" style="159" customWidth="1"/>
    <col min="5130" max="5130" width="9.25" style="159" customWidth="1"/>
    <col min="5131" max="5131" width="8.25" style="159"/>
    <col min="5132" max="5132" width="8.25" style="159" customWidth="1"/>
    <col min="5133" max="5133" width="8.75" style="159" customWidth="1"/>
    <col min="5134" max="5134" width="8.5" style="159" customWidth="1"/>
    <col min="5135" max="5135" width="0.75" style="159" customWidth="1"/>
    <col min="5136" max="5376" width="8.25" style="159"/>
    <col min="5377" max="5378" width="2.25" style="159" customWidth="1"/>
    <col min="5379" max="5379" width="9.25" style="159" customWidth="1"/>
    <col min="5380" max="5380" width="3.33203125" style="159" customWidth="1"/>
    <col min="5381" max="5381" width="2.25" style="159" customWidth="1"/>
    <col min="5382" max="5382" width="41.75" style="159" customWidth="1"/>
    <col min="5383" max="5384" width="4" style="159" customWidth="1"/>
    <col min="5385" max="5385" width="22.25" style="159" customWidth="1"/>
    <col min="5386" max="5386" width="9.25" style="159" customWidth="1"/>
    <col min="5387" max="5387" width="8.25" style="159"/>
    <col min="5388" max="5388" width="8.25" style="159" customWidth="1"/>
    <col min="5389" max="5389" width="8.75" style="159" customWidth="1"/>
    <col min="5390" max="5390" width="8.5" style="159" customWidth="1"/>
    <col min="5391" max="5391" width="0.75" style="159" customWidth="1"/>
    <col min="5392" max="5632" width="8.25" style="159"/>
    <col min="5633" max="5634" width="2.25" style="159" customWidth="1"/>
    <col min="5635" max="5635" width="9.25" style="159" customWidth="1"/>
    <col min="5636" max="5636" width="3.33203125" style="159" customWidth="1"/>
    <col min="5637" max="5637" width="2.25" style="159" customWidth="1"/>
    <col min="5638" max="5638" width="41.75" style="159" customWidth="1"/>
    <col min="5639" max="5640" width="4" style="159" customWidth="1"/>
    <col min="5641" max="5641" width="22.25" style="159" customWidth="1"/>
    <col min="5642" max="5642" width="9.25" style="159" customWidth="1"/>
    <col min="5643" max="5643" width="8.25" style="159"/>
    <col min="5644" max="5644" width="8.25" style="159" customWidth="1"/>
    <col min="5645" max="5645" width="8.75" style="159" customWidth="1"/>
    <col min="5646" max="5646" width="8.5" style="159" customWidth="1"/>
    <col min="5647" max="5647" width="0.75" style="159" customWidth="1"/>
    <col min="5648" max="5888" width="8.25" style="159"/>
    <col min="5889" max="5890" width="2.25" style="159" customWidth="1"/>
    <col min="5891" max="5891" width="9.25" style="159" customWidth="1"/>
    <col min="5892" max="5892" width="3.33203125" style="159" customWidth="1"/>
    <col min="5893" max="5893" width="2.25" style="159" customWidth="1"/>
    <col min="5894" max="5894" width="41.75" style="159" customWidth="1"/>
    <col min="5895" max="5896" width="4" style="159" customWidth="1"/>
    <col min="5897" max="5897" width="22.25" style="159" customWidth="1"/>
    <col min="5898" max="5898" width="9.25" style="159" customWidth="1"/>
    <col min="5899" max="5899" width="8.25" style="159"/>
    <col min="5900" max="5900" width="8.25" style="159" customWidth="1"/>
    <col min="5901" max="5901" width="8.75" style="159" customWidth="1"/>
    <col min="5902" max="5902" width="8.5" style="159" customWidth="1"/>
    <col min="5903" max="5903" width="0.75" style="159" customWidth="1"/>
    <col min="5904" max="6144" width="8.25" style="159"/>
    <col min="6145" max="6146" width="2.25" style="159" customWidth="1"/>
    <col min="6147" max="6147" width="9.25" style="159" customWidth="1"/>
    <col min="6148" max="6148" width="3.33203125" style="159" customWidth="1"/>
    <col min="6149" max="6149" width="2.25" style="159" customWidth="1"/>
    <col min="6150" max="6150" width="41.75" style="159" customWidth="1"/>
    <col min="6151" max="6152" width="4" style="159" customWidth="1"/>
    <col min="6153" max="6153" width="22.25" style="159" customWidth="1"/>
    <col min="6154" max="6154" width="9.25" style="159" customWidth="1"/>
    <col min="6155" max="6155" width="8.25" style="159"/>
    <col min="6156" max="6156" width="8.25" style="159" customWidth="1"/>
    <col min="6157" max="6157" width="8.75" style="159" customWidth="1"/>
    <col min="6158" max="6158" width="8.5" style="159" customWidth="1"/>
    <col min="6159" max="6159" width="0.75" style="159" customWidth="1"/>
    <col min="6160" max="6400" width="8.25" style="159"/>
    <col min="6401" max="6402" width="2.25" style="159" customWidth="1"/>
    <col min="6403" max="6403" width="9.25" style="159" customWidth="1"/>
    <col min="6404" max="6404" width="3.33203125" style="159" customWidth="1"/>
    <col min="6405" max="6405" width="2.25" style="159" customWidth="1"/>
    <col min="6406" max="6406" width="41.75" style="159" customWidth="1"/>
    <col min="6407" max="6408" width="4" style="159" customWidth="1"/>
    <col min="6409" max="6409" width="22.25" style="159" customWidth="1"/>
    <col min="6410" max="6410" width="9.25" style="159" customWidth="1"/>
    <col min="6411" max="6411" width="8.25" style="159"/>
    <col min="6412" max="6412" width="8.25" style="159" customWidth="1"/>
    <col min="6413" max="6413" width="8.75" style="159" customWidth="1"/>
    <col min="6414" max="6414" width="8.5" style="159" customWidth="1"/>
    <col min="6415" max="6415" width="0.75" style="159" customWidth="1"/>
    <col min="6416" max="6656" width="8.25" style="159"/>
    <col min="6657" max="6658" width="2.25" style="159" customWidth="1"/>
    <col min="6659" max="6659" width="9.25" style="159" customWidth="1"/>
    <col min="6660" max="6660" width="3.33203125" style="159" customWidth="1"/>
    <col min="6661" max="6661" width="2.25" style="159" customWidth="1"/>
    <col min="6662" max="6662" width="41.75" style="159" customWidth="1"/>
    <col min="6663" max="6664" width="4" style="159" customWidth="1"/>
    <col min="6665" max="6665" width="22.25" style="159" customWidth="1"/>
    <col min="6666" max="6666" width="9.25" style="159" customWidth="1"/>
    <col min="6667" max="6667" width="8.25" style="159"/>
    <col min="6668" max="6668" width="8.25" style="159" customWidth="1"/>
    <col min="6669" max="6669" width="8.75" style="159" customWidth="1"/>
    <col min="6670" max="6670" width="8.5" style="159" customWidth="1"/>
    <col min="6671" max="6671" width="0.75" style="159" customWidth="1"/>
    <col min="6672" max="6912" width="8.25" style="159"/>
    <col min="6913" max="6914" width="2.25" style="159" customWidth="1"/>
    <col min="6915" max="6915" width="9.25" style="159" customWidth="1"/>
    <col min="6916" max="6916" width="3.33203125" style="159" customWidth="1"/>
    <col min="6917" max="6917" width="2.25" style="159" customWidth="1"/>
    <col min="6918" max="6918" width="41.75" style="159" customWidth="1"/>
    <col min="6919" max="6920" width="4" style="159" customWidth="1"/>
    <col min="6921" max="6921" width="22.25" style="159" customWidth="1"/>
    <col min="6922" max="6922" width="9.25" style="159" customWidth="1"/>
    <col min="6923" max="6923" width="8.25" style="159"/>
    <col min="6924" max="6924" width="8.25" style="159" customWidth="1"/>
    <col min="6925" max="6925" width="8.75" style="159" customWidth="1"/>
    <col min="6926" max="6926" width="8.5" style="159" customWidth="1"/>
    <col min="6927" max="6927" width="0.75" style="159" customWidth="1"/>
    <col min="6928" max="7168" width="8.25" style="159"/>
    <col min="7169" max="7170" width="2.25" style="159" customWidth="1"/>
    <col min="7171" max="7171" width="9.25" style="159" customWidth="1"/>
    <col min="7172" max="7172" width="3.33203125" style="159" customWidth="1"/>
    <col min="7173" max="7173" width="2.25" style="159" customWidth="1"/>
    <col min="7174" max="7174" width="41.75" style="159" customWidth="1"/>
    <col min="7175" max="7176" width="4" style="159" customWidth="1"/>
    <col min="7177" max="7177" width="22.25" style="159" customWidth="1"/>
    <col min="7178" max="7178" width="9.25" style="159" customWidth="1"/>
    <col min="7179" max="7179" width="8.25" style="159"/>
    <col min="7180" max="7180" width="8.25" style="159" customWidth="1"/>
    <col min="7181" max="7181" width="8.75" style="159" customWidth="1"/>
    <col min="7182" max="7182" width="8.5" style="159" customWidth="1"/>
    <col min="7183" max="7183" width="0.75" style="159" customWidth="1"/>
    <col min="7184" max="7424" width="8.25" style="159"/>
    <col min="7425" max="7426" width="2.25" style="159" customWidth="1"/>
    <col min="7427" max="7427" width="9.25" style="159" customWidth="1"/>
    <col min="7428" max="7428" width="3.33203125" style="159" customWidth="1"/>
    <col min="7429" max="7429" width="2.25" style="159" customWidth="1"/>
    <col min="7430" max="7430" width="41.75" style="159" customWidth="1"/>
    <col min="7431" max="7432" width="4" style="159" customWidth="1"/>
    <col min="7433" max="7433" width="22.25" style="159" customWidth="1"/>
    <col min="7434" max="7434" width="9.25" style="159" customWidth="1"/>
    <col min="7435" max="7435" width="8.25" style="159"/>
    <col min="7436" max="7436" width="8.25" style="159" customWidth="1"/>
    <col min="7437" max="7437" width="8.75" style="159" customWidth="1"/>
    <col min="7438" max="7438" width="8.5" style="159" customWidth="1"/>
    <col min="7439" max="7439" width="0.75" style="159" customWidth="1"/>
    <col min="7440" max="7680" width="8.25" style="159"/>
    <col min="7681" max="7682" width="2.25" style="159" customWidth="1"/>
    <col min="7683" max="7683" width="9.25" style="159" customWidth="1"/>
    <col min="7684" max="7684" width="3.33203125" style="159" customWidth="1"/>
    <col min="7685" max="7685" width="2.25" style="159" customWidth="1"/>
    <col min="7686" max="7686" width="41.75" style="159" customWidth="1"/>
    <col min="7687" max="7688" width="4" style="159" customWidth="1"/>
    <col min="7689" max="7689" width="22.25" style="159" customWidth="1"/>
    <col min="7690" max="7690" width="9.25" style="159" customWidth="1"/>
    <col min="7691" max="7691" width="8.25" style="159"/>
    <col min="7692" max="7692" width="8.25" style="159" customWidth="1"/>
    <col min="7693" max="7693" width="8.75" style="159" customWidth="1"/>
    <col min="7694" max="7694" width="8.5" style="159" customWidth="1"/>
    <col min="7695" max="7695" width="0.75" style="159" customWidth="1"/>
    <col min="7696" max="7936" width="8.25" style="159"/>
    <col min="7937" max="7938" width="2.25" style="159" customWidth="1"/>
    <col min="7939" max="7939" width="9.25" style="159" customWidth="1"/>
    <col min="7940" max="7940" width="3.33203125" style="159" customWidth="1"/>
    <col min="7941" max="7941" width="2.25" style="159" customWidth="1"/>
    <col min="7942" max="7942" width="41.75" style="159" customWidth="1"/>
    <col min="7943" max="7944" width="4" style="159" customWidth="1"/>
    <col min="7945" max="7945" width="22.25" style="159" customWidth="1"/>
    <col min="7946" max="7946" width="9.25" style="159" customWidth="1"/>
    <col min="7947" max="7947" width="8.25" style="159"/>
    <col min="7948" max="7948" width="8.25" style="159" customWidth="1"/>
    <col min="7949" max="7949" width="8.75" style="159" customWidth="1"/>
    <col min="7950" max="7950" width="8.5" style="159" customWidth="1"/>
    <col min="7951" max="7951" width="0.75" style="159" customWidth="1"/>
    <col min="7952" max="8192" width="8.25" style="159"/>
    <col min="8193" max="8194" width="2.25" style="159" customWidth="1"/>
    <col min="8195" max="8195" width="9.25" style="159" customWidth="1"/>
    <col min="8196" max="8196" width="3.33203125" style="159" customWidth="1"/>
    <col min="8197" max="8197" width="2.25" style="159" customWidth="1"/>
    <col min="8198" max="8198" width="41.75" style="159" customWidth="1"/>
    <col min="8199" max="8200" width="4" style="159" customWidth="1"/>
    <col min="8201" max="8201" width="22.25" style="159" customWidth="1"/>
    <col min="8202" max="8202" width="9.25" style="159" customWidth="1"/>
    <col min="8203" max="8203" width="8.25" style="159"/>
    <col min="8204" max="8204" width="8.25" style="159" customWidth="1"/>
    <col min="8205" max="8205" width="8.75" style="159" customWidth="1"/>
    <col min="8206" max="8206" width="8.5" style="159" customWidth="1"/>
    <col min="8207" max="8207" width="0.75" style="159" customWidth="1"/>
    <col min="8208" max="8448" width="8.25" style="159"/>
    <col min="8449" max="8450" width="2.25" style="159" customWidth="1"/>
    <col min="8451" max="8451" width="9.25" style="159" customWidth="1"/>
    <col min="8452" max="8452" width="3.33203125" style="159" customWidth="1"/>
    <col min="8453" max="8453" width="2.25" style="159" customWidth="1"/>
    <col min="8454" max="8454" width="41.75" style="159" customWidth="1"/>
    <col min="8455" max="8456" width="4" style="159" customWidth="1"/>
    <col min="8457" max="8457" width="22.25" style="159" customWidth="1"/>
    <col min="8458" max="8458" width="9.25" style="159" customWidth="1"/>
    <col min="8459" max="8459" width="8.25" style="159"/>
    <col min="8460" max="8460" width="8.25" style="159" customWidth="1"/>
    <col min="8461" max="8461" width="8.75" style="159" customWidth="1"/>
    <col min="8462" max="8462" width="8.5" style="159" customWidth="1"/>
    <col min="8463" max="8463" width="0.75" style="159" customWidth="1"/>
    <col min="8464" max="8704" width="8.25" style="159"/>
    <col min="8705" max="8706" width="2.25" style="159" customWidth="1"/>
    <col min="8707" max="8707" width="9.25" style="159" customWidth="1"/>
    <col min="8708" max="8708" width="3.33203125" style="159" customWidth="1"/>
    <col min="8709" max="8709" width="2.25" style="159" customWidth="1"/>
    <col min="8710" max="8710" width="41.75" style="159" customWidth="1"/>
    <col min="8711" max="8712" width="4" style="159" customWidth="1"/>
    <col min="8713" max="8713" width="22.25" style="159" customWidth="1"/>
    <col min="8714" max="8714" width="9.25" style="159" customWidth="1"/>
    <col min="8715" max="8715" width="8.25" style="159"/>
    <col min="8716" max="8716" width="8.25" style="159" customWidth="1"/>
    <col min="8717" max="8717" width="8.75" style="159" customWidth="1"/>
    <col min="8718" max="8718" width="8.5" style="159" customWidth="1"/>
    <col min="8719" max="8719" width="0.75" style="159" customWidth="1"/>
    <col min="8720" max="8960" width="8.25" style="159"/>
    <col min="8961" max="8962" width="2.25" style="159" customWidth="1"/>
    <col min="8963" max="8963" width="9.25" style="159" customWidth="1"/>
    <col min="8964" max="8964" width="3.33203125" style="159" customWidth="1"/>
    <col min="8965" max="8965" width="2.25" style="159" customWidth="1"/>
    <col min="8966" max="8966" width="41.75" style="159" customWidth="1"/>
    <col min="8967" max="8968" width="4" style="159" customWidth="1"/>
    <col min="8969" max="8969" width="22.25" style="159" customWidth="1"/>
    <col min="8970" max="8970" width="9.25" style="159" customWidth="1"/>
    <col min="8971" max="8971" width="8.25" style="159"/>
    <col min="8972" max="8972" width="8.25" style="159" customWidth="1"/>
    <col min="8973" max="8973" width="8.75" style="159" customWidth="1"/>
    <col min="8974" max="8974" width="8.5" style="159" customWidth="1"/>
    <col min="8975" max="8975" width="0.75" style="159" customWidth="1"/>
    <col min="8976" max="9216" width="8.25" style="159"/>
    <col min="9217" max="9218" width="2.25" style="159" customWidth="1"/>
    <col min="9219" max="9219" width="9.25" style="159" customWidth="1"/>
    <col min="9220" max="9220" width="3.33203125" style="159" customWidth="1"/>
    <col min="9221" max="9221" width="2.25" style="159" customWidth="1"/>
    <col min="9222" max="9222" width="41.75" style="159" customWidth="1"/>
    <col min="9223" max="9224" width="4" style="159" customWidth="1"/>
    <col min="9225" max="9225" width="22.25" style="159" customWidth="1"/>
    <col min="9226" max="9226" width="9.25" style="159" customWidth="1"/>
    <col min="9227" max="9227" width="8.25" style="159"/>
    <col min="9228" max="9228" width="8.25" style="159" customWidth="1"/>
    <col min="9229" max="9229" width="8.75" style="159" customWidth="1"/>
    <col min="9230" max="9230" width="8.5" style="159" customWidth="1"/>
    <col min="9231" max="9231" width="0.75" style="159" customWidth="1"/>
    <col min="9232" max="9472" width="8.25" style="159"/>
    <col min="9473" max="9474" width="2.25" style="159" customWidth="1"/>
    <col min="9475" max="9475" width="9.25" style="159" customWidth="1"/>
    <col min="9476" max="9476" width="3.33203125" style="159" customWidth="1"/>
    <col min="9477" max="9477" width="2.25" style="159" customWidth="1"/>
    <col min="9478" max="9478" width="41.75" style="159" customWidth="1"/>
    <col min="9479" max="9480" width="4" style="159" customWidth="1"/>
    <col min="9481" max="9481" width="22.25" style="159" customWidth="1"/>
    <col min="9482" max="9482" width="9.25" style="159" customWidth="1"/>
    <col min="9483" max="9483" width="8.25" style="159"/>
    <col min="9484" max="9484" width="8.25" style="159" customWidth="1"/>
    <col min="9485" max="9485" width="8.75" style="159" customWidth="1"/>
    <col min="9486" max="9486" width="8.5" style="159" customWidth="1"/>
    <col min="9487" max="9487" width="0.75" style="159" customWidth="1"/>
    <col min="9488" max="9728" width="8.25" style="159"/>
    <col min="9729" max="9730" width="2.25" style="159" customWidth="1"/>
    <col min="9731" max="9731" width="9.25" style="159" customWidth="1"/>
    <col min="9732" max="9732" width="3.33203125" style="159" customWidth="1"/>
    <col min="9733" max="9733" width="2.25" style="159" customWidth="1"/>
    <col min="9734" max="9734" width="41.75" style="159" customWidth="1"/>
    <col min="9735" max="9736" width="4" style="159" customWidth="1"/>
    <col min="9737" max="9737" width="22.25" style="159" customWidth="1"/>
    <col min="9738" max="9738" width="9.25" style="159" customWidth="1"/>
    <col min="9739" max="9739" width="8.25" style="159"/>
    <col min="9740" max="9740" width="8.25" style="159" customWidth="1"/>
    <col min="9741" max="9741" width="8.75" style="159" customWidth="1"/>
    <col min="9742" max="9742" width="8.5" style="159" customWidth="1"/>
    <col min="9743" max="9743" width="0.75" style="159" customWidth="1"/>
    <col min="9744" max="9984" width="8.25" style="159"/>
    <col min="9985" max="9986" width="2.25" style="159" customWidth="1"/>
    <col min="9987" max="9987" width="9.25" style="159" customWidth="1"/>
    <col min="9988" max="9988" width="3.33203125" style="159" customWidth="1"/>
    <col min="9989" max="9989" width="2.25" style="159" customWidth="1"/>
    <col min="9990" max="9990" width="41.75" style="159" customWidth="1"/>
    <col min="9991" max="9992" width="4" style="159" customWidth="1"/>
    <col min="9993" max="9993" width="22.25" style="159" customWidth="1"/>
    <col min="9994" max="9994" width="9.25" style="159" customWidth="1"/>
    <col min="9995" max="9995" width="8.25" style="159"/>
    <col min="9996" max="9996" width="8.25" style="159" customWidth="1"/>
    <col min="9997" max="9997" width="8.75" style="159" customWidth="1"/>
    <col min="9998" max="9998" width="8.5" style="159" customWidth="1"/>
    <col min="9999" max="9999" width="0.75" style="159" customWidth="1"/>
    <col min="10000" max="10240" width="8.25" style="159"/>
    <col min="10241" max="10242" width="2.25" style="159" customWidth="1"/>
    <col min="10243" max="10243" width="9.25" style="159" customWidth="1"/>
    <col min="10244" max="10244" width="3.33203125" style="159" customWidth="1"/>
    <col min="10245" max="10245" width="2.25" style="159" customWidth="1"/>
    <col min="10246" max="10246" width="41.75" style="159" customWidth="1"/>
    <col min="10247" max="10248" width="4" style="159" customWidth="1"/>
    <col min="10249" max="10249" width="22.25" style="159" customWidth="1"/>
    <col min="10250" max="10250" width="9.25" style="159" customWidth="1"/>
    <col min="10251" max="10251" width="8.25" style="159"/>
    <col min="10252" max="10252" width="8.25" style="159" customWidth="1"/>
    <col min="10253" max="10253" width="8.75" style="159" customWidth="1"/>
    <col min="10254" max="10254" width="8.5" style="159" customWidth="1"/>
    <col min="10255" max="10255" width="0.75" style="159" customWidth="1"/>
    <col min="10256" max="10496" width="8.25" style="159"/>
    <col min="10497" max="10498" width="2.25" style="159" customWidth="1"/>
    <col min="10499" max="10499" width="9.25" style="159" customWidth="1"/>
    <col min="10500" max="10500" width="3.33203125" style="159" customWidth="1"/>
    <col min="10501" max="10501" width="2.25" style="159" customWidth="1"/>
    <col min="10502" max="10502" width="41.75" style="159" customWidth="1"/>
    <col min="10503" max="10504" width="4" style="159" customWidth="1"/>
    <col min="10505" max="10505" width="22.25" style="159" customWidth="1"/>
    <col min="10506" max="10506" width="9.25" style="159" customWidth="1"/>
    <col min="10507" max="10507" width="8.25" style="159"/>
    <col min="10508" max="10508" width="8.25" style="159" customWidth="1"/>
    <col min="10509" max="10509" width="8.75" style="159" customWidth="1"/>
    <col min="10510" max="10510" width="8.5" style="159" customWidth="1"/>
    <col min="10511" max="10511" width="0.75" style="159" customWidth="1"/>
    <col min="10512" max="10752" width="8.25" style="159"/>
    <col min="10753" max="10754" width="2.25" style="159" customWidth="1"/>
    <col min="10755" max="10755" width="9.25" style="159" customWidth="1"/>
    <col min="10756" max="10756" width="3.33203125" style="159" customWidth="1"/>
    <col min="10757" max="10757" width="2.25" style="159" customWidth="1"/>
    <col min="10758" max="10758" width="41.75" style="159" customWidth="1"/>
    <col min="10759" max="10760" width="4" style="159" customWidth="1"/>
    <col min="10761" max="10761" width="22.25" style="159" customWidth="1"/>
    <col min="10762" max="10762" width="9.25" style="159" customWidth="1"/>
    <col min="10763" max="10763" width="8.25" style="159"/>
    <col min="10764" max="10764" width="8.25" style="159" customWidth="1"/>
    <col min="10765" max="10765" width="8.75" style="159" customWidth="1"/>
    <col min="10766" max="10766" width="8.5" style="159" customWidth="1"/>
    <col min="10767" max="10767" width="0.75" style="159" customWidth="1"/>
    <col min="10768" max="11008" width="8.25" style="159"/>
    <col min="11009" max="11010" width="2.25" style="159" customWidth="1"/>
    <col min="11011" max="11011" width="9.25" style="159" customWidth="1"/>
    <col min="11012" max="11012" width="3.33203125" style="159" customWidth="1"/>
    <col min="11013" max="11013" width="2.25" style="159" customWidth="1"/>
    <col min="11014" max="11014" width="41.75" style="159" customWidth="1"/>
    <col min="11015" max="11016" width="4" style="159" customWidth="1"/>
    <col min="11017" max="11017" width="22.25" style="159" customWidth="1"/>
    <col min="11018" max="11018" width="9.25" style="159" customWidth="1"/>
    <col min="11019" max="11019" width="8.25" style="159"/>
    <col min="11020" max="11020" width="8.25" style="159" customWidth="1"/>
    <col min="11021" max="11021" width="8.75" style="159" customWidth="1"/>
    <col min="11022" max="11022" width="8.5" style="159" customWidth="1"/>
    <col min="11023" max="11023" width="0.75" style="159" customWidth="1"/>
    <col min="11024" max="11264" width="8.25" style="159"/>
    <col min="11265" max="11266" width="2.25" style="159" customWidth="1"/>
    <col min="11267" max="11267" width="9.25" style="159" customWidth="1"/>
    <col min="11268" max="11268" width="3.33203125" style="159" customWidth="1"/>
    <col min="11269" max="11269" width="2.25" style="159" customWidth="1"/>
    <col min="11270" max="11270" width="41.75" style="159" customWidth="1"/>
    <col min="11271" max="11272" width="4" style="159" customWidth="1"/>
    <col min="11273" max="11273" width="22.25" style="159" customWidth="1"/>
    <col min="11274" max="11274" width="9.25" style="159" customWidth="1"/>
    <col min="11275" max="11275" width="8.25" style="159"/>
    <col min="11276" max="11276" width="8.25" style="159" customWidth="1"/>
    <col min="11277" max="11277" width="8.75" style="159" customWidth="1"/>
    <col min="11278" max="11278" width="8.5" style="159" customWidth="1"/>
    <col min="11279" max="11279" width="0.75" style="159" customWidth="1"/>
    <col min="11280" max="11520" width="8.25" style="159"/>
    <col min="11521" max="11522" width="2.25" style="159" customWidth="1"/>
    <col min="11523" max="11523" width="9.25" style="159" customWidth="1"/>
    <col min="11524" max="11524" width="3.33203125" style="159" customWidth="1"/>
    <col min="11525" max="11525" width="2.25" style="159" customWidth="1"/>
    <col min="11526" max="11526" width="41.75" style="159" customWidth="1"/>
    <col min="11527" max="11528" width="4" style="159" customWidth="1"/>
    <col min="11529" max="11529" width="22.25" style="159" customWidth="1"/>
    <col min="11530" max="11530" width="9.25" style="159" customWidth="1"/>
    <col min="11531" max="11531" width="8.25" style="159"/>
    <col min="11532" max="11532" width="8.25" style="159" customWidth="1"/>
    <col min="11533" max="11533" width="8.75" style="159" customWidth="1"/>
    <col min="11534" max="11534" width="8.5" style="159" customWidth="1"/>
    <col min="11535" max="11535" width="0.75" style="159" customWidth="1"/>
    <col min="11536" max="11776" width="8.25" style="159"/>
    <col min="11777" max="11778" width="2.25" style="159" customWidth="1"/>
    <col min="11779" max="11779" width="9.25" style="159" customWidth="1"/>
    <col min="11780" max="11780" width="3.33203125" style="159" customWidth="1"/>
    <col min="11781" max="11781" width="2.25" style="159" customWidth="1"/>
    <col min="11782" max="11782" width="41.75" style="159" customWidth="1"/>
    <col min="11783" max="11784" width="4" style="159" customWidth="1"/>
    <col min="11785" max="11785" width="22.25" style="159" customWidth="1"/>
    <col min="11786" max="11786" width="9.25" style="159" customWidth="1"/>
    <col min="11787" max="11787" width="8.25" style="159"/>
    <col min="11788" max="11788" width="8.25" style="159" customWidth="1"/>
    <col min="11789" max="11789" width="8.75" style="159" customWidth="1"/>
    <col min="11790" max="11790" width="8.5" style="159" customWidth="1"/>
    <col min="11791" max="11791" width="0.75" style="159" customWidth="1"/>
    <col min="11792" max="12032" width="8.25" style="159"/>
    <col min="12033" max="12034" width="2.25" style="159" customWidth="1"/>
    <col min="12035" max="12035" width="9.25" style="159" customWidth="1"/>
    <col min="12036" max="12036" width="3.33203125" style="159" customWidth="1"/>
    <col min="12037" max="12037" width="2.25" style="159" customWidth="1"/>
    <col min="12038" max="12038" width="41.75" style="159" customWidth="1"/>
    <col min="12039" max="12040" width="4" style="159" customWidth="1"/>
    <col min="12041" max="12041" width="22.25" style="159" customWidth="1"/>
    <col min="12042" max="12042" width="9.25" style="159" customWidth="1"/>
    <col min="12043" max="12043" width="8.25" style="159"/>
    <col min="12044" max="12044" width="8.25" style="159" customWidth="1"/>
    <col min="12045" max="12045" width="8.75" style="159" customWidth="1"/>
    <col min="12046" max="12046" width="8.5" style="159" customWidth="1"/>
    <col min="12047" max="12047" width="0.75" style="159" customWidth="1"/>
    <col min="12048" max="12288" width="8.25" style="159"/>
    <col min="12289" max="12290" width="2.25" style="159" customWidth="1"/>
    <col min="12291" max="12291" width="9.25" style="159" customWidth="1"/>
    <col min="12292" max="12292" width="3.33203125" style="159" customWidth="1"/>
    <col min="12293" max="12293" width="2.25" style="159" customWidth="1"/>
    <col min="12294" max="12294" width="41.75" style="159" customWidth="1"/>
    <col min="12295" max="12296" width="4" style="159" customWidth="1"/>
    <col min="12297" max="12297" width="22.25" style="159" customWidth="1"/>
    <col min="12298" max="12298" width="9.25" style="159" customWidth="1"/>
    <col min="12299" max="12299" width="8.25" style="159"/>
    <col min="12300" max="12300" width="8.25" style="159" customWidth="1"/>
    <col min="12301" max="12301" width="8.75" style="159" customWidth="1"/>
    <col min="12302" max="12302" width="8.5" style="159" customWidth="1"/>
    <col min="12303" max="12303" width="0.75" style="159" customWidth="1"/>
    <col min="12304" max="12544" width="8.25" style="159"/>
    <col min="12545" max="12546" width="2.25" style="159" customWidth="1"/>
    <col min="12547" max="12547" width="9.25" style="159" customWidth="1"/>
    <col min="12548" max="12548" width="3.33203125" style="159" customWidth="1"/>
    <col min="12549" max="12549" width="2.25" style="159" customWidth="1"/>
    <col min="12550" max="12550" width="41.75" style="159" customWidth="1"/>
    <col min="12551" max="12552" width="4" style="159" customWidth="1"/>
    <col min="12553" max="12553" width="22.25" style="159" customWidth="1"/>
    <col min="12554" max="12554" width="9.25" style="159" customWidth="1"/>
    <col min="12555" max="12555" width="8.25" style="159"/>
    <col min="12556" max="12556" width="8.25" style="159" customWidth="1"/>
    <col min="12557" max="12557" width="8.75" style="159" customWidth="1"/>
    <col min="12558" max="12558" width="8.5" style="159" customWidth="1"/>
    <col min="12559" max="12559" width="0.75" style="159" customWidth="1"/>
    <col min="12560" max="12800" width="8.25" style="159"/>
    <col min="12801" max="12802" width="2.25" style="159" customWidth="1"/>
    <col min="12803" max="12803" width="9.25" style="159" customWidth="1"/>
    <col min="12804" max="12804" width="3.33203125" style="159" customWidth="1"/>
    <col min="12805" max="12805" width="2.25" style="159" customWidth="1"/>
    <col min="12806" max="12806" width="41.75" style="159" customWidth="1"/>
    <col min="12807" max="12808" width="4" style="159" customWidth="1"/>
    <col min="12809" max="12809" width="22.25" style="159" customWidth="1"/>
    <col min="12810" max="12810" width="9.25" style="159" customWidth="1"/>
    <col min="12811" max="12811" width="8.25" style="159"/>
    <col min="12812" max="12812" width="8.25" style="159" customWidth="1"/>
    <col min="12813" max="12813" width="8.75" style="159" customWidth="1"/>
    <col min="12814" max="12814" width="8.5" style="159" customWidth="1"/>
    <col min="12815" max="12815" width="0.75" style="159" customWidth="1"/>
    <col min="12816" max="13056" width="8.25" style="159"/>
    <col min="13057" max="13058" width="2.25" style="159" customWidth="1"/>
    <col min="13059" max="13059" width="9.25" style="159" customWidth="1"/>
    <col min="13060" max="13060" width="3.33203125" style="159" customWidth="1"/>
    <col min="13061" max="13061" width="2.25" style="159" customWidth="1"/>
    <col min="13062" max="13062" width="41.75" style="159" customWidth="1"/>
    <col min="13063" max="13064" width="4" style="159" customWidth="1"/>
    <col min="13065" max="13065" width="22.25" style="159" customWidth="1"/>
    <col min="13066" max="13066" width="9.25" style="159" customWidth="1"/>
    <col min="13067" max="13067" width="8.25" style="159"/>
    <col min="13068" max="13068" width="8.25" style="159" customWidth="1"/>
    <col min="13069" max="13069" width="8.75" style="159" customWidth="1"/>
    <col min="13070" max="13070" width="8.5" style="159" customWidth="1"/>
    <col min="13071" max="13071" width="0.75" style="159" customWidth="1"/>
    <col min="13072" max="13312" width="8.25" style="159"/>
    <col min="13313" max="13314" width="2.25" style="159" customWidth="1"/>
    <col min="13315" max="13315" width="9.25" style="159" customWidth="1"/>
    <col min="13316" max="13316" width="3.33203125" style="159" customWidth="1"/>
    <col min="13317" max="13317" width="2.25" style="159" customWidth="1"/>
    <col min="13318" max="13318" width="41.75" style="159" customWidth="1"/>
    <col min="13319" max="13320" width="4" style="159" customWidth="1"/>
    <col min="13321" max="13321" width="22.25" style="159" customWidth="1"/>
    <col min="13322" max="13322" width="9.25" style="159" customWidth="1"/>
    <col min="13323" max="13323" width="8.25" style="159"/>
    <col min="13324" max="13324" width="8.25" style="159" customWidth="1"/>
    <col min="13325" max="13325" width="8.75" style="159" customWidth="1"/>
    <col min="13326" max="13326" width="8.5" style="159" customWidth="1"/>
    <col min="13327" max="13327" width="0.75" style="159" customWidth="1"/>
    <col min="13328" max="13568" width="8.25" style="159"/>
    <col min="13569" max="13570" width="2.25" style="159" customWidth="1"/>
    <col min="13571" max="13571" width="9.25" style="159" customWidth="1"/>
    <col min="13572" max="13572" width="3.33203125" style="159" customWidth="1"/>
    <col min="13573" max="13573" width="2.25" style="159" customWidth="1"/>
    <col min="13574" max="13574" width="41.75" style="159" customWidth="1"/>
    <col min="13575" max="13576" width="4" style="159" customWidth="1"/>
    <col min="13577" max="13577" width="22.25" style="159" customWidth="1"/>
    <col min="13578" max="13578" width="9.25" style="159" customWidth="1"/>
    <col min="13579" max="13579" width="8.25" style="159"/>
    <col min="13580" max="13580" width="8.25" style="159" customWidth="1"/>
    <col min="13581" max="13581" width="8.75" style="159" customWidth="1"/>
    <col min="13582" max="13582" width="8.5" style="159" customWidth="1"/>
    <col min="13583" max="13583" width="0.75" style="159" customWidth="1"/>
    <col min="13584" max="13824" width="8.25" style="159"/>
    <col min="13825" max="13826" width="2.25" style="159" customWidth="1"/>
    <col min="13827" max="13827" width="9.25" style="159" customWidth="1"/>
    <col min="13828" max="13828" width="3.33203125" style="159" customWidth="1"/>
    <col min="13829" max="13829" width="2.25" style="159" customWidth="1"/>
    <col min="13830" max="13830" width="41.75" style="159" customWidth="1"/>
    <col min="13831" max="13832" width="4" style="159" customWidth="1"/>
    <col min="13833" max="13833" width="22.25" style="159" customWidth="1"/>
    <col min="13834" max="13834" width="9.25" style="159" customWidth="1"/>
    <col min="13835" max="13835" width="8.25" style="159"/>
    <col min="13836" max="13836" width="8.25" style="159" customWidth="1"/>
    <col min="13837" max="13837" width="8.75" style="159" customWidth="1"/>
    <col min="13838" max="13838" width="8.5" style="159" customWidth="1"/>
    <col min="13839" max="13839" width="0.75" style="159" customWidth="1"/>
    <col min="13840" max="14080" width="8.25" style="159"/>
    <col min="14081" max="14082" width="2.25" style="159" customWidth="1"/>
    <col min="14083" max="14083" width="9.25" style="159" customWidth="1"/>
    <col min="14084" max="14084" width="3.33203125" style="159" customWidth="1"/>
    <col min="14085" max="14085" width="2.25" style="159" customWidth="1"/>
    <col min="14086" max="14086" width="41.75" style="159" customWidth="1"/>
    <col min="14087" max="14088" width="4" style="159" customWidth="1"/>
    <col min="14089" max="14089" width="22.25" style="159" customWidth="1"/>
    <col min="14090" max="14090" width="9.25" style="159" customWidth="1"/>
    <col min="14091" max="14091" width="8.25" style="159"/>
    <col min="14092" max="14092" width="8.25" style="159" customWidth="1"/>
    <col min="14093" max="14093" width="8.75" style="159" customWidth="1"/>
    <col min="14094" max="14094" width="8.5" style="159" customWidth="1"/>
    <col min="14095" max="14095" width="0.75" style="159" customWidth="1"/>
    <col min="14096" max="14336" width="8.25" style="159"/>
    <col min="14337" max="14338" width="2.25" style="159" customWidth="1"/>
    <col min="14339" max="14339" width="9.25" style="159" customWidth="1"/>
    <col min="14340" max="14340" width="3.33203125" style="159" customWidth="1"/>
    <col min="14341" max="14341" width="2.25" style="159" customWidth="1"/>
    <col min="14342" max="14342" width="41.75" style="159" customWidth="1"/>
    <col min="14343" max="14344" width="4" style="159" customWidth="1"/>
    <col min="14345" max="14345" width="22.25" style="159" customWidth="1"/>
    <col min="14346" max="14346" width="9.25" style="159" customWidth="1"/>
    <col min="14347" max="14347" width="8.25" style="159"/>
    <col min="14348" max="14348" width="8.25" style="159" customWidth="1"/>
    <col min="14349" max="14349" width="8.75" style="159" customWidth="1"/>
    <col min="14350" max="14350" width="8.5" style="159" customWidth="1"/>
    <col min="14351" max="14351" width="0.75" style="159" customWidth="1"/>
    <col min="14352" max="14592" width="8.25" style="159"/>
    <col min="14593" max="14594" width="2.25" style="159" customWidth="1"/>
    <col min="14595" max="14595" width="9.25" style="159" customWidth="1"/>
    <col min="14596" max="14596" width="3.33203125" style="159" customWidth="1"/>
    <col min="14597" max="14597" width="2.25" style="159" customWidth="1"/>
    <col min="14598" max="14598" width="41.75" style="159" customWidth="1"/>
    <col min="14599" max="14600" width="4" style="159" customWidth="1"/>
    <col min="14601" max="14601" width="22.25" style="159" customWidth="1"/>
    <col min="14602" max="14602" width="9.25" style="159" customWidth="1"/>
    <col min="14603" max="14603" width="8.25" style="159"/>
    <col min="14604" max="14604" width="8.25" style="159" customWidth="1"/>
    <col min="14605" max="14605" width="8.75" style="159" customWidth="1"/>
    <col min="14606" max="14606" width="8.5" style="159" customWidth="1"/>
    <col min="14607" max="14607" width="0.75" style="159" customWidth="1"/>
    <col min="14608" max="14848" width="8.25" style="159"/>
    <col min="14849" max="14850" width="2.25" style="159" customWidth="1"/>
    <col min="14851" max="14851" width="9.25" style="159" customWidth="1"/>
    <col min="14852" max="14852" width="3.33203125" style="159" customWidth="1"/>
    <col min="14853" max="14853" width="2.25" style="159" customWidth="1"/>
    <col min="14854" max="14854" width="41.75" style="159" customWidth="1"/>
    <col min="14855" max="14856" width="4" style="159" customWidth="1"/>
    <col min="14857" max="14857" width="22.25" style="159" customWidth="1"/>
    <col min="14858" max="14858" width="9.25" style="159" customWidth="1"/>
    <col min="14859" max="14859" width="8.25" style="159"/>
    <col min="14860" max="14860" width="8.25" style="159" customWidth="1"/>
    <col min="14861" max="14861" width="8.75" style="159" customWidth="1"/>
    <col min="14862" max="14862" width="8.5" style="159" customWidth="1"/>
    <col min="14863" max="14863" width="0.75" style="159" customWidth="1"/>
    <col min="14864" max="15104" width="8.25" style="159"/>
    <col min="15105" max="15106" width="2.25" style="159" customWidth="1"/>
    <col min="15107" max="15107" width="9.25" style="159" customWidth="1"/>
    <col min="15108" max="15108" width="3.33203125" style="159" customWidth="1"/>
    <col min="15109" max="15109" width="2.25" style="159" customWidth="1"/>
    <col min="15110" max="15110" width="41.75" style="159" customWidth="1"/>
    <col min="15111" max="15112" width="4" style="159" customWidth="1"/>
    <col min="15113" max="15113" width="22.25" style="159" customWidth="1"/>
    <col min="15114" max="15114" width="9.25" style="159" customWidth="1"/>
    <col min="15115" max="15115" width="8.25" style="159"/>
    <col min="15116" max="15116" width="8.25" style="159" customWidth="1"/>
    <col min="15117" max="15117" width="8.75" style="159" customWidth="1"/>
    <col min="15118" max="15118" width="8.5" style="159" customWidth="1"/>
    <col min="15119" max="15119" width="0.75" style="159" customWidth="1"/>
    <col min="15120" max="15360" width="8.25" style="159"/>
    <col min="15361" max="15362" width="2.25" style="159" customWidth="1"/>
    <col min="15363" max="15363" width="9.25" style="159" customWidth="1"/>
    <col min="15364" max="15364" width="3.33203125" style="159" customWidth="1"/>
    <col min="15365" max="15365" width="2.25" style="159" customWidth="1"/>
    <col min="15366" max="15366" width="41.75" style="159" customWidth="1"/>
    <col min="15367" max="15368" width="4" style="159" customWidth="1"/>
    <col min="15369" max="15369" width="22.25" style="159" customWidth="1"/>
    <col min="15370" max="15370" width="9.25" style="159" customWidth="1"/>
    <col min="15371" max="15371" width="8.25" style="159"/>
    <col min="15372" max="15372" width="8.25" style="159" customWidth="1"/>
    <col min="15373" max="15373" width="8.75" style="159" customWidth="1"/>
    <col min="15374" max="15374" width="8.5" style="159" customWidth="1"/>
    <col min="15375" max="15375" width="0.75" style="159" customWidth="1"/>
    <col min="15376" max="15616" width="8.25" style="159"/>
    <col min="15617" max="15618" width="2.25" style="159" customWidth="1"/>
    <col min="15619" max="15619" width="9.25" style="159" customWidth="1"/>
    <col min="15620" max="15620" width="3.33203125" style="159" customWidth="1"/>
    <col min="15621" max="15621" width="2.25" style="159" customWidth="1"/>
    <col min="15622" max="15622" width="41.75" style="159" customWidth="1"/>
    <col min="15623" max="15624" width="4" style="159" customWidth="1"/>
    <col min="15625" max="15625" width="22.25" style="159" customWidth="1"/>
    <col min="15626" max="15626" width="9.25" style="159" customWidth="1"/>
    <col min="15627" max="15627" width="8.25" style="159"/>
    <col min="15628" max="15628" width="8.25" style="159" customWidth="1"/>
    <col min="15629" max="15629" width="8.75" style="159" customWidth="1"/>
    <col min="15630" max="15630" width="8.5" style="159" customWidth="1"/>
    <col min="15631" max="15631" width="0.75" style="159" customWidth="1"/>
    <col min="15632" max="15872" width="8.25" style="159"/>
    <col min="15873" max="15874" width="2.25" style="159" customWidth="1"/>
    <col min="15875" max="15875" width="9.25" style="159" customWidth="1"/>
    <col min="15876" max="15876" width="3.33203125" style="159" customWidth="1"/>
    <col min="15877" max="15877" width="2.25" style="159" customWidth="1"/>
    <col min="15878" max="15878" width="41.75" style="159" customWidth="1"/>
    <col min="15879" max="15880" width="4" style="159" customWidth="1"/>
    <col min="15881" max="15881" width="22.25" style="159" customWidth="1"/>
    <col min="15882" max="15882" width="9.25" style="159" customWidth="1"/>
    <col min="15883" max="15883" width="8.25" style="159"/>
    <col min="15884" max="15884" width="8.25" style="159" customWidth="1"/>
    <col min="15885" max="15885" width="8.75" style="159" customWidth="1"/>
    <col min="15886" max="15886" width="8.5" style="159" customWidth="1"/>
    <col min="15887" max="15887" width="0.75" style="159" customWidth="1"/>
    <col min="15888" max="16128" width="8.25" style="159"/>
    <col min="16129" max="16130" width="2.25" style="159" customWidth="1"/>
    <col min="16131" max="16131" width="9.25" style="159" customWidth="1"/>
    <col min="16132" max="16132" width="3.33203125" style="159" customWidth="1"/>
    <col min="16133" max="16133" width="2.25" style="159" customWidth="1"/>
    <col min="16134" max="16134" width="41.75" style="159" customWidth="1"/>
    <col min="16135" max="16136" width="4" style="159" customWidth="1"/>
    <col min="16137" max="16137" width="22.25" style="159" customWidth="1"/>
    <col min="16138" max="16138" width="9.25" style="159" customWidth="1"/>
    <col min="16139" max="16139" width="8.25" style="159"/>
    <col min="16140" max="16140" width="8.25" style="159" customWidth="1"/>
    <col min="16141" max="16141" width="8.75" style="159" customWidth="1"/>
    <col min="16142" max="16142" width="8.5" style="159" customWidth="1"/>
    <col min="16143" max="16143" width="0.75" style="159" customWidth="1"/>
    <col min="16144" max="16384" width="8.25" style="159"/>
  </cols>
  <sheetData>
    <row r="1" spans="1:14" ht="21.75" customHeight="1" x14ac:dyDescent="0.55000000000000004">
      <c r="A1" s="155"/>
      <c r="B1" s="156"/>
      <c r="C1" s="855" t="s">
        <v>190</v>
      </c>
      <c r="D1" s="855"/>
      <c r="E1" s="855"/>
      <c r="F1" s="855"/>
      <c r="G1" s="855"/>
      <c r="H1" s="855"/>
      <c r="I1" s="855"/>
      <c r="J1" s="157"/>
    </row>
    <row r="2" spans="1:14" ht="10.15" customHeight="1" x14ac:dyDescent="0.55000000000000004">
      <c r="A2" s="155"/>
      <c r="B2" s="156"/>
      <c r="C2" s="160"/>
      <c r="D2" s="160"/>
      <c r="E2" s="160"/>
      <c r="F2" s="160"/>
      <c r="G2" s="160"/>
      <c r="H2" s="160"/>
      <c r="I2" s="160"/>
      <c r="J2" s="157"/>
    </row>
    <row r="3" spans="1:14" s="163" customFormat="1" ht="15.4" customHeight="1" thickBot="1" x14ac:dyDescent="0.6">
      <c r="A3" s="161"/>
      <c r="B3" s="162"/>
      <c r="C3" s="856" t="s">
        <v>752</v>
      </c>
      <c r="D3" s="856"/>
      <c r="E3" s="856"/>
      <c r="F3" s="856"/>
      <c r="G3" s="856"/>
      <c r="H3" s="856"/>
      <c r="I3" s="856"/>
      <c r="J3" s="856"/>
      <c r="K3" s="856"/>
      <c r="L3" s="856"/>
      <c r="M3" s="856"/>
      <c r="N3" s="856"/>
    </row>
    <row r="4" spans="1:14" ht="12" customHeight="1" x14ac:dyDescent="0.55000000000000004">
      <c r="A4" s="871" t="s">
        <v>191</v>
      </c>
      <c r="B4" s="872"/>
      <c r="C4" s="873"/>
      <c r="D4" s="877" t="s">
        <v>192</v>
      </c>
      <c r="E4" s="878"/>
      <c r="F4" s="879"/>
      <c r="G4" s="883" t="s">
        <v>193</v>
      </c>
      <c r="H4" s="884"/>
      <c r="I4" s="885" t="s">
        <v>194</v>
      </c>
      <c r="J4" s="877" t="s">
        <v>195</v>
      </c>
      <c r="K4" s="888" t="s">
        <v>196</v>
      </c>
      <c r="L4" s="859" t="s">
        <v>197</v>
      </c>
      <c r="M4" s="860"/>
      <c r="N4" s="860"/>
    </row>
    <row r="5" spans="1:14" ht="12" customHeight="1" x14ac:dyDescent="0.55000000000000004">
      <c r="A5" s="874"/>
      <c r="B5" s="875"/>
      <c r="C5" s="876"/>
      <c r="D5" s="880"/>
      <c r="E5" s="881"/>
      <c r="F5" s="882"/>
      <c r="G5" s="164" t="s">
        <v>198</v>
      </c>
      <c r="H5" s="164" t="s">
        <v>199</v>
      </c>
      <c r="I5" s="886"/>
      <c r="J5" s="887"/>
      <c r="K5" s="889"/>
      <c r="L5" s="861"/>
      <c r="M5" s="862"/>
      <c r="N5" s="862"/>
    </row>
    <row r="6" spans="1:14" ht="16.5" x14ac:dyDescent="0.55000000000000004">
      <c r="A6" s="863" t="s">
        <v>200</v>
      </c>
      <c r="B6" s="864"/>
      <c r="C6" s="864"/>
      <c r="D6" s="864"/>
      <c r="E6" s="864"/>
      <c r="F6" s="864"/>
      <c r="G6" s="864"/>
      <c r="H6" s="864"/>
      <c r="I6" s="864"/>
      <c r="J6" s="864"/>
      <c r="K6" s="165"/>
      <c r="L6" s="166"/>
      <c r="M6" s="166"/>
      <c r="N6" s="167"/>
    </row>
    <row r="7" spans="1:14" ht="30" customHeight="1" x14ac:dyDescent="0.55000000000000004">
      <c r="A7" s="168"/>
      <c r="B7" s="169">
        <v>1</v>
      </c>
      <c r="C7" s="865" t="s">
        <v>201</v>
      </c>
      <c r="D7" s="170">
        <v>1</v>
      </c>
      <c r="E7" s="170"/>
      <c r="F7" s="171" t="s">
        <v>202</v>
      </c>
      <c r="G7" s="172"/>
      <c r="H7" s="172"/>
      <c r="I7" s="867" t="s">
        <v>753</v>
      </c>
      <c r="J7" s="857" t="s">
        <v>684</v>
      </c>
      <c r="K7" s="728" t="s">
        <v>203</v>
      </c>
      <c r="L7" s="723"/>
      <c r="M7" s="808"/>
      <c r="N7" s="809"/>
    </row>
    <row r="8" spans="1:14" ht="30" customHeight="1" x14ac:dyDescent="0.55000000000000004">
      <c r="A8" s="168"/>
      <c r="B8" s="173"/>
      <c r="C8" s="866"/>
      <c r="D8" s="174"/>
      <c r="E8" s="174"/>
      <c r="F8" s="175" t="s">
        <v>204</v>
      </c>
      <c r="G8" s="176"/>
      <c r="H8" s="176"/>
      <c r="I8" s="868"/>
      <c r="J8" s="870"/>
      <c r="K8" s="840"/>
      <c r="L8" s="177"/>
      <c r="M8" s="177"/>
      <c r="N8" s="178"/>
    </row>
    <row r="9" spans="1:14" ht="40.9" customHeight="1" x14ac:dyDescent="0.55000000000000004">
      <c r="A9" s="168"/>
      <c r="B9" s="173"/>
      <c r="C9" s="866"/>
      <c r="D9" s="174"/>
      <c r="E9" s="174"/>
      <c r="F9" s="179" t="s">
        <v>205</v>
      </c>
      <c r="G9" s="176"/>
      <c r="H9" s="176"/>
      <c r="I9" s="868"/>
      <c r="J9" s="870"/>
      <c r="K9" s="840"/>
      <c r="L9" s="177"/>
      <c r="M9" s="177"/>
      <c r="N9" s="178"/>
    </row>
    <row r="10" spans="1:14" ht="43.5" customHeight="1" x14ac:dyDescent="0.55000000000000004">
      <c r="A10" s="168"/>
      <c r="B10" s="173"/>
      <c r="C10" s="180"/>
      <c r="D10" s="174"/>
      <c r="E10" s="174"/>
      <c r="F10" s="181" t="s">
        <v>206</v>
      </c>
      <c r="G10" s="176"/>
      <c r="H10" s="176"/>
      <c r="I10" s="868"/>
      <c r="J10" s="870"/>
      <c r="K10" s="182"/>
      <c r="L10" s="177"/>
      <c r="M10" s="177"/>
      <c r="N10" s="178"/>
    </row>
    <row r="11" spans="1:14" ht="49.15" customHeight="1" x14ac:dyDescent="0.55000000000000004">
      <c r="A11" s="168"/>
      <c r="B11" s="173"/>
      <c r="C11" s="180"/>
      <c r="D11" s="174"/>
      <c r="E11" s="174"/>
      <c r="F11" s="179" t="s">
        <v>207</v>
      </c>
      <c r="G11" s="176"/>
      <c r="H11" s="176"/>
      <c r="I11" s="868"/>
      <c r="J11" s="870"/>
      <c r="K11" s="182"/>
      <c r="L11" s="177"/>
      <c r="M11" s="177"/>
      <c r="N11" s="178"/>
    </row>
    <row r="12" spans="1:14" ht="41.65" customHeight="1" x14ac:dyDescent="0.55000000000000004">
      <c r="A12" s="168"/>
      <c r="B12" s="173"/>
      <c r="C12" s="180"/>
      <c r="D12" s="174"/>
      <c r="E12" s="174"/>
      <c r="F12" s="181" t="s">
        <v>208</v>
      </c>
      <c r="G12" s="176"/>
      <c r="H12" s="176"/>
      <c r="I12" s="868"/>
      <c r="J12" s="870"/>
      <c r="K12" s="182"/>
      <c r="L12" s="177"/>
      <c r="M12" s="177"/>
      <c r="N12" s="178"/>
    </row>
    <row r="13" spans="1:14" ht="31.5" customHeight="1" x14ac:dyDescent="0.55000000000000004">
      <c r="A13" s="168"/>
      <c r="B13" s="173"/>
      <c r="C13" s="183"/>
      <c r="D13" s="174"/>
      <c r="E13" s="174"/>
      <c r="F13" s="184" t="s">
        <v>209</v>
      </c>
      <c r="G13" s="176"/>
      <c r="H13" s="176"/>
      <c r="I13" s="868"/>
      <c r="J13" s="185"/>
      <c r="K13" s="182"/>
      <c r="L13" s="177"/>
      <c r="M13" s="177"/>
      <c r="N13" s="178"/>
    </row>
    <row r="14" spans="1:14" ht="84.4" customHeight="1" x14ac:dyDescent="0.55000000000000004">
      <c r="A14" s="168"/>
      <c r="B14" s="186"/>
      <c r="C14" s="187"/>
      <c r="D14" s="188"/>
      <c r="E14" s="188"/>
      <c r="F14" s="235" t="s">
        <v>210</v>
      </c>
      <c r="G14" s="189"/>
      <c r="H14" s="189"/>
      <c r="I14" s="869"/>
      <c r="J14" s="190"/>
      <c r="K14" s="191"/>
      <c r="L14" s="192"/>
      <c r="M14" s="193"/>
      <c r="N14" s="194"/>
    </row>
    <row r="15" spans="1:14" ht="1.9" customHeight="1" x14ac:dyDescent="0.55000000000000004">
      <c r="A15" s="168"/>
      <c r="B15" s="173"/>
      <c r="C15" s="180"/>
      <c r="D15" s="174"/>
      <c r="E15" s="174"/>
      <c r="F15" s="175"/>
      <c r="G15" s="176"/>
      <c r="H15" s="176"/>
      <c r="I15" s="195"/>
      <c r="J15" s="196"/>
      <c r="K15" s="182"/>
      <c r="L15" s="177"/>
      <c r="M15" s="177"/>
      <c r="N15" s="178"/>
    </row>
    <row r="16" spans="1:14" ht="45.4" customHeight="1" x14ac:dyDescent="0.55000000000000004">
      <c r="A16" s="168"/>
      <c r="B16" s="169">
        <v>2</v>
      </c>
      <c r="C16" s="197" t="s">
        <v>211</v>
      </c>
      <c r="D16" s="170">
        <v>1</v>
      </c>
      <c r="E16" s="170" t="s">
        <v>212</v>
      </c>
      <c r="F16" s="198" t="s">
        <v>213</v>
      </c>
      <c r="G16" s="172"/>
      <c r="H16" s="172"/>
      <c r="I16" s="199"/>
      <c r="J16" s="857" t="s">
        <v>214</v>
      </c>
      <c r="K16" s="728" t="s">
        <v>203</v>
      </c>
      <c r="L16" s="723"/>
      <c r="M16" s="808"/>
      <c r="N16" s="809"/>
    </row>
    <row r="17" spans="1:14" ht="43.9" customHeight="1" x14ac:dyDescent="0.55000000000000004">
      <c r="A17" s="168"/>
      <c r="B17" s="200"/>
      <c r="C17" s="201"/>
      <c r="D17" s="202"/>
      <c r="E17" s="202"/>
      <c r="F17" s="203" t="s">
        <v>215</v>
      </c>
      <c r="G17" s="204"/>
      <c r="H17" s="204"/>
      <c r="I17" s="205"/>
      <c r="J17" s="858"/>
      <c r="K17" s="729"/>
      <c r="L17" s="206"/>
      <c r="M17" s="206"/>
      <c r="N17" s="205"/>
    </row>
    <row r="18" spans="1:14" ht="29.25" customHeight="1" x14ac:dyDescent="0.55000000000000004">
      <c r="A18" s="168"/>
      <c r="B18" s="173"/>
      <c r="C18" s="183"/>
      <c r="D18" s="174"/>
      <c r="E18" s="174" t="s">
        <v>216</v>
      </c>
      <c r="F18" s="207" t="s">
        <v>217</v>
      </c>
      <c r="G18" s="176"/>
      <c r="H18" s="176"/>
      <c r="I18" s="178"/>
      <c r="J18" s="208"/>
      <c r="K18" s="840" t="s">
        <v>203</v>
      </c>
      <c r="L18" s="774"/>
      <c r="M18" s="852"/>
      <c r="N18" s="853"/>
    </row>
    <row r="19" spans="1:14" ht="22.5" customHeight="1" x14ac:dyDescent="0.55000000000000004">
      <c r="A19" s="168"/>
      <c r="B19" s="173"/>
      <c r="C19" s="180"/>
      <c r="D19" s="174"/>
      <c r="E19" s="174"/>
      <c r="F19" s="175" t="s">
        <v>204</v>
      </c>
      <c r="G19" s="176"/>
      <c r="H19" s="176"/>
      <c r="I19" s="178"/>
      <c r="J19" s="208"/>
      <c r="K19" s="840"/>
      <c r="L19" s="209"/>
      <c r="M19" s="210"/>
      <c r="N19" s="211"/>
    </row>
    <row r="20" spans="1:14" ht="21" customHeight="1" x14ac:dyDescent="0.55000000000000004">
      <c r="A20" s="168"/>
      <c r="B20" s="173"/>
      <c r="C20" s="180"/>
      <c r="D20" s="174"/>
      <c r="E20" s="174"/>
      <c r="F20" s="212" t="s">
        <v>218</v>
      </c>
      <c r="G20" s="176"/>
      <c r="H20" s="176"/>
      <c r="I20" s="178"/>
      <c r="J20" s="208"/>
      <c r="K20" s="840"/>
      <c r="L20" s="209"/>
      <c r="M20" s="209"/>
      <c r="N20" s="213"/>
    </row>
    <row r="21" spans="1:14" s="224" customFormat="1" ht="19.5" customHeight="1" x14ac:dyDescent="0.55000000000000004">
      <c r="A21" s="214"/>
      <c r="B21" s="215"/>
      <c r="C21" s="216"/>
      <c r="D21" s="217"/>
      <c r="E21" s="217"/>
      <c r="F21" s="212" t="s">
        <v>219</v>
      </c>
      <c r="G21" s="218"/>
      <c r="H21" s="218"/>
      <c r="I21" s="219"/>
      <c r="J21" s="220"/>
      <c r="K21" s="221"/>
      <c r="L21" s="222"/>
      <c r="M21" s="222"/>
      <c r="N21" s="223"/>
    </row>
    <row r="22" spans="1:14" s="224" customFormat="1" ht="19.899999999999999" customHeight="1" x14ac:dyDescent="0.55000000000000004">
      <c r="A22" s="214"/>
      <c r="B22" s="215"/>
      <c r="C22" s="216"/>
      <c r="D22" s="217"/>
      <c r="E22" s="217"/>
      <c r="F22" s="212" t="s">
        <v>220</v>
      </c>
      <c r="G22" s="218"/>
      <c r="H22" s="218"/>
      <c r="I22" s="219"/>
      <c r="J22" s="220"/>
      <c r="K22" s="221"/>
      <c r="L22" s="222"/>
      <c r="M22" s="225"/>
      <c r="N22" s="226"/>
    </row>
    <row r="23" spans="1:14" s="224" customFormat="1" ht="19.899999999999999" customHeight="1" x14ac:dyDescent="0.55000000000000004">
      <c r="A23" s="214"/>
      <c r="B23" s="215"/>
      <c r="C23" s="216"/>
      <c r="D23" s="217"/>
      <c r="E23" s="217"/>
      <c r="F23" s="227" t="s">
        <v>221</v>
      </c>
      <c r="G23" s="218"/>
      <c r="H23" s="218"/>
      <c r="I23" s="219"/>
      <c r="J23" s="220"/>
      <c r="K23" s="221"/>
      <c r="L23" s="222"/>
      <c r="M23" s="222"/>
      <c r="N23" s="223"/>
    </row>
    <row r="24" spans="1:14" s="224" customFormat="1" ht="41.65" customHeight="1" x14ac:dyDescent="0.55000000000000004">
      <c r="A24" s="214"/>
      <c r="B24" s="215"/>
      <c r="C24" s="216"/>
      <c r="D24" s="217"/>
      <c r="E24" s="217"/>
      <c r="F24" s="207" t="s">
        <v>222</v>
      </c>
      <c r="G24" s="218"/>
      <c r="H24" s="218"/>
      <c r="I24" s="219"/>
      <c r="J24" s="539"/>
      <c r="K24" s="221"/>
      <c r="L24" s="222"/>
      <c r="M24" s="222"/>
      <c r="N24" s="223"/>
    </row>
    <row r="25" spans="1:14" ht="97.5" customHeight="1" x14ac:dyDescent="0.55000000000000004">
      <c r="A25" s="168"/>
      <c r="B25" s="173"/>
      <c r="C25" s="183"/>
      <c r="D25" s="174"/>
      <c r="E25" s="228"/>
      <c r="F25" s="229" t="s">
        <v>223</v>
      </c>
      <c r="G25" s="230"/>
      <c r="H25" s="230"/>
      <c r="I25" s="231"/>
      <c r="J25" s="196"/>
      <c r="K25" s="821"/>
      <c r="L25" s="714"/>
      <c r="M25" s="714"/>
      <c r="N25" s="715"/>
    </row>
    <row r="26" spans="1:14" ht="49.5" customHeight="1" x14ac:dyDescent="0.55000000000000004">
      <c r="A26" s="168"/>
      <c r="B26" s="173"/>
      <c r="C26" s="180"/>
      <c r="D26" s="174"/>
      <c r="E26" s="174"/>
      <c r="F26" s="179" t="s">
        <v>224</v>
      </c>
      <c r="G26" s="176"/>
      <c r="H26" s="176"/>
      <c r="I26" s="178"/>
      <c r="J26" s="232"/>
      <c r="K26" s="854"/>
      <c r="L26" s="209"/>
      <c r="M26" s="209"/>
      <c r="N26" s="213"/>
    </row>
    <row r="27" spans="1:14" ht="174.75" customHeight="1" x14ac:dyDescent="0.55000000000000004">
      <c r="A27" s="168"/>
      <c r="B27" s="173"/>
      <c r="C27" s="180"/>
      <c r="D27" s="174"/>
      <c r="E27" s="202"/>
      <c r="F27" s="233" t="s">
        <v>225</v>
      </c>
      <c r="G27" s="204"/>
      <c r="H27" s="204"/>
      <c r="I27" s="205"/>
      <c r="J27" s="538"/>
      <c r="K27" s="234"/>
      <c r="L27" s="209"/>
      <c r="M27" s="209"/>
      <c r="N27" s="213"/>
    </row>
    <row r="28" spans="1:14" ht="34.5" customHeight="1" x14ac:dyDescent="0.55000000000000004">
      <c r="A28" s="168"/>
      <c r="B28" s="173"/>
      <c r="C28" s="183"/>
      <c r="D28" s="174"/>
      <c r="E28" s="174" t="s">
        <v>226</v>
      </c>
      <c r="F28" s="184" t="s">
        <v>227</v>
      </c>
      <c r="G28" s="176"/>
      <c r="H28" s="176"/>
      <c r="I28" s="178"/>
      <c r="J28" s="185"/>
      <c r="K28" s="840" t="s">
        <v>228</v>
      </c>
      <c r="L28" s="714"/>
      <c r="M28" s="714"/>
      <c r="N28" s="715"/>
    </row>
    <row r="29" spans="1:14" ht="69.400000000000006" customHeight="1" x14ac:dyDescent="0.55000000000000004">
      <c r="A29" s="168"/>
      <c r="B29" s="186"/>
      <c r="C29" s="187"/>
      <c r="D29" s="188"/>
      <c r="E29" s="188"/>
      <c r="F29" s="235" t="s">
        <v>229</v>
      </c>
      <c r="G29" s="189"/>
      <c r="H29" s="189"/>
      <c r="I29" s="236"/>
      <c r="J29" s="190"/>
      <c r="K29" s="850"/>
      <c r="L29" s="192"/>
      <c r="M29" s="193"/>
      <c r="N29" s="194"/>
    </row>
    <row r="30" spans="1:14" ht="36" customHeight="1" x14ac:dyDescent="0.55000000000000004">
      <c r="A30" s="168"/>
      <c r="B30" s="169">
        <v>3</v>
      </c>
      <c r="C30" s="237" t="s">
        <v>230</v>
      </c>
      <c r="D30" s="170">
        <v>1</v>
      </c>
      <c r="E30" s="170" t="s">
        <v>231</v>
      </c>
      <c r="F30" s="238" t="s">
        <v>232</v>
      </c>
      <c r="G30" s="481"/>
      <c r="H30" s="481"/>
      <c r="I30" s="482"/>
      <c r="J30" s="239" t="s">
        <v>233</v>
      </c>
      <c r="K30" s="240" t="s">
        <v>203</v>
      </c>
      <c r="L30" s="723"/>
      <c r="M30" s="808"/>
      <c r="N30" s="809"/>
    </row>
    <row r="31" spans="1:14" ht="33.75" customHeight="1" x14ac:dyDescent="0.55000000000000004">
      <c r="A31" s="168"/>
      <c r="B31" s="173"/>
      <c r="C31" s="180"/>
      <c r="D31" s="174"/>
      <c r="E31" s="228" t="s">
        <v>234</v>
      </c>
      <c r="F31" s="241" t="s">
        <v>235</v>
      </c>
      <c r="G31" s="176"/>
      <c r="H31" s="176"/>
      <c r="I31" s="851" t="s">
        <v>236</v>
      </c>
      <c r="J31" s="232"/>
      <c r="K31" s="242"/>
      <c r="L31" s="714"/>
      <c r="M31" s="714"/>
      <c r="N31" s="715"/>
    </row>
    <row r="32" spans="1:14" ht="63" customHeight="1" x14ac:dyDescent="0.55000000000000004">
      <c r="A32" s="168"/>
      <c r="B32" s="173"/>
      <c r="C32" s="180"/>
      <c r="D32" s="174"/>
      <c r="E32" s="174"/>
      <c r="F32" s="243" t="s">
        <v>237</v>
      </c>
      <c r="G32" s="176"/>
      <c r="H32" s="176"/>
      <c r="I32" s="851"/>
      <c r="J32" s="232"/>
      <c r="K32" s="182"/>
      <c r="L32" s="177"/>
      <c r="M32" s="177"/>
      <c r="N32" s="178"/>
    </row>
    <row r="33" spans="1:17" ht="20.25" customHeight="1" x14ac:dyDescent="0.55000000000000004">
      <c r="A33" s="168"/>
      <c r="B33" s="173"/>
      <c r="C33" s="180"/>
      <c r="D33" s="174"/>
      <c r="E33" s="174"/>
      <c r="F33" s="243" t="s">
        <v>238</v>
      </c>
      <c r="G33" s="483"/>
      <c r="H33" s="483"/>
      <c r="I33" s="178"/>
      <c r="J33" s="538"/>
      <c r="K33" s="182"/>
      <c r="L33" s="177"/>
      <c r="M33" s="177"/>
      <c r="N33" s="178"/>
    </row>
    <row r="34" spans="1:17" ht="33" x14ac:dyDescent="0.55000000000000004">
      <c r="A34" s="168"/>
      <c r="B34" s="173"/>
      <c r="C34" s="180"/>
      <c r="D34" s="174"/>
      <c r="E34" s="228" t="s">
        <v>239</v>
      </c>
      <c r="F34" s="241" t="s">
        <v>240</v>
      </c>
      <c r="G34" s="176"/>
      <c r="H34" s="176"/>
      <c r="I34" s="231"/>
      <c r="J34" s="232"/>
      <c r="K34" s="242"/>
      <c r="L34" s="739"/>
      <c r="M34" s="822"/>
      <c r="N34" s="823"/>
      <c r="Q34" s="244"/>
    </row>
    <row r="35" spans="1:17" ht="17.649999999999999" customHeight="1" x14ac:dyDescent="0.55000000000000004">
      <c r="A35" s="168"/>
      <c r="B35" s="173"/>
      <c r="C35" s="180"/>
      <c r="D35" s="174"/>
      <c r="E35" s="174"/>
      <c r="F35" s="243" t="s">
        <v>241</v>
      </c>
      <c r="G35" s="176"/>
      <c r="H35" s="176"/>
      <c r="I35" s="178"/>
      <c r="J35" s="245"/>
      <c r="K35" s="182"/>
      <c r="L35" s="177"/>
      <c r="M35" s="177"/>
      <c r="N35" s="178"/>
    </row>
    <row r="36" spans="1:17" ht="27.4" customHeight="1" x14ac:dyDescent="0.55000000000000004">
      <c r="A36" s="168"/>
      <c r="B36" s="173"/>
      <c r="C36" s="180"/>
      <c r="D36" s="174"/>
      <c r="E36" s="174"/>
      <c r="F36" s="179" t="s">
        <v>242</v>
      </c>
      <c r="G36" s="176"/>
      <c r="H36" s="176"/>
      <c r="I36" s="178"/>
      <c r="J36" s="245"/>
      <c r="K36" s="182"/>
      <c r="L36" s="177"/>
      <c r="M36" s="177"/>
      <c r="N36" s="178"/>
    </row>
    <row r="37" spans="1:17" ht="14.25" customHeight="1" x14ac:dyDescent="0.55000000000000004">
      <c r="A37" s="168"/>
      <c r="B37" s="173"/>
      <c r="C37" s="180"/>
      <c r="D37" s="174"/>
      <c r="E37" s="174"/>
      <c r="F37" s="246" t="s">
        <v>243</v>
      </c>
      <c r="G37" s="176"/>
      <c r="H37" s="176"/>
      <c r="I37" s="178"/>
      <c r="J37" s="245"/>
      <c r="K37" s="247"/>
      <c r="L37" s="774"/>
      <c r="M37" s="827"/>
      <c r="N37" s="828"/>
    </row>
    <row r="38" spans="1:17" ht="34.5" customHeight="1" x14ac:dyDescent="0.55000000000000004">
      <c r="A38" s="168"/>
      <c r="B38" s="173"/>
      <c r="C38" s="180"/>
      <c r="D38" s="174"/>
      <c r="E38" s="174"/>
      <c r="F38" s="179" t="s">
        <v>754</v>
      </c>
      <c r="G38" s="176"/>
      <c r="H38" s="176"/>
      <c r="I38" s="178"/>
      <c r="J38" s="245"/>
      <c r="K38" s="247"/>
      <c r="L38" s="209"/>
      <c r="M38" s="209"/>
      <c r="N38" s="213"/>
      <c r="O38" s="177"/>
    </row>
    <row r="39" spans="1:17" ht="13" x14ac:dyDescent="0.55000000000000004">
      <c r="A39" s="168"/>
      <c r="B39" s="173"/>
      <c r="C39" s="180"/>
      <c r="D39" s="174"/>
      <c r="E39" s="174"/>
      <c r="F39" s="248" t="s">
        <v>244</v>
      </c>
      <c r="G39" s="176"/>
      <c r="H39" s="176"/>
      <c r="I39" s="178"/>
      <c r="J39" s="245"/>
      <c r="K39" s="247"/>
      <c r="L39" s="774"/>
      <c r="M39" s="827"/>
      <c r="N39" s="828"/>
    </row>
    <row r="40" spans="1:17" ht="13" x14ac:dyDescent="0.55000000000000004">
      <c r="A40" s="168"/>
      <c r="B40" s="173"/>
      <c r="C40" s="180"/>
      <c r="D40" s="174"/>
      <c r="E40" s="174"/>
      <c r="F40" s="248" t="s">
        <v>245</v>
      </c>
      <c r="G40" s="176"/>
      <c r="H40" s="176"/>
      <c r="I40" s="178"/>
      <c r="J40" s="245"/>
      <c r="K40" s="247"/>
      <c r="L40" s="774"/>
      <c r="M40" s="827"/>
      <c r="N40" s="828"/>
    </row>
    <row r="41" spans="1:17" x14ac:dyDescent="0.55000000000000004">
      <c r="A41" s="168"/>
      <c r="B41" s="173"/>
      <c r="C41" s="180"/>
      <c r="D41" s="174"/>
      <c r="E41" s="174"/>
      <c r="F41" s="248" t="s">
        <v>246</v>
      </c>
      <c r="G41" s="176"/>
      <c r="H41" s="176"/>
      <c r="I41" s="178"/>
      <c r="J41" s="245"/>
      <c r="K41" s="247"/>
      <c r="L41" s="209"/>
      <c r="M41" s="209"/>
      <c r="N41" s="213"/>
      <c r="O41" s="177"/>
    </row>
    <row r="42" spans="1:17" ht="27.75" customHeight="1" x14ac:dyDescent="0.55000000000000004">
      <c r="A42" s="168"/>
      <c r="B42" s="186"/>
      <c r="C42" s="249"/>
      <c r="D42" s="188"/>
      <c r="E42" s="188"/>
      <c r="F42" s="235" t="s">
        <v>247</v>
      </c>
      <c r="G42" s="189"/>
      <c r="H42" s="189"/>
      <c r="I42" s="250"/>
      <c r="J42" s="251"/>
      <c r="K42" s="252"/>
      <c r="L42" s="193"/>
      <c r="M42" s="193"/>
      <c r="N42" s="194"/>
    </row>
    <row r="43" spans="1:17" ht="82.9" customHeight="1" x14ac:dyDescent="0.55000000000000004">
      <c r="A43" s="845" t="s">
        <v>683</v>
      </c>
      <c r="B43" s="846"/>
      <c r="C43" s="846"/>
      <c r="D43" s="846"/>
      <c r="E43" s="846"/>
      <c r="F43" s="846"/>
      <c r="G43" s="846"/>
      <c r="H43" s="846"/>
      <c r="I43" s="846"/>
      <c r="J43" s="846"/>
      <c r="K43" s="253"/>
      <c r="L43" s="720"/>
      <c r="M43" s="806"/>
      <c r="N43" s="807"/>
    </row>
    <row r="44" spans="1:17" ht="14" x14ac:dyDescent="0.55000000000000004">
      <c r="A44" s="847" t="s">
        <v>248</v>
      </c>
      <c r="B44" s="848"/>
      <c r="C44" s="848"/>
      <c r="D44" s="848"/>
      <c r="E44" s="848"/>
      <c r="F44" s="848"/>
      <c r="G44" s="848"/>
      <c r="H44" s="848"/>
      <c r="I44" s="848"/>
      <c r="J44" s="849"/>
      <c r="K44" s="254"/>
      <c r="L44" s="720"/>
      <c r="M44" s="806"/>
      <c r="N44" s="807"/>
    </row>
    <row r="45" spans="1:17" ht="42" customHeight="1" x14ac:dyDescent="0.55000000000000004">
      <c r="A45" s="568"/>
      <c r="B45" s="294">
        <v>1</v>
      </c>
      <c r="C45" s="295" t="s">
        <v>249</v>
      </c>
      <c r="D45" s="255">
        <v>1</v>
      </c>
      <c r="E45" s="255"/>
      <c r="F45" s="256" t="s">
        <v>250</v>
      </c>
      <c r="G45" s="164"/>
      <c r="H45" s="164"/>
      <c r="I45" s="167"/>
      <c r="J45" s="569" t="s">
        <v>251</v>
      </c>
      <c r="K45" s="253" t="s">
        <v>252</v>
      </c>
      <c r="L45" s="719"/>
      <c r="M45" s="806"/>
      <c r="N45" s="807"/>
    </row>
    <row r="46" spans="1:17" x14ac:dyDescent="0.55000000000000004">
      <c r="A46" s="257"/>
      <c r="B46" s="258"/>
      <c r="C46" s="258"/>
      <c r="D46" s="259"/>
      <c r="E46" s="260"/>
      <c r="F46" s="193"/>
      <c r="G46" s="261"/>
      <c r="H46" s="261"/>
      <c r="I46" s="262"/>
      <c r="J46" s="263"/>
      <c r="K46" s="567"/>
      <c r="L46" s="726"/>
      <c r="M46" s="726"/>
      <c r="N46" s="727"/>
    </row>
    <row r="47" spans="1:17" ht="14" x14ac:dyDescent="0.55000000000000004">
      <c r="A47" s="843" t="s">
        <v>253</v>
      </c>
      <c r="B47" s="844"/>
      <c r="C47" s="844"/>
      <c r="D47" s="844"/>
      <c r="E47" s="844"/>
      <c r="F47" s="844"/>
      <c r="G47" s="844"/>
      <c r="H47" s="844"/>
      <c r="I47" s="844"/>
      <c r="J47" s="844"/>
      <c r="K47" s="254"/>
      <c r="L47" s="720"/>
      <c r="M47" s="806"/>
      <c r="N47" s="807"/>
    </row>
    <row r="48" spans="1:17" ht="60" customHeight="1" x14ac:dyDescent="0.55000000000000004">
      <c r="A48" s="168"/>
      <c r="B48" s="169">
        <v>1</v>
      </c>
      <c r="C48" s="237" t="s">
        <v>254</v>
      </c>
      <c r="D48" s="170">
        <v>1</v>
      </c>
      <c r="E48" s="170" t="s">
        <v>255</v>
      </c>
      <c r="F48" s="570" t="s">
        <v>755</v>
      </c>
      <c r="G48" s="164"/>
      <c r="H48" s="164"/>
      <c r="I48" s="199"/>
      <c r="J48" s="198" t="s">
        <v>689</v>
      </c>
      <c r="K48" s="728" t="s">
        <v>256</v>
      </c>
      <c r="L48" s="774"/>
      <c r="M48" s="827"/>
      <c r="N48" s="828"/>
    </row>
    <row r="49" spans="1:16" ht="26.25" customHeight="1" x14ac:dyDescent="0.55000000000000004">
      <c r="A49" s="168"/>
      <c r="B49" s="173"/>
      <c r="C49" s="180"/>
      <c r="D49" s="174"/>
      <c r="E49" s="174"/>
      <c r="F49" s="264" t="s">
        <v>257</v>
      </c>
      <c r="G49" s="265"/>
      <c r="H49" s="266"/>
      <c r="I49" s="176"/>
      <c r="J49" s="267"/>
      <c r="K49" s="840"/>
      <c r="L49" s="268"/>
      <c r="M49" s="184"/>
      <c r="N49" s="209"/>
      <c r="O49" s="269"/>
      <c r="P49" s="270"/>
    </row>
    <row r="50" spans="1:16" ht="22.5" customHeight="1" x14ac:dyDescent="0.2">
      <c r="A50" s="168"/>
      <c r="B50" s="173"/>
      <c r="C50" s="180"/>
      <c r="D50" s="174"/>
      <c r="E50" s="271"/>
      <c r="F50" s="272" t="s">
        <v>258</v>
      </c>
      <c r="G50" s="802" t="s">
        <v>259</v>
      </c>
      <c r="H50" s="803"/>
      <c r="I50" s="176"/>
      <c r="J50" s="273"/>
      <c r="K50" s="247"/>
      <c r="L50" s="268"/>
      <c r="M50" s="184"/>
      <c r="N50" s="209"/>
      <c r="O50" s="269"/>
      <c r="P50" s="270"/>
    </row>
    <row r="51" spans="1:16" ht="18" customHeight="1" x14ac:dyDescent="0.2">
      <c r="A51" s="168"/>
      <c r="B51" s="173"/>
      <c r="C51" s="180"/>
      <c r="D51" s="174"/>
      <c r="E51" s="271"/>
      <c r="F51" s="274" t="s">
        <v>260</v>
      </c>
      <c r="G51" s="841" t="s">
        <v>261</v>
      </c>
      <c r="H51" s="842"/>
      <c r="I51" s="176"/>
      <c r="J51" s="275"/>
      <c r="K51" s="247"/>
      <c r="L51" s="268"/>
      <c r="M51" s="184"/>
      <c r="N51" s="209"/>
      <c r="O51" s="269"/>
      <c r="P51" s="270"/>
    </row>
    <row r="52" spans="1:16" ht="18" customHeight="1" x14ac:dyDescent="0.2">
      <c r="A52" s="168"/>
      <c r="B52" s="173"/>
      <c r="C52" s="180"/>
      <c r="D52" s="174"/>
      <c r="E52" s="271"/>
      <c r="F52" s="276" t="s">
        <v>262</v>
      </c>
      <c r="G52" s="778"/>
      <c r="H52" s="779"/>
      <c r="I52" s="176"/>
      <c r="J52" s="275"/>
      <c r="K52" s="247"/>
      <c r="L52" s="268"/>
      <c r="M52" s="184"/>
      <c r="N52" s="209"/>
      <c r="O52" s="269"/>
      <c r="P52" s="270"/>
    </row>
    <row r="53" spans="1:16" ht="18" customHeight="1" x14ac:dyDescent="0.2">
      <c r="A53" s="168"/>
      <c r="B53" s="173"/>
      <c r="C53" s="180"/>
      <c r="D53" s="174"/>
      <c r="E53" s="271"/>
      <c r="F53" s="276" t="s">
        <v>263</v>
      </c>
      <c r="G53" s="778" t="s">
        <v>261</v>
      </c>
      <c r="H53" s="779"/>
      <c r="I53" s="176"/>
      <c r="J53" s="275"/>
      <c r="K53" s="247"/>
      <c r="L53" s="268"/>
      <c r="M53" s="184"/>
      <c r="N53" s="209"/>
      <c r="O53" s="269"/>
      <c r="P53" s="270"/>
    </row>
    <row r="54" spans="1:16" ht="18" customHeight="1" x14ac:dyDescent="0.2">
      <c r="A54" s="168"/>
      <c r="B54" s="173"/>
      <c r="C54" s="180"/>
      <c r="D54" s="174"/>
      <c r="E54" s="271"/>
      <c r="F54" s="276" t="s">
        <v>264</v>
      </c>
      <c r="G54" s="778" t="s">
        <v>261</v>
      </c>
      <c r="H54" s="779"/>
      <c r="I54" s="176"/>
      <c r="J54" s="275"/>
      <c r="K54" s="247"/>
      <c r="L54" s="268"/>
      <c r="M54" s="184"/>
      <c r="N54" s="209"/>
      <c r="O54" s="269"/>
      <c r="P54" s="270"/>
    </row>
    <row r="55" spans="1:16" ht="18" customHeight="1" x14ac:dyDescent="0.2">
      <c r="A55" s="168"/>
      <c r="B55" s="173"/>
      <c r="C55" s="180"/>
      <c r="D55" s="174"/>
      <c r="E55" s="271"/>
      <c r="F55" s="276" t="s">
        <v>265</v>
      </c>
      <c r="G55" s="778" t="s">
        <v>261</v>
      </c>
      <c r="H55" s="779"/>
      <c r="I55" s="176"/>
      <c r="J55" s="275"/>
      <c r="K55" s="247"/>
      <c r="L55" s="268"/>
      <c r="M55" s="184"/>
      <c r="N55" s="209"/>
      <c r="O55" s="269"/>
      <c r="P55" s="270"/>
    </row>
    <row r="56" spans="1:16" ht="18" customHeight="1" x14ac:dyDescent="0.2">
      <c r="A56" s="168"/>
      <c r="B56" s="173"/>
      <c r="C56" s="180"/>
      <c r="D56" s="174"/>
      <c r="E56" s="271"/>
      <c r="F56" s="276" t="s">
        <v>266</v>
      </c>
      <c r="G56" s="778" t="s">
        <v>261</v>
      </c>
      <c r="H56" s="779"/>
      <c r="I56" s="176"/>
      <c r="J56" s="275"/>
      <c r="K56" s="247"/>
      <c r="L56" s="268"/>
      <c r="M56" s="184"/>
      <c r="N56" s="209"/>
      <c r="O56" s="269"/>
      <c r="P56" s="270"/>
    </row>
    <row r="57" spans="1:16" ht="18" customHeight="1" x14ac:dyDescent="0.2">
      <c r="A57" s="168"/>
      <c r="B57" s="173"/>
      <c r="C57" s="180"/>
      <c r="D57" s="174"/>
      <c r="E57" s="271"/>
      <c r="F57" s="276" t="s">
        <v>267</v>
      </c>
      <c r="G57" s="778" t="s">
        <v>261</v>
      </c>
      <c r="H57" s="779"/>
      <c r="I57" s="176"/>
      <c r="J57" s="275"/>
      <c r="K57" s="247"/>
      <c r="L57" s="268"/>
      <c r="M57" s="184"/>
      <c r="N57" s="209"/>
      <c r="O57" s="269"/>
      <c r="P57" s="270"/>
    </row>
    <row r="58" spans="1:16" ht="18" customHeight="1" x14ac:dyDescent="0.2">
      <c r="A58" s="168"/>
      <c r="B58" s="173"/>
      <c r="C58" s="180"/>
      <c r="D58" s="174"/>
      <c r="E58" s="271"/>
      <c r="F58" s="276" t="s">
        <v>268</v>
      </c>
      <c r="G58" s="778" t="s">
        <v>261</v>
      </c>
      <c r="H58" s="779"/>
      <c r="I58" s="176"/>
      <c r="J58" s="275"/>
      <c r="K58" s="247"/>
      <c r="L58" s="268"/>
      <c r="M58" s="184"/>
      <c r="N58" s="209"/>
      <c r="O58" s="269"/>
      <c r="P58" s="270"/>
    </row>
    <row r="59" spans="1:16" ht="18" customHeight="1" x14ac:dyDescent="0.2">
      <c r="A59" s="168"/>
      <c r="B59" s="173"/>
      <c r="C59" s="180"/>
      <c r="D59" s="174"/>
      <c r="E59" s="271"/>
      <c r="F59" s="277" t="s">
        <v>269</v>
      </c>
      <c r="G59" s="778" t="s">
        <v>261</v>
      </c>
      <c r="H59" s="779"/>
      <c r="I59" s="176"/>
      <c r="J59" s="275"/>
      <c r="K59" s="247"/>
      <c r="L59" s="268"/>
      <c r="M59" s="184"/>
      <c r="N59" s="209"/>
      <c r="O59" s="269"/>
      <c r="P59" s="270"/>
    </row>
    <row r="60" spans="1:16" ht="18" customHeight="1" x14ac:dyDescent="0.2">
      <c r="A60" s="168"/>
      <c r="B60" s="173"/>
      <c r="C60" s="180"/>
      <c r="D60" s="174"/>
      <c r="E60" s="271"/>
      <c r="F60" s="278" t="s">
        <v>270</v>
      </c>
      <c r="G60" s="778" t="s">
        <v>261</v>
      </c>
      <c r="H60" s="779"/>
      <c r="I60" s="176"/>
      <c r="J60" s="275"/>
      <c r="K60" s="247"/>
      <c r="L60" s="268"/>
      <c r="M60" s="184"/>
      <c r="N60" s="209"/>
      <c r="O60" s="269"/>
      <c r="P60" s="270"/>
    </row>
    <row r="61" spans="1:16" ht="18" customHeight="1" x14ac:dyDescent="0.2">
      <c r="A61" s="168"/>
      <c r="B61" s="173"/>
      <c r="C61" s="180"/>
      <c r="D61" s="174"/>
      <c r="E61" s="271"/>
      <c r="F61" s="276" t="s">
        <v>271</v>
      </c>
      <c r="G61" s="778" t="s">
        <v>261</v>
      </c>
      <c r="H61" s="779"/>
      <c r="I61" s="176"/>
      <c r="J61" s="275"/>
      <c r="K61" s="247"/>
      <c r="L61" s="268"/>
      <c r="M61" s="184"/>
      <c r="N61" s="209"/>
      <c r="O61" s="269"/>
      <c r="P61" s="270"/>
    </row>
    <row r="62" spans="1:16" ht="17.649999999999999" customHeight="1" x14ac:dyDescent="0.2">
      <c r="A62" s="279"/>
      <c r="B62" s="173"/>
      <c r="C62" s="180"/>
      <c r="D62" s="174"/>
      <c r="E62" s="271"/>
      <c r="F62" s="571" t="s">
        <v>272</v>
      </c>
      <c r="G62" s="778" t="s">
        <v>261</v>
      </c>
      <c r="H62" s="779"/>
      <c r="I62" s="176"/>
      <c r="J62" s="280"/>
      <c r="K62" s="247"/>
      <c r="L62" s="268"/>
      <c r="M62" s="184"/>
      <c r="N62" s="209"/>
      <c r="O62" s="281"/>
      <c r="P62" s="270"/>
    </row>
    <row r="63" spans="1:16" ht="46.5" customHeight="1" x14ac:dyDescent="0.2">
      <c r="A63" s="168"/>
      <c r="B63" s="173"/>
      <c r="C63" s="180"/>
      <c r="D63" s="174"/>
      <c r="E63" s="271"/>
      <c r="F63" s="282" t="s">
        <v>273</v>
      </c>
      <c r="G63" s="786"/>
      <c r="H63" s="787"/>
      <c r="I63" s="176"/>
      <c r="J63" s="275"/>
      <c r="K63" s="247"/>
      <c r="L63" s="268"/>
      <c r="M63" s="184"/>
      <c r="N63" s="209"/>
      <c r="O63" s="269"/>
      <c r="P63" s="270"/>
    </row>
    <row r="64" spans="1:16" ht="21" customHeight="1" x14ac:dyDescent="0.2">
      <c r="A64" s="168"/>
      <c r="B64" s="173"/>
      <c r="C64" s="180"/>
      <c r="D64" s="174"/>
      <c r="E64" s="271"/>
      <c r="F64" s="283" t="s">
        <v>274</v>
      </c>
      <c r="G64" s="284"/>
      <c r="H64" s="266"/>
      <c r="I64" s="176"/>
      <c r="J64" s="275"/>
      <c r="K64" s="247"/>
      <c r="L64" s="268"/>
      <c r="M64" s="184"/>
      <c r="N64" s="209"/>
      <c r="O64" s="269"/>
      <c r="P64" s="270"/>
    </row>
    <row r="65" spans="1:16" ht="27" customHeight="1" x14ac:dyDescent="0.2">
      <c r="A65" s="168"/>
      <c r="B65" s="173"/>
      <c r="C65" s="180"/>
      <c r="D65" s="174"/>
      <c r="E65" s="202"/>
      <c r="F65" s="838"/>
      <c r="G65" s="839"/>
      <c r="H65" s="285"/>
      <c r="I65" s="176"/>
      <c r="J65" s="275"/>
      <c r="K65" s="247"/>
      <c r="L65" s="286"/>
      <c r="M65" s="287"/>
      <c r="N65" s="288"/>
      <c r="O65" s="269"/>
      <c r="P65" s="270"/>
    </row>
    <row r="66" spans="1:16" ht="33" x14ac:dyDescent="0.55000000000000004">
      <c r="A66" s="168"/>
      <c r="B66" s="169">
        <v>2</v>
      </c>
      <c r="C66" s="237" t="s">
        <v>275</v>
      </c>
      <c r="D66" s="170">
        <v>1</v>
      </c>
      <c r="E66" s="170"/>
      <c r="F66" s="293" t="s">
        <v>276</v>
      </c>
      <c r="G66" s="172"/>
      <c r="H66" s="172"/>
      <c r="I66" s="199"/>
      <c r="J66" s="198" t="s">
        <v>277</v>
      </c>
      <c r="K66" s="240" t="s">
        <v>278</v>
      </c>
      <c r="L66" s="723"/>
      <c r="M66" s="808"/>
      <c r="N66" s="809"/>
    </row>
    <row r="67" spans="1:16" s="177" customFormat="1" ht="46.5" customHeight="1" x14ac:dyDescent="0.55000000000000004">
      <c r="A67" s="168"/>
      <c r="B67" s="173"/>
      <c r="C67" s="180"/>
      <c r="D67" s="174"/>
      <c r="E67" s="174"/>
      <c r="F67" s="243" t="s">
        <v>279</v>
      </c>
      <c r="G67" s="176"/>
      <c r="H67" s="176"/>
      <c r="I67" s="178"/>
      <c r="J67" s="245"/>
      <c r="K67" s="247"/>
      <c r="L67" s="774"/>
      <c r="M67" s="827"/>
      <c r="N67" s="828"/>
      <c r="O67" s="159"/>
    </row>
    <row r="68" spans="1:16" ht="31.5" customHeight="1" x14ac:dyDescent="0.55000000000000004">
      <c r="A68" s="168"/>
      <c r="B68" s="186"/>
      <c r="C68" s="187"/>
      <c r="D68" s="188"/>
      <c r="E68" s="188"/>
      <c r="F68" s="235" t="s">
        <v>280</v>
      </c>
      <c r="G68" s="189"/>
      <c r="H68" s="189"/>
      <c r="I68" s="236"/>
      <c r="J68" s="251"/>
      <c r="K68" s="252"/>
      <c r="L68" s="193"/>
      <c r="M68" s="193"/>
      <c r="N68" s="194"/>
      <c r="O68" s="177"/>
    </row>
    <row r="69" spans="1:16" ht="60" customHeight="1" x14ac:dyDescent="0.55000000000000004">
      <c r="A69" s="168"/>
      <c r="B69" s="294">
        <v>3</v>
      </c>
      <c r="C69" s="295" t="s">
        <v>281</v>
      </c>
      <c r="D69" s="255">
        <v>1</v>
      </c>
      <c r="E69" s="255"/>
      <c r="F69" s="256" t="s">
        <v>282</v>
      </c>
      <c r="G69" s="164"/>
      <c r="H69" s="164"/>
      <c r="I69" s="167"/>
      <c r="J69" s="283" t="s">
        <v>283</v>
      </c>
      <c r="K69" s="253" t="s">
        <v>284</v>
      </c>
      <c r="L69" s="720"/>
      <c r="M69" s="806"/>
      <c r="N69" s="807"/>
    </row>
    <row r="70" spans="1:16" ht="42.4" customHeight="1" x14ac:dyDescent="0.55000000000000004">
      <c r="A70" s="168"/>
      <c r="B70" s="169">
        <v>4</v>
      </c>
      <c r="C70" s="237" t="s">
        <v>285</v>
      </c>
      <c r="D70" s="170">
        <v>1</v>
      </c>
      <c r="E70" s="170"/>
      <c r="F70" s="296" t="s">
        <v>286</v>
      </c>
      <c r="G70" s="297"/>
      <c r="H70" s="297"/>
      <c r="I70" s="311"/>
      <c r="J70" s="513" t="s">
        <v>690</v>
      </c>
      <c r="K70" s="298" t="s">
        <v>287</v>
      </c>
      <c r="L70" s="730"/>
      <c r="M70" s="819"/>
      <c r="N70" s="820"/>
    </row>
    <row r="71" spans="1:16" ht="40.15" customHeight="1" x14ac:dyDescent="0.55000000000000004">
      <c r="A71" s="168"/>
      <c r="B71" s="186"/>
      <c r="C71" s="187"/>
      <c r="D71" s="289">
        <v>2</v>
      </c>
      <c r="E71" s="289"/>
      <c r="F71" s="299" t="s">
        <v>288</v>
      </c>
      <c r="G71" s="189"/>
      <c r="H71" s="189"/>
      <c r="I71" s="250"/>
      <c r="J71" s="512" t="s">
        <v>691</v>
      </c>
      <c r="K71" s="252" t="s">
        <v>289</v>
      </c>
      <c r="L71" s="726"/>
      <c r="M71" s="815"/>
      <c r="N71" s="816"/>
    </row>
    <row r="72" spans="1:16" ht="55.15" customHeight="1" x14ac:dyDescent="0.55000000000000004">
      <c r="A72" s="168"/>
      <c r="B72" s="169">
        <v>5</v>
      </c>
      <c r="C72" s="237" t="s">
        <v>290</v>
      </c>
      <c r="D72" s="300">
        <v>1</v>
      </c>
      <c r="E72" s="300"/>
      <c r="F72" s="296" t="s">
        <v>291</v>
      </c>
      <c r="G72" s="297"/>
      <c r="H72" s="297"/>
      <c r="I72" s="301"/>
      <c r="J72" s="513" t="s">
        <v>692</v>
      </c>
      <c r="K72" s="240" t="s">
        <v>292</v>
      </c>
      <c r="L72" s="730"/>
      <c r="M72" s="819"/>
      <c r="N72" s="820"/>
    </row>
    <row r="73" spans="1:16" ht="44" x14ac:dyDescent="0.55000000000000004">
      <c r="A73" s="168"/>
      <c r="B73" s="173"/>
      <c r="C73" s="180"/>
      <c r="D73" s="302">
        <v>2</v>
      </c>
      <c r="E73" s="302"/>
      <c r="F73" s="303" t="s">
        <v>293</v>
      </c>
      <c r="G73" s="204"/>
      <c r="H73" s="204"/>
      <c r="I73" s="314"/>
      <c r="J73" s="515" t="s">
        <v>693</v>
      </c>
      <c r="K73" s="242" t="s">
        <v>289</v>
      </c>
      <c r="L73" s="774"/>
      <c r="M73" s="827"/>
      <c r="N73" s="828"/>
    </row>
    <row r="74" spans="1:16" ht="60" customHeight="1" x14ac:dyDescent="0.55000000000000004">
      <c r="A74" s="168"/>
      <c r="B74" s="186"/>
      <c r="C74" s="249"/>
      <c r="D74" s="188">
        <v>3</v>
      </c>
      <c r="E74" s="188"/>
      <c r="F74" s="306" t="s">
        <v>294</v>
      </c>
      <c r="G74" s="189"/>
      <c r="H74" s="189"/>
      <c r="I74" s="236"/>
      <c r="J74" s="319" t="s">
        <v>694</v>
      </c>
      <c r="K74" s="292" t="s">
        <v>289</v>
      </c>
      <c r="L74" s="836"/>
      <c r="M74" s="837"/>
      <c r="N74" s="837"/>
    </row>
    <row r="75" spans="1:16" ht="66" customHeight="1" x14ac:dyDescent="0.55000000000000004">
      <c r="A75" s="168"/>
      <c r="B75" s="294">
        <v>6</v>
      </c>
      <c r="C75" s="295" t="s">
        <v>295</v>
      </c>
      <c r="D75" s="255">
        <v>1</v>
      </c>
      <c r="E75" s="255"/>
      <c r="F75" s="256" t="s">
        <v>296</v>
      </c>
      <c r="G75" s="164"/>
      <c r="H75" s="164"/>
      <c r="I75" s="167"/>
      <c r="J75" s="283" t="s">
        <v>297</v>
      </c>
      <c r="K75" s="253" t="s">
        <v>298</v>
      </c>
      <c r="L75" s="720"/>
      <c r="M75" s="806"/>
      <c r="N75" s="807"/>
    </row>
    <row r="76" spans="1:16" ht="48" customHeight="1" x14ac:dyDescent="0.55000000000000004">
      <c r="A76" s="168"/>
      <c r="B76" s="169">
        <v>7</v>
      </c>
      <c r="C76" s="237" t="s">
        <v>299</v>
      </c>
      <c r="D76" s="300">
        <v>1</v>
      </c>
      <c r="E76" s="300"/>
      <c r="F76" s="296" t="s">
        <v>300</v>
      </c>
      <c r="G76" s="297"/>
      <c r="H76" s="297"/>
      <c r="I76" s="311"/>
      <c r="J76" s="513" t="s">
        <v>749</v>
      </c>
      <c r="K76" s="312" t="s">
        <v>301</v>
      </c>
      <c r="L76" s="730"/>
      <c r="M76" s="819"/>
      <c r="N76" s="820"/>
    </row>
    <row r="77" spans="1:16" ht="55" x14ac:dyDescent="0.55000000000000004">
      <c r="A77" s="168"/>
      <c r="B77" s="186"/>
      <c r="C77" s="249"/>
      <c r="D77" s="188">
        <v>2</v>
      </c>
      <c r="E77" s="188"/>
      <c r="F77" s="299" t="s">
        <v>302</v>
      </c>
      <c r="G77" s="189"/>
      <c r="H77" s="189"/>
      <c r="I77" s="250"/>
      <c r="J77" s="512" t="s">
        <v>750</v>
      </c>
      <c r="K77" s="252" t="s">
        <v>303</v>
      </c>
      <c r="L77" s="725"/>
      <c r="M77" s="815"/>
      <c r="N77" s="816"/>
    </row>
    <row r="78" spans="1:16" ht="99" x14ac:dyDescent="0.55000000000000004">
      <c r="A78" s="168"/>
      <c r="B78" s="169">
        <v>8</v>
      </c>
      <c r="C78" s="237" t="s">
        <v>304</v>
      </c>
      <c r="D78" s="170">
        <v>1</v>
      </c>
      <c r="E78" s="170"/>
      <c r="F78" s="238" t="s">
        <v>305</v>
      </c>
      <c r="G78" s="172"/>
      <c r="H78" s="172"/>
      <c r="I78" s="199"/>
      <c r="J78" s="198" t="s">
        <v>306</v>
      </c>
      <c r="K78" s="247" t="s">
        <v>307</v>
      </c>
      <c r="L78" s="774"/>
      <c r="M78" s="827"/>
      <c r="N78" s="828"/>
    </row>
    <row r="79" spans="1:16" s="177" customFormat="1" ht="60" customHeight="1" x14ac:dyDescent="0.55000000000000004">
      <c r="A79" s="168"/>
      <c r="B79" s="173"/>
      <c r="C79" s="180"/>
      <c r="D79" s="307"/>
      <c r="E79" s="307"/>
      <c r="F79" s="308" t="s">
        <v>308</v>
      </c>
      <c r="G79" s="176"/>
      <c r="H79" s="176"/>
      <c r="I79" s="309"/>
      <c r="J79" s="251"/>
      <c r="K79" s="247"/>
      <c r="L79" s="683"/>
      <c r="M79" s="684"/>
      <c r="N79" s="685"/>
      <c r="O79" s="159"/>
    </row>
    <row r="80" spans="1:16" ht="102" customHeight="1" x14ac:dyDescent="0.55000000000000004">
      <c r="A80" s="168"/>
      <c r="B80" s="294">
        <v>9</v>
      </c>
      <c r="C80" s="295" t="s">
        <v>309</v>
      </c>
      <c r="D80" s="255">
        <v>1</v>
      </c>
      <c r="E80" s="255"/>
      <c r="F80" s="256" t="s">
        <v>310</v>
      </c>
      <c r="G80" s="164"/>
      <c r="H80" s="164"/>
      <c r="I80" s="167"/>
      <c r="J80" s="283" t="s">
        <v>311</v>
      </c>
      <c r="K80" s="253" t="s">
        <v>312</v>
      </c>
      <c r="L80" s="720"/>
      <c r="M80" s="806"/>
      <c r="N80" s="807"/>
    </row>
    <row r="81" spans="1:15" ht="44" x14ac:dyDescent="0.55000000000000004">
      <c r="A81" s="168"/>
      <c r="B81" s="169">
        <v>10</v>
      </c>
      <c r="C81" s="237" t="s">
        <v>313</v>
      </c>
      <c r="D81" s="170">
        <v>1</v>
      </c>
      <c r="E81" s="170"/>
      <c r="F81" s="238" t="s">
        <v>314</v>
      </c>
      <c r="G81" s="172"/>
      <c r="H81" s="172"/>
      <c r="I81" s="199"/>
      <c r="J81" s="198" t="s">
        <v>315</v>
      </c>
      <c r="K81" s="240" t="s">
        <v>289</v>
      </c>
      <c r="L81" s="723"/>
      <c r="M81" s="808"/>
      <c r="N81" s="809"/>
    </row>
    <row r="82" spans="1:15" ht="44" x14ac:dyDescent="0.55000000000000004">
      <c r="A82" s="168"/>
      <c r="B82" s="186"/>
      <c r="C82" s="187"/>
      <c r="D82" s="188"/>
      <c r="E82" s="188"/>
      <c r="F82" s="235" t="s">
        <v>316</v>
      </c>
      <c r="G82" s="189"/>
      <c r="H82" s="189"/>
      <c r="I82" s="236"/>
      <c r="J82" s="251"/>
      <c r="K82" s="252"/>
      <c r="L82" s="726"/>
      <c r="M82" s="815"/>
      <c r="N82" s="816"/>
    </row>
    <row r="83" spans="1:15" ht="59.25" customHeight="1" x14ac:dyDescent="0.55000000000000004">
      <c r="A83" s="168"/>
      <c r="B83" s="294">
        <v>11</v>
      </c>
      <c r="C83" s="310" t="s">
        <v>317</v>
      </c>
      <c r="D83" s="255">
        <v>1</v>
      </c>
      <c r="E83" s="255"/>
      <c r="F83" s="256" t="s">
        <v>318</v>
      </c>
      <c r="G83" s="164"/>
      <c r="H83" s="164"/>
      <c r="I83" s="167"/>
      <c r="J83" s="283" t="s">
        <v>319</v>
      </c>
      <c r="K83" s="253" t="s">
        <v>320</v>
      </c>
      <c r="L83" s="719"/>
      <c r="M83" s="806"/>
      <c r="N83" s="807"/>
      <c r="O83" s="177"/>
    </row>
    <row r="84" spans="1:15" ht="63" customHeight="1" x14ac:dyDescent="0.55000000000000004">
      <c r="A84" s="168"/>
      <c r="B84" s="169">
        <v>12</v>
      </c>
      <c r="C84" s="237" t="s">
        <v>321</v>
      </c>
      <c r="D84" s="300">
        <v>1</v>
      </c>
      <c r="E84" s="300"/>
      <c r="F84" s="296" t="s">
        <v>322</v>
      </c>
      <c r="G84" s="164"/>
      <c r="H84" s="164"/>
      <c r="I84" s="311"/>
      <c r="J84" s="516" t="s">
        <v>695</v>
      </c>
      <c r="K84" s="240" t="s">
        <v>323</v>
      </c>
      <c r="L84" s="723"/>
      <c r="M84" s="808"/>
      <c r="N84" s="809"/>
    </row>
    <row r="85" spans="1:15" ht="33" x14ac:dyDescent="0.55000000000000004">
      <c r="A85" s="168"/>
      <c r="B85" s="186"/>
      <c r="C85" s="187"/>
      <c r="D85" s="188">
        <v>2</v>
      </c>
      <c r="E85" s="188"/>
      <c r="F85" s="299" t="s">
        <v>324</v>
      </c>
      <c r="G85" s="164"/>
      <c r="H85" s="164"/>
      <c r="I85" s="236"/>
      <c r="J85" s="319" t="s">
        <v>696</v>
      </c>
      <c r="K85" s="292" t="s">
        <v>325</v>
      </c>
      <c r="L85" s="770"/>
      <c r="M85" s="832"/>
      <c r="N85" s="833"/>
    </row>
    <row r="86" spans="1:15" ht="55.15" customHeight="1" x14ac:dyDescent="0.55000000000000004">
      <c r="A86" s="168"/>
      <c r="B86" s="169">
        <v>13</v>
      </c>
      <c r="C86" s="237" t="s">
        <v>326</v>
      </c>
      <c r="D86" s="300">
        <v>1</v>
      </c>
      <c r="E86" s="170"/>
      <c r="F86" s="296" t="s">
        <v>327</v>
      </c>
      <c r="G86" s="297"/>
      <c r="H86" s="297"/>
      <c r="I86" s="311"/>
      <c r="J86" s="513" t="s">
        <v>697</v>
      </c>
      <c r="K86" s="312" t="s">
        <v>328</v>
      </c>
      <c r="L86" s="730"/>
      <c r="M86" s="819"/>
      <c r="N86" s="820"/>
    </row>
    <row r="87" spans="1:15" ht="54.4" customHeight="1" x14ac:dyDescent="0.55000000000000004">
      <c r="A87" s="168"/>
      <c r="B87" s="173"/>
      <c r="C87" s="180"/>
      <c r="D87" s="174">
        <v>2</v>
      </c>
      <c r="E87" s="228"/>
      <c r="F87" s="303" t="s">
        <v>329</v>
      </c>
      <c r="G87" s="230"/>
      <c r="H87" s="230"/>
      <c r="I87" s="313"/>
      <c r="J87" s="514" t="s">
        <v>698</v>
      </c>
      <c r="K87" s="821" t="s">
        <v>330</v>
      </c>
      <c r="L87" s="774"/>
      <c r="M87" s="827"/>
      <c r="N87" s="828"/>
    </row>
    <row r="88" spans="1:15" ht="36.75" customHeight="1" x14ac:dyDescent="0.55000000000000004">
      <c r="A88" s="168"/>
      <c r="B88" s="173"/>
      <c r="C88" s="180"/>
      <c r="D88" s="174"/>
      <c r="E88" s="174"/>
      <c r="F88" s="233" t="s">
        <v>331</v>
      </c>
      <c r="G88" s="204"/>
      <c r="H88" s="204"/>
      <c r="I88" s="314"/>
      <c r="J88" s="517"/>
      <c r="K88" s="729"/>
      <c r="L88" s="733"/>
      <c r="M88" s="813"/>
      <c r="N88" s="814"/>
    </row>
    <row r="89" spans="1:15" ht="55.9" customHeight="1" x14ac:dyDescent="0.55000000000000004">
      <c r="A89" s="168"/>
      <c r="B89" s="173"/>
      <c r="C89" s="180"/>
      <c r="D89" s="228">
        <v>3</v>
      </c>
      <c r="E89" s="228"/>
      <c r="F89" s="303" t="s">
        <v>332</v>
      </c>
      <c r="G89" s="176"/>
      <c r="H89" s="176"/>
      <c r="I89" s="178"/>
      <c r="J89" s="207" t="s">
        <v>699</v>
      </c>
      <c r="K89" s="835" t="s">
        <v>333</v>
      </c>
      <c r="L89" s="774"/>
      <c r="M89" s="827"/>
      <c r="N89" s="828"/>
    </row>
    <row r="90" spans="1:15" ht="70.150000000000006" customHeight="1" x14ac:dyDescent="0.55000000000000004">
      <c r="A90" s="168"/>
      <c r="B90" s="186"/>
      <c r="C90" s="187"/>
      <c r="D90" s="188"/>
      <c r="E90" s="188"/>
      <c r="F90" s="235" t="s">
        <v>334</v>
      </c>
      <c r="G90" s="189"/>
      <c r="H90" s="189"/>
      <c r="I90" s="236"/>
      <c r="J90" s="315"/>
      <c r="K90" s="826"/>
      <c r="L90" s="193"/>
      <c r="M90" s="193"/>
      <c r="N90" s="194"/>
    </row>
    <row r="91" spans="1:15" ht="55" x14ac:dyDescent="0.55000000000000004">
      <c r="A91" s="168"/>
      <c r="B91" s="173">
        <v>14</v>
      </c>
      <c r="C91" s="180" t="s">
        <v>335</v>
      </c>
      <c r="D91" s="174">
        <v>1</v>
      </c>
      <c r="E91" s="174"/>
      <c r="F91" s="303" t="s">
        <v>336</v>
      </c>
      <c r="G91" s="172"/>
      <c r="H91" s="172"/>
      <c r="I91" s="199"/>
      <c r="J91" s="207" t="s">
        <v>337</v>
      </c>
      <c r="K91" s="247" t="s">
        <v>338</v>
      </c>
      <c r="L91" s="774"/>
      <c r="M91" s="827"/>
      <c r="N91" s="828"/>
    </row>
    <row r="92" spans="1:15" s="177" customFormat="1" ht="44" x14ac:dyDescent="0.55000000000000004">
      <c r="A92" s="168"/>
      <c r="B92" s="186"/>
      <c r="C92" s="187"/>
      <c r="D92" s="316"/>
      <c r="E92" s="316"/>
      <c r="F92" s="317" t="s">
        <v>339</v>
      </c>
      <c r="G92" s="189"/>
      <c r="H92" s="189"/>
      <c r="I92" s="318"/>
      <c r="J92" s="319"/>
      <c r="K92" s="252"/>
      <c r="L92" s="726"/>
      <c r="M92" s="815"/>
      <c r="N92" s="816"/>
      <c r="O92" s="159"/>
    </row>
    <row r="93" spans="1:15" ht="69" customHeight="1" x14ac:dyDescent="0.55000000000000004">
      <c r="A93" s="168"/>
      <c r="B93" s="169">
        <v>15</v>
      </c>
      <c r="C93" s="237" t="s">
        <v>340</v>
      </c>
      <c r="D93" s="300">
        <v>1</v>
      </c>
      <c r="E93" s="300"/>
      <c r="F93" s="238" t="s">
        <v>341</v>
      </c>
      <c r="G93" s="164"/>
      <c r="H93" s="164"/>
      <c r="I93" s="199"/>
      <c r="J93" s="198" t="s">
        <v>342</v>
      </c>
      <c r="K93" s="247" t="s">
        <v>343</v>
      </c>
      <c r="L93" s="723"/>
      <c r="M93" s="808"/>
      <c r="N93" s="809"/>
      <c r="O93" s="177"/>
    </row>
    <row r="94" spans="1:15" ht="33" x14ac:dyDescent="0.55000000000000004">
      <c r="A94" s="168"/>
      <c r="B94" s="173"/>
      <c r="C94" s="180"/>
      <c r="D94" s="174">
        <v>2</v>
      </c>
      <c r="E94" s="174"/>
      <c r="F94" s="306" t="s">
        <v>344</v>
      </c>
      <c r="G94" s="164"/>
      <c r="H94" s="164"/>
      <c r="I94" s="313"/>
      <c r="J94" s="245"/>
      <c r="K94" s="320" t="s">
        <v>345</v>
      </c>
      <c r="L94" s="738"/>
      <c r="M94" s="822"/>
      <c r="N94" s="823"/>
    </row>
    <row r="95" spans="1:15" ht="44" x14ac:dyDescent="0.55000000000000004">
      <c r="A95" s="168"/>
      <c r="B95" s="169">
        <v>16</v>
      </c>
      <c r="C95" s="171" t="s">
        <v>347</v>
      </c>
      <c r="D95" s="170">
        <v>1</v>
      </c>
      <c r="E95" s="170"/>
      <c r="F95" s="238" t="s">
        <v>348</v>
      </c>
      <c r="G95" s="297"/>
      <c r="H95" s="297"/>
      <c r="I95" s="321"/>
      <c r="J95" s="198" t="s">
        <v>700</v>
      </c>
      <c r="K95" s="240" t="s">
        <v>349</v>
      </c>
      <c r="L95" s="723"/>
      <c r="M95" s="808"/>
      <c r="N95" s="809"/>
      <c r="O95" s="177"/>
    </row>
    <row r="96" spans="1:15" ht="43.15" customHeight="1" x14ac:dyDescent="0.55000000000000004">
      <c r="A96" s="168"/>
      <c r="B96" s="173"/>
      <c r="C96" s="180"/>
      <c r="D96" s="228">
        <v>2</v>
      </c>
      <c r="E96" s="228"/>
      <c r="F96" s="241" t="s">
        <v>350</v>
      </c>
      <c r="G96" s="204"/>
      <c r="H96" s="204"/>
      <c r="I96" s="314"/>
      <c r="J96" s="207" t="s">
        <v>701</v>
      </c>
      <c r="K96" s="242" t="s">
        <v>351</v>
      </c>
      <c r="L96" s="738"/>
      <c r="M96" s="822"/>
      <c r="N96" s="823"/>
    </row>
    <row r="97" spans="1:15" ht="64.5" customHeight="1" x14ac:dyDescent="0.55000000000000004">
      <c r="A97" s="168"/>
      <c r="B97" s="173"/>
      <c r="C97" s="183"/>
      <c r="D97" s="174">
        <v>3</v>
      </c>
      <c r="E97" s="302"/>
      <c r="F97" s="574" t="s">
        <v>706</v>
      </c>
      <c r="G97" s="572"/>
      <c r="H97" s="572"/>
      <c r="I97" s="575"/>
      <c r="J97" s="573" t="s">
        <v>702</v>
      </c>
      <c r="K97" s="576" t="s">
        <v>352</v>
      </c>
      <c r="L97" s="686"/>
      <c r="M97" s="687"/>
      <c r="N97" s="688"/>
    </row>
    <row r="98" spans="1:15" ht="43.15" customHeight="1" x14ac:dyDescent="0.55000000000000004">
      <c r="A98" s="168"/>
      <c r="B98" s="173"/>
      <c r="C98" s="183"/>
      <c r="D98" s="174">
        <v>4</v>
      </c>
      <c r="E98" s="302"/>
      <c r="F98" s="574" t="s">
        <v>353</v>
      </c>
      <c r="G98" s="572"/>
      <c r="H98" s="572"/>
      <c r="I98" s="575"/>
      <c r="J98" s="573" t="s">
        <v>703</v>
      </c>
      <c r="K98" s="576" t="s">
        <v>289</v>
      </c>
      <c r="L98" s="686"/>
      <c r="M98" s="687"/>
      <c r="N98" s="688"/>
    </row>
    <row r="99" spans="1:15" ht="34.9" customHeight="1" x14ac:dyDescent="0.55000000000000004">
      <c r="A99" s="168"/>
      <c r="B99" s="173"/>
      <c r="C99" s="183"/>
      <c r="D99" s="202">
        <v>5</v>
      </c>
      <c r="E99" s="202"/>
      <c r="F99" s="322" t="s">
        <v>354</v>
      </c>
      <c r="G99" s="204"/>
      <c r="H99" s="204"/>
      <c r="I99" s="314"/>
      <c r="J99" s="518" t="s">
        <v>704</v>
      </c>
      <c r="K99" s="323" t="s">
        <v>355</v>
      </c>
      <c r="L99" s="733"/>
      <c r="M99" s="813"/>
      <c r="N99" s="814"/>
    </row>
    <row r="100" spans="1:15" ht="60" customHeight="1" x14ac:dyDescent="0.55000000000000004">
      <c r="A100" s="168"/>
      <c r="B100" s="186"/>
      <c r="C100" s="187"/>
      <c r="D100" s="188">
        <v>6</v>
      </c>
      <c r="E100" s="188"/>
      <c r="F100" s="299" t="s">
        <v>356</v>
      </c>
      <c r="G100" s="189"/>
      <c r="H100" s="189"/>
      <c r="I100" s="236"/>
      <c r="J100" s="490" t="s">
        <v>705</v>
      </c>
      <c r="K100" s="252" t="s">
        <v>357</v>
      </c>
      <c r="L100" s="726"/>
      <c r="M100" s="815"/>
      <c r="N100" s="816"/>
    </row>
    <row r="101" spans="1:15" s="325" customFormat="1" ht="57.75" customHeight="1" x14ac:dyDescent="0.55000000000000004">
      <c r="A101" s="168"/>
      <c r="B101" s="169">
        <v>17</v>
      </c>
      <c r="C101" s="171" t="s">
        <v>358</v>
      </c>
      <c r="D101" s="170">
        <v>1</v>
      </c>
      <c r="E101" s="170" t="s">
        <v>359</v>
      </c>
      <c r="F101" s="293" t="s">
        <v>360</v>
      </c>
      <c r="G101" s="297"/>
      <c r="H101" s="297"/>
      <c r="I101" s="311"/>
      <c r="J101" s="198" t="s">
        <v>707</v>
      </c>
      <c r="K101" s="247" t="s">
        <v>349</v>
      </c>
      <c r="L101" s="723"/>
      <c r="M101" s="808"/>
      <c r="N101" s="809"/>
      <c r="O101" s="324"/>
    </row>
    <row r="102" spans="1:15" ht="46.15" customHeight="1" x14ac:dyDescent="0.55000000000000004">
      <c r="A102" s="168"/>
      <c r="B102" s="173"/>
      <c r="C102" s="180"/>
      <c r="D102" s="202"/>
      <c r="E102" s="302" t="s">
        <v>234</v>
      </c>
      <c r="F102" s="326" t="s">
        <v>361</v>
      </c>
      <c r="G102" s="204"/>
      <c r="H102" s="204"/>
      <c r="I102" s="205"/>
      <c r="J102" s="207" t="s">
        <v>708</v>
      </c>
      <c r="K102" s="327" t="s">
        <v>362</v>
      </c>
      <c r="L102" s="834"/>
      <c r="M102" s="830"/>
      <c r="N102" s="831"/>
      <c r="O102" s="324"/>
    </row>
    <row r="103" spans="1:15" ht="33" x14ac:dyDescent="0.55000000000000004">
      <c r="A103" s="168"/>
      <c r="B103" s="173"/>
      <c r="C103" s="180"/>
      <c r="D103" s="202">
        <v>2</v>
      </c>
      <c r="E103" s="202"/>
      <c r="F103" s="303" t="s">
        <v>363</v>
      </c>
      <c r="G103" s="204"/>
      <c r="H103" s="204"/>
      <c r="I103" s="205"/>
      <c r="J103" s="207" t="s">
        <v>709</v>
      </c>
      <c r="K103" s="327" t="s">
        <v>349</v>
      </c>
      <c r="L103" s="774"/>
      <c r="M103" s="827"/>
      <c r="N103" s="828"/>
      <c r="O103" s="324"/>
    </row>
    <row r="104" spans="1:15" ht="33" customHeight="1" x14ac:dyDescent="0.55000000000000004">
      <c r="A104" s="168"/>
      <c r="B104" s="173"/>
      <c r="C104" s="180"/>
      <c r="D104" s="302">
        <v>3</v>
      </c>
      <c r="E104" s="302"/>
      <c r="F104" s="241" t="s">
        <v>364</v>
      </c>
      <c r="G104" s="204"/>
      <c r="H104" s="204"/>
      <c r="I104" s="314"/>
      <c r="J104" s="207" t="s">
        <v>710</v>
      </c>
      <c r="K104" s="247" t="s">
        <v>349</v>
      </c>
      <c r="L104" s="738"/>
      <c r="M104" s="822"/>
      <c r="N104" s="823"/>
      <c r="O104" s="324"/>
    </row>
    <row r="105" spans="1:15" ht="39" customHeight="1" x14ac:dyDescent="0.55000000000000004">
      <c r="A105" s="168"/>
      <c r="B105" s="173"/>
      <c r="C105" s="328"/>
      <c r="D105" s="174">
        <v>4</v>
      </c>
      <c r="E105" s="174" t="s">
        <v>231</v>
      </c>
      <c r="F105" s="326" t="s">
        <v>365</v>
      </c>
      <c r="G105" s="204"/>
      <c r="H105" s="204"/>
      <c r="I105" s="314"/>
      <c r="J105" s="207" t="s">
        <v>711</v>
      </c>
      <c r="K105" s="327" t="s">
        <v>349</v>
      </c>
      <c r="L105" s="829"/>
      <c r="M105" s="830"/>
      <c r="N105" s="831"/>
      <c r="O105" s="324"/>
    </row>
    <row r="106" spans="1:15" ht="33" x14ac:dyDescent="0.55000000000000004">
      <c r="A106" s="168"/>
      <c r="B106" s="173"/>
      <c r="C106" s="187"/>
      <c r="D106" s="188"/>
      <c r="E106" s="289" t="s">
        <v>366</v>
      </c>
      <c r="F106" s="306" t="s">
        <v>367</v>
      </c>
      <c r="G106" s="189"/>
      <c r="H106" s="189"/>
      <c r="I106" s="236"/>
      <c r="J106" s="319" t="s">
        <v>712</v>
      </c>
      <c r="K106" s="292" t="s">
        <v>349</v>
      </c>
      <c r="L106" s="770"/>
      <c r="M106" s="832"/>
      <c r="N106" s="833"/>
      <c r="O106" s="324"/>
    </row>
    <row r="107" spans="1:15" ht="55" x14ac:dyDescent="0.55000000000000004">
      <c r="A107" s="168"/>
      <c r="B107" s="169">
        <v>18</v>
      </c>
      <c r="C107" s="329" t="s">
        <v>368</v>
      </c>
      <c r="D107" s="174">
        <v>1</v>
      </c>
      <c r="E107" s="174"/>
      <c r="F107" s="303" t="s">
        <v>369</v>
      </c>
      <c r="G107" s="172"/>
      <c r="H107" s="172"/>
      <c r="I107" s="199"/>
      <c r="J107" s="207" t="s">
        <v>370</v>
      </c>
      <c r="K107" s="247" t="s">
        <v>371</v>
      </c>
      <c r="L107" s="774"/>
      <c r="M107" s="827"/>
      <c r="N107" s="828"/>
      <c r="O107" s="324"/>
    </row>
    <row r="108" spans="1:15" ht="33" x14ac:dyDescent="0.55000000000000004">
      <c r="A108" s="168"/>
      <c r="B108" s="186"/>
      <c r="C108" s="187"/>
      <c r="D108" s="188"/>
      <c r="E108" s="188"/>
      <c r="F108" s="235" t="s">
        <v>372</v>
      </c>
      <c r="G108" s="189"/>
      <c r="H108" s="189"/>
      <c r="I108" s="236"/>
      <c r="J108" s="251"/>
      <c r="K108" s="330"/>
      <c r="L108" s="331"/>
      <c r="M108" s="331"/>
      <c r="N108" s="332"/>
      <c r="O108" s="324"/>
    </row>
    <row r="109" spans="1:15" ht="44" x14ac:dyDescent="0.55000000000000004">
      <c r="A109" s="168"/>
      <c r="B109" s="169">
        <v>19</v>
      </c>
      <c r="C109" s="237" t="s">
        <v>373</v>
      </c>
      <c r="D109" s="170">
        <v>1</v>
      </c>
      <c r="E109" s="170"/>
      <c r="F109" s="238" t="s">
        <v>374</v>
      </c>
      <c r="G109" s="172"/>
      <c r="H109" s="172"/>
      <c r="I109" s="199"/>
      <c r="J109" s="198" t="s">
        <v>375</v>
      </c>
      <c r="K109" s="240" t="s">
        <v>376</v>
      </c>
      <c r="L109" s="723"/>
      <c r="M109" s="808"/>
      <c r="N109" s="809"/>
      <c r="O109" s="324"/>
    </row>
    <row r="110" spans="1:15" s="177" customFormat="1" ht="57.4" customHeight="1" x14ac:dyDescent="0.55000000000000004">
      <c r="A110" s="168"/>
      <c r="B110" s="186"/>
      <c r="C110" s="187"/>
      <c r="D110" s="188"/>
      <c r="E110" s="188"/>
      <c r="F110" s="235" t="s">
        <v>377</v>
      </c>
      <c r="G110" s="189"/>
      <c r="H110" s="189"/>
      <c r="I110" s="236"/>
      <c r="J110" s="251"/>
      <c r="K110" s="247"/>
      <c r="L110" s="725"/>
      <c r="M110" s="815"/>
      <c r="N110" s="816"/>
      <c r="O110" s="159"/>
    </row>
    <row r="111" spans="1:15" ht="46.5" customHeight="1" x14ac:dyDescent="0.55000000000000004">
      <c r="A111" s="168"/>
      <c r="B111" s="294">
        <v>20</v>
      </c>
      <c r="C111" s="295" t="s">
        <v>378</v>
      </c>
      <c r="D111" s="255">
        <v>1</v>
      </c>
      <c r="E111" s="255"/>
      <c r="F111" s="256" t="s">
        <v>379</v>
      </c>
      <c r="G111" s="164"/>
      <c r="H111" s="164"/>
      <c r="I111" s="167"/>
      <c r="J111" s="283" t="s">
        <v>380</v>
      </c>
      <c r="K111" s="253" t="s">
        <v>756</v>
      </c>
      <c r="L111" s="817"/>
      <c r="M111" s="817"/>
      <c r="N111" s="818"/>
    </row>
    <row r="112" spans="1:15" ht="84" customHeight="1" x14ac:dyDescent="0.55000000000000004">
      <c r="A112" s="168"/>
      <c r="B112" s="333">
        <v>21</v>
      </c>
      <c r="C112" s="334" t="s">
        <v>381</v>
      </c>
      <c r="D112" s="300">
        <v>1</v>
      </c>
      <c r="E112" s="300"/>
      <c r="F112" s="296" t="s">
        <v>382</v>
      </c>
      <c r="G112" s="297"/>
      <c r="H112" s="297"/>
      <c r="I112" s="311"/>
      <c r="J112" s="335" t="s">
        <v>713</v>
      </c>
      <c r="K112" s="312" t="s">
        <v>383</v>
      </c>
      <c r="L112" s="730"/>
      <c r="M112" s="819"/>
      <c r="N112" s="820"/>
    </row>
    <row r="113" spans="1:29" ht="29.25" customHeight="1" x14ac:dyDescent="0.55000000000000004">
      <c r="A113" s="168"/>
      <c r="B113" s="336"/>
      <c r="C113" s="337"/>
      <c r="D113" s="228">
        <v>2</v>
      </c>
      <c r="E113" s="228"/>
      <c r="F113" s="241" t="s">
        <v>384</v>
      </c>
      <c r="G113" s="176"/>
      <c r="H113" s="176"/>
      <c r="I113" s="364"/>
      <c r="J113" s="519" t="s">
        <v>714</v>
      </c>
      <c r="K113" s="821" t="s">
        <v>385</v>
      </c>
      <c r="L113" s="739"/>
      <c r="M113" s="822"/>
      <c r="N113" s="823"/>
    </row>
    <row r="114" spans="1:29" ht="161.65" customHeight="1" x14ac:dyDescent="0.55000000000000004">
      <c r="A114" s="168"/>
      <c r="B114" s="186"/>
      <c r="C114" s="338"/>
      <c r="D114" s="188"/>
      <c r="E114" s="188"/>
      <c r="F114" s="235" t="s">
        <v>386</v>
      </c>
      <c r="G114" s="189"/>
      <c r="H114" s="189"/>
      <c r="I114" s="236"/>
      <c r="J114" s="251"/>
      <c r="K114" s="752"/>
      <c r="L114" s="192"/>
      <c r="M114" s="193"/>
      <c r="N114" s="194"/>
    </row>
    <row r="115" spans="1:29" ht="19.899999999999999" customHeight="1" x14ac:dyDescent="0.55000000000000004">
      <c r="A115" s="168"/>
      <c r="B115" s="169">
        <v>22</v>
      </c>
      <c r="C115" s="237" t="s">
        <v>387</v>
      </c>
      <c r="D115" s="170">
        <v>1</v>
      </c>
      <c r="E115" s="170"/>
      <c r="F115" s="238" t="s">
        <v>388</v>
      </c>
      <c r="G115" s="172"/>
      <c r="H115" s="172"/>
      <c r="I115" s="199"/>
      <c r="J115" s="750" t="s">
        <v>634</v>
      </c>
      <c r="K115" s="825" t="s">
        <v>389</v>
      </c>
      <c r="L115" s="723"/>
      <c r="M115" s="808"/>
      <c r="N115" s="809"/>
    </row>
    <row r="116" spans="1:29" ht="109.9" customHeight="1" x14ac:dyDescent="0.55000000000000004">
      <c r="A116" s="168"/>
      <c r="B116" s="186"/>
      <c r="C116" s="187"/>
      <c r="D116" s="188"/>
      <c r="E116" s="188"/>
      <c r="F116" s="577" t="s">
        <v>757</v>
      </c>
      <c r="G116" s="189"/>
      <c r="H116" s="189"/>
      <c r="I116" s="339"/>
      <c r="J116" s="824"/>
      <c r="K116" s="826"/>
      <c r="L116" s="726"/>
      <c r="M116" s="815"/>
      <c r="N116" s="816"/>
    </row>
    <row r="117" spans="1:29" ht="66.75" customHeight="1" x14ac:dyDescent="0.55000000000000004">
      <c r="A117" s="168"/>
      <c r="B117" s="294">
        <v>23</v>
      </c>
      <c r="C117" s="310" t="s">
        <v>390</v>
      </c>
      <c r="D117" s="255">
        <v>1</v>
      </c>
      <c r="E117" s="255"/>
      <c r="F117" s="256" t="s">
        <v>391</v>
      </c>
      <c r="G117" s="164"/>
      <c r="H117" s="164"/>
      <c r="I117" s="167"/>
      <c r="J117" s="283" t="s">
        <v>635</v>
      </c>
      <c r="K117" s="340" t="s">
        <v>392</v>
      </c>
      <c r="L117" s="720"/>
      <c r="M117" s="806"/>
      <c r="N117" s="807"/>
      <c r="O117" s="163"/>
    </row>
    <row r="118" spans="1:29" s="325" customFormat="1" ht="62.65" customHeight="1" x14ac:dyDescent="0.55000000000000004">
      <c r="A118" s="168"/>
      <c r="B118" s="169">
        <v>24</v>
      </c>
      <c r="C118" s="237" t="s">
        <v>393</v>
      </c>
      <c r="D118" s="300">
        <v>1</v>
      </c>
      <c r="E118" s="300"/>
      <c r="F118" s="296" t="s">
        <v>394</v>
      </c>
      <c r="G118" s="297"/>
      <c r="H118" s="297"/>
      <c r="I118" s="311"/>
      <c r="J118" s="513" t="s">
        <v>715</v>
      </c>
      <c r="K118" s="312" t="s">
        <v>395</v>
      </c>
      <c r="L118" s="723"/>
      <c r="M118" s="808"/>
      <c r="N118" s="809"/>
      <c r="O118" s="159"/>
      <c r="P118" s="159"/>
      <c r="Q118" s="159"/>
      <c r="R118" s="159"/>
      <c r="S118" s="159"/>
      <c r="T118" s="159"/>
      <c r="U118" s="159"/>
      <c r="V118" s="159"/>
      <c r="W118" s="159"/>
      <c r="X118" s="159"/>
      <c r="Y118" s="159"/>
      <c r="Z118" s="159"/>
      <c r="AA118" s="159"/>
      <c r="AB118" s="159"/>
      <c r="AC118" s="159"/>
    </row>
    <row r="119" spans="1:29" s="325" customFormat="1" ht="28.5" customHeight="1" x14ac:dyDescent="0.55000000000000004">
      <c r="A119" s="168"/>
      <c r="B119" s="173"/>
      <c r="C119" s="180"/>
      <c r="D119" s="174">
        <v>2</v>
      </c>
      <c r="E119" s="174"/>
      <c r="F119" s="303" t="s">
        <v>396</v>
      </c>
      <c r="G119" s="230"/>
      <c r="H119" s="230"/>
      <c r="I119" s="231"/>
      <c r="J119" s="514" t="s">
        <v>716</v>
      </c>
      <c r="K119" s="488" t="s">
        <v>717</v>
      </c>
      <c r="L119" s="810"/>
      <c r="M119" s="811"/>
      <c r="N119" s="812"/>
      <c r="O119" s="163"/>
      <c r="P119" s="159"/>
      <c r="Q119" s="159"/>
      <c r="R119" s="159"/>
      <c r="S119" s="159"/>
      <c r="T119" s="159"/>
      <c r="U119" s="159"/>
      <c r="V119" s="159"/>
      <c r="W119" s="159"/>
      <c r="X119" s="159"/>
      <c r="Y119" s="159"/>
      <c r="Z119" s="159"/>
      <c r="AA119" s="159"/>
      <c r="AB119" s="159"/>
    </row>
    <row r="120" spans="1:29" ht="44" x14ac:dyDescent="0.55000000000000004">
      <c r="A120" s="168"/>
      <c r="B120" s="173"/>
      <c r="C120" s="183"/>
      <c r="D120" s="202"/>
      <c r="E120" s="202"/>
      <c r="F120" s="233" t="s">
        <v>397</v>
      </c>
      <c r="G120" s="204"/>
      <c r="H120" s="204"/>
      <c r="I120" s="314"/>
      <c r="J120" s="286"/>
      <c r="K120" s="494"/>
      <c r="L120" s="733"/>
      <c r="M120" s="813"/>
      <c r="N120" s="814"/>
      <c r="O120" s="163"/>
      <c r="R120" s="325"/>
      <c r="S120" s="325"/>
      <c r="T120" s="325"/>
      <c r="U120" s="325"/>
      <c r="V120" s="325"/>
      <c r="W120" s="325"/>
      <c r="X120" s="325"/>
      <c r="Y120" s="325"/>
      <c r="Z120" s="325"/>
      <c r="AA120" s="325"/>
      <c r="AB120" s="325"/>
      <c r="AC120" s="325"/>
    </row>
    <row r="121" spans="1:29" ht="55.15" customHeight="1" x14ac:dyDescent="0.55000000000000004">
      <c r="A121" s="168"/>
      <c r="B121" s="173"/>
      <c r="C121" s="183"/>
      <c r="D121" s="289">
        <v>3</v>
      </c>
      <c r="E121" s="289"/>
      <c r="F121" s="306" t="s">
        <v>398</v>
      </c>
      <c r="G121" s="189"/>
      <c r="H121" s="189"/>
      <c r="I121" s="236"/>
      <c r="J121" s="490" t="s">
        <v>718</v>
      </c>
      <c r="K121" s="578" t="s">
        <v>758</v>
      </c>
      <c r="L121" s="783"/>
      <c r="M121" s="784"/>
      <c r="N121" s="785"/>
      <c r="O121" s="163"/>
      <c r="R121" s="325"/>
      <c r="S121" s="341"/>
      <c r="T121" s="325"/>
      <c r="U121" s="325"/>
      <c r="V121" s="325"/>
      <c r="W121" s="325"/>
      <c r="X121" s="325"/>
      <c r="Y121" s="325"/>
      <c r="Z121" s="325"/>
      <c r="AA121" s="325"/>
      <c r="AB121" s="325"/>
      <c r="AC121" s="325"/>
    </row>
    <row r="122" spans="1:29" ht="36" customHeight="1" x14ac:dyDescent="0.55000000000000004">
      <c r="A122" s="168"/>
      <c r="B122" s="173"/>
      <c r="C122" s="180"/>
      <c r="D122" s="307">
        <v>4</v>
      </c>
      <c r="E122" s="307"/>
      <c r="F122" s="319" t="s">
        <v>399</v>
      </c>
      <c r="G122" s="164"/>
      <c r="H122" s="164"/>
      <c r="I122" s="342"/>
      <c r="J122" s="511" t="s">
        <v>636</v>
      </c>
      <c r="K122" s="488" t="s">
        <v>400</v>
      </c>
      <c r="L122" s="796"/>
      <c r="M122" s="797"/>
      <c r="N122" s="798"/>
      <c r="O122" s="163"/>
      <c r="R122" s="325"/>
      <c r="S122" s="341"/>
      <c r="T122" s="325"/>
      <c r="U122" s="325"/>
      <c r="V122" s="325"/>
      <c r="W122" s="325"/>
      <c r="X122" s="325"/>
      <c r="Y122" s="325"/>
      <c r="Z122" s="325"/>
      <c r="AA122" s="325"/>
      <c r="AB122" s="325"/>
      <c r="AC122" s="325"/>
    </row>
    <row r="123" spans="1:29" ht="16.5" customHeight="1" x14ac:dyDescent="0.55000000000000004">
      <c r="A123" s="168"/>
      <c r="B123" s="173"/>
      <c r="C123" s="180"/>
      <c r="D123" s="174"/>
      <c r="E123" s="174"/>
      <c r="F123" s="799" t="s">
        <v>346</v>
      </c>
      <c r="G123" s="800"/>
      <c r="H123" s="801"/>
      <c r="I123" s="176"/>
      <c r="J123" s="514"/>
      <c r="K123" s="488"/>
      <c r="L123" s="780"/>
      <c r="M123" s="781"/>
      <c r="N123" s="782"/>
      <c r="O123" s="163"/>
      <c r="R123" s="325"/>
      <c r="S123" s="341"/>
      <c r="T123" s="325"/>
      <c r="U123" s="325"/>
      <c r="V123" s="325"/>
      <c r="W123" s="325"/>
      <c r="X123" s="325"/>
      <c r="Y123" s="325"/>
      <c r="Z123" s="325"/>
      <c r="AA123" s="325"/>
      <c r="AB123" s="325"/>
      <c r="AC123" s="325"/>
    </row>
    <row r="124" spans="1:29" ht="19.5" customHeight="1" x14ac:dyDescent="0.55000000000000004">
      <c r="A124" s="168"/>
      <c r="B124" s="173"/>
      <c r="C124" s="180"/>
      <c r="D124" s="174"/>
      <c r="E124" s="174"/>
      <c r="F124" s="272" t="s">
        <v>258</v>
      </c>
      <c r="G124" s="802" t="s">
        <v>259</v>
      </c>
      <c r="H124" s="803"/>
      <c r="I124" s="176"/>
      <c r="J124" s="514"/>
      <c r="K124" s="182"/>
      <c r="L124" s="780"/>
      <c r="M124" s="781"/>
      <c r="N124" s="782"/>
      <c r="O124" s="163"/>
      <c r="R124" s="325"/>
      <c r="S124" s="341"/>
      <c r="T124" s="325"/>
      <c r="U124" s="325"/>
      <c r="V124" s="325"/>
      <c r="W124" s="325"/>
      <c r="X124" s="325"/>
      <c r="Y124" s="325"/>
      <c r="Z124" s="325"/>
      <c r="AA124" s="325"/>
      <c r="AB124" s="325"/>
      <c r="AC124" s="325"/>
    </row>
    <row r="125" spans="1:29" ht="42" customHeight="1" x14ac:dyDescent="0.2">
      <c r="A125" s="168"/>
      <c r="B125" s="173"/>
      <c r="C125" s="183"/>
      <c r="D125" s="174"/>
      <c r="E125" s="174"/>
      <c r="F125" s="321" t="s">
        <v>401</v>
      </c>
      <c r="G125" s="804"/>
      <c r="H125" s="805"/>
      <c r="I125" s="176"/>
      <c r="J125" s="343"/>
      <c r="K125" s="182"/>
      <c r="L125" s="780"/>
      <c r="M125" s="781"/>
      <c r="N125" s="782"/>
      <c r="O125" s="163"/>
      <c r="R125" s="325"/>
      <c r="S125" s="341"/>
      <c r="T125" s="325"/>
      <c r="U125" s="325"/>
      <c r="V125" s="325"/>
      <c r="W125" s="325"/>
      <c r="X125" s="325"/>
      <c r="Y125" s="325"/>
      <c r="Z125" s="325"/>
      <c r="AA125" s="325"/>
      <c r="AB125" s="325"/>
      <c r="AC125" s="325"/>
    </row>
    <row r="126" spans="1:29" ht="41.25" customHeight="1" x14ac:dyDescent="0.55000000000000004">
      <c r="A126" s="168"/>
      <c r="B126" s="173"/>
      <c r="C126" s="180"/>
      <c r="D126" s="174"/>
      <c r="E126" s="174"/>
      <c r="F126" s="344" t="s">
        <v>402</v>
      </c>
      <c r="G126" s="778"/>
      <c r="H126" s="779"/>
      <c r="I126" s="176"/>
      <c r="J126" s="207"/>
      <c r="K126" s="247"/>
      <c r="L126" s="780"/>
      <c r="M126" s="781"/>
      <c r="N126" s="782"/>
      <c r="O126" s="163"/>
      <c r="R126" s="325"/>
      <c r="S126" s="341"/>
      <c r="T126" s="325"/>
      <c r="U126" s="325"/>
      <c r="V126" s="325"/>
      <c r="W126" s="325"/>
      <c r="X126" s="325"/>
      <c r="Y126" s="325"/>
      <c r="Z126" s="325"/>
      <c r="AA126" s="325"/>
      <c r="AB126" s="325"/>
      <c r="AC126" s="325"/>
    </row>
    <row r="127" spans="1:29" ht="35.25" customHeight="1" x14ac:dyDescent="0.2">
      <c r="A127" s="168"/>
      <c r="B127" s="173"/>
      <c r="C127" s="180"/>
      <c r="D127" s="174"/>
      <c r="E127" s="174"/>
      <c r="F127" s="345" t="s">
        <v>403</v>
      </c>
      <c r="G127" s="786"/>
      <c r="H127" s="787"/>
      <c r="I127" s="176"/>
      <c r="J127" s="346"/>
      <c r="K127" s="182"/>
      <c r="L127" s="780"/>
      <c r="M127" s="781"/>
      <c r="N127" s="782"/>
      <c r="O127" s="163"/>
      <c r="R127" s="325"/>
      <c r="S127" s="341"/>
      <c r="T127" s="325"/>
      <c r="U127" s="325"/>
      <c r="V127" s="325"/>
      <c r="W127" s="325"/>
      <c r="X127" s="325"/>
      <c r="Y127" s="325"/>
      <c r="Z127" s="325"/>
      <c r="AA127" s="325"/>
      <c r="AB127" s="325"/>
      <c r="AC127" s="325"/>
    </row>
    <row r="128" spans="1:29" ht="30.75" customHeight="1" x14ac:dyDescent="0.2">
      <c r="A128" s="168"/>
      <c r="B128" s="173"/>
      <c r="C128" s="180"/>
      <c r="D128" s="174"/>
      <c r="E128" s="174"/>
      <c r="F128" s="788" t="s">
        <v>404</v>
      </c>
      <c r="G128" s="789"/>
      <c r="H128" s="790"/>
      <c r="I128" s="176"/>
      <c r="J128" s="346"/>
      <c r="K128" s="182"/>
      <c r="L128" s="780"/>
      <c r="M128" s="781"/>
      <c r="N128" s="782"/>
      <c r="O128" s="163"/>
      <c r="R128" s="325"/>
      <c r="S128" s="341"/>
      <c r="T128" s="325"/>
      <c r="U128" s="325"/>
      <c r="V128" s="325"/>
      <c r="W128" s="325"/>
      <c r="X128" s="325"/>
      <c r="Y128" s="325"/>
      <c r="Z128" s="325"/>
      <c r="AA128" s="325"/>
      <c r="AB128" s="325"/>
      <c r="AC128" s="325"/>
    </row>
    <row r="129" spans="1:29" ht="45.75" customHeight="1" x14ac:dyDescent="0.2">
      <c r="A129" s="168"/>
      <c r="B129" s="186"/>
      <c r="C129" s="187"/>
      <c r="D129" s="188"/>
      <c r="E129" s="347"/>
      <c r="F129" s="791"/>
      <c r="G129" s="792"/>
      <c r="H129" s="793"/>
      <c r="I129" s="189"/>
      <c r="J129" s="348"/>
      <c r="K129" s="191"/>
      <c r="L129" s="783"/>
      <c r="M129" s="784"/>
      <c r="N129" s="785"/>
      <c r="O129" s="163"/>
      <c r="R129" s="325"/>
      <c r="S129" s="341"/>
      <c r="T129" s="325"/>
      <c r="U129" s="325"/>
      <c r="V129" s="325"/>
      <c r="W129" s="325"/>
      <c r="X129" s="325"/>
      <c r="Y129" s="325"/>
      <c r="Z129" s="325"/>
      <c r="AA129" s="325"/>
      <c r="AB129" s="325"/>
      <c r="AC129" s="325"/>
    </row>
    <row r="130" spans="1:29" ht="60.4" customHeight="1" x14ac:dyDescent="0.55000000000000004">
      <c r="A130" s="349"/>
      <c r="B130" s="350">
        <v>25</v>
      </c>
      <c r="C130" s="180" t="s">
        <v>405</v>
      </c>
      <c r="D130" s="307">
        <v>1</v>
      </c>
      <c r="E130" s="307"/>
      <c r="F130" s="351" t="s">
        <v>637</v>
      </c>
      <c r="G130" s="164"/>
      <c r="H130" s="164"/>
      <c r="I130" s="353"/>
      <c r="J130" s="511" t="s">
        <v>685</v>
      </c>
      <c r="K130" s="488" t="s">
        <v>406</v>
      </c>
      <c r="L130" s="773"/>
      <c r="M130" s="774"/>
      <c r="N130" s="775"/>
      <c r="O130" s="177"/>
      <c r="P130" s="325"/>
    </row>
    <row r="131" spans="1:29" ht="19.5" customHeight="1" x14ac:dyDescent="0.55000000000000004">
      <c r="A131" s="349"/>
      <c r="B131" s="350"/>
      <c r="C131" s="180"/>
      <c r="D131" s="307"/>
      <c r="E131" s="307"/>
      <c r="F131" s="706" t="s">
        <v>407</v>
      </c>
      <c r="G131" s="707"/>
      <c r="H131" s="707"/>
      <c r="I131" s="708"/>
      <c r="J131" s="514"/>
      <c r="K131" s="488"/>
      <c r="L131" s="209"/>
      <c r="M131" s="354"/>
      <c r="N131" s="355"/>
      <c r="O131" s="177"/>
      <c r="P131" s="325"/>
    </row>
    <row r="132" spans="1:29" ht="16.5" customHeight="1" x14ac:dyDescent="0.55000000000000004">
      <c r="A132" s="349"/>
      <c r="B132" s="350"/>
      <c r="C132" s="180"/>
      <c r="D132" s="307"/>
      <c r="E132" s="307"/>
      <c r="F132" s="794" t="s">
        <v>408</v>
      </c>
      <c r="G132" s="795"/>
      <c r="H132" s="795"/>
      <c r="I132" s="356"/>
      <c r="J132" s="207"/>
      <c r="K132" s="488"/>
      <c r="L132" s="209"/>
      <c r="M132" s="354"/>
      <c r="N132" s="355"/>
      <c r="O132" s="177"/>
      <c r="P132" s="325"/>
    </row>
    <row r="133" spans="1:29" ht="15" customHeight="1" x14ac:dyDescent="0.55000000000000004">
      <c r="A133" s="349"/>
      <c r="B133" s="350"/>
      <c r="C133" s="180"/>
      <c r="D133" s="307"/>
      <c r="E133" s="307"/>
      <c r="F133" s="164" t="s">
        <v>258</v>
      </c>
      <c r="G133" s="709" t="s">
        <v>409</v>
      </c>
      <c r="H133" s="710"/>
      <c r="I133" s="357"/>
      <c r="J133" s="207"/>
      <c r="K133" s="488"/>
      <c r="L133" s="209"/>
      <c r="M133" s="354"/>
      <c r="N133" s="355"/>
      <c r="O133" s="177"/>
      <c r="P133" s="325"/>
    </row>
    <row r="134" spans="1:29" ht="33.4" customHeight="1" x14ac:dyDescent="0.55000000000000004">
      <c r="A134" s="349"/>
      <c r="B134" s="350"/>
      <c r="C134" s="180"/>
      <c r="D134" s="307"/>
      <c r="E134" s="307"/>
      <c r="F134" s="358" t="s">
        <v>410</v>
      </c>
      <c r="G134" s="711"/>
      <c r="H134" s="712"/>
      <c r="I134" s="357"/>
      <c r="J134" s="207"/>
      <c r="K134" s="488"/>
      <c r="L134" s="209"/>
      <c r="M134" s="354"/>
      <c r="N134" s="355"/>
      <c r="O134" s="177"/>
      <c r="P134" s="325"/>
    </row>
    <row r="135" spans="1:29" ht="18" customHeight="1" x14ac:dyDescent="0.55000000000000004">
      <c r="A135" s="349"/>
      <c r="B135" s="350"/>
      <c r="C135" s="180"/>
      <c r="D135" s="307"/>
      <c r="E135" s="307"/>
      <c r="F135" s="359" t="s">
        <v>411</v>
      </c>
      <c r="G135" s="701"/>
      <c r="H135" s="702"/>
      <c r="I135" s="357"/>
      <c r="J135" s="207"/>
      <c r="K135" s="488"/>
      <c r="L135" s="209"/>
      <c r="M135" s="354"/>
      <c r="N135" s="355"/>
      <c r="O135" s="177"/>
      <c r="P135" s="325"/>
      <c r="R135" s="177"/>
    </row>
    <row r="136" spans="1:29" ht="29.25" customHeight="1" x14ac:dyDescent="0.55000000000000004">
      <c r="A136" s="349"/>
      <c r="B136" s="350"/>
      <c r="C136" s="180"/>
      <c r="D136" s="307"/>
      <c r="E136" s="307"/>
      <c r="F136" s="360" t="s">
        <v>412</v>
      </c>
      <c r="G136" s="703"/>
      <c r="H136" s="704"/>
      <c r="I136" s="357"/>
      <c r="J136" s="207"/>
      <c r="K136" s="488"/>
      <c r="L136" s="209"/>
      <c r="M136" s="354"/>
      <c r="N136" s="355"/>
      <c r="O136" s="177"/>
      <c r="P136" s="325"/>
    </row>
    <row r="137" spans="1:29" ht="17.25" customHeight="1" x14ac:dyDescent="0.55000000000000004">
      <c r="A137" s="349"/>
      <c r="B137" s="350"/>
      <c r="C137" s="180"/>
      <c r="D137" s="307"/>
      <c r="E137" s="307"/>
      <c r="F137" s="776" t="s">
        <v>413</v>
      </c>
      <c r="G137" s="777"/>
      <c r="H137" s="777"/>
      <c r="I137" s="357"/>
      <c r="J137" s="207"/>
      <c r="K137" s="488"/>
      <c r="L137" s="209"/>
      <c r="M137" s="354"/>
      <c r="N137" s="355"/>
      <c r="O137" s="177"/>
      <c r="P137" s="325"/>
    </row>
    <row r="138" spans="1:29" ht="15" customHeight="1" x14ac:dyDescent="0.55000000000000004">
      <c r="A138" s="349"/>
      <c r="B138" s="350"/>
      <c r="C138" s="361"/>
      <c r="D138" s="307"/>
      <c r="E138" s="307"/>
      <c r="F138" s="164" t="s">
        <v>258</v>
      </c>
      <c r="G138" s="709" t="s">
        <v>414</v>
      </c>
      <c r="H138" s="710"/>
      <c r="I138" s="178"/>
      <c r="J138" s="245"/>
      <c r="K138" s="488"/>
      <c r="L138" s="362"/>
      <c r="M138" s="362"/>
      <c r="N138" s="363"/>
      <c r="O138" s="163"/>
      <c r="P138" s="325"/>
    </row>
    <row r="139" spans="1:29" ht="39" customHeight="1" x14ac:dyDescent="0.55000000000000004">
      <c r="A139" s="168"/>
      <c r="B139" s="173"/>
      <c r="C139" s="361"/>
      <c r="D139" s="307"/>
      <c r="E139" s="307"/>
      <c r="F139" s="358" t="s">
        <v>415</v>
      </c>
      <c r="G139" s="711"/>
      <c r="H139" s="712"/>
      <c r="I139" s="364"/>
      <c r="J139" s="365"/>
      <c r="K139" s="247"/>
      <c r="L139" s="773"/>
      <c r="M139" s="774"/>
      <c r="N139" s="775"/>
    </row>
    <row r="140" spans="1:29" ht="26.25" customHeight="1" x14ac:dyDescent="0.55000000000000004">
      <c r="A140" s="168"/>
      <c r="B140" s="173"/>
      <c r="C140" s="366"/>
      <c r="D140" s="307"/>
      <c r="E140" s="307"/>
      <c r="F140" s="358" t="s">
        <v>416</v>
      </c>
      <c r="G140" s="701"/>
      <c r="H140" s="702"/>
      <c r="I140" s="364"/>
      <c r="J140" s="365"/>
      <c r="K140" s="247"/>
      <c r="L140" s="367"/>
      <c r="M140" s="354"/>
      <c r="N140" s="355"/>
    </row>
    <row r="141" spans="1:29" ht="19.5" customHeight="1" x14ac:dyDescent="0.55000000000000004">
      <c r="A141" s="168"/>
      <c r="B141" s="173"/>
      <c r="C141" s="366"/>
      <c r="D141" s="307"/>
      <c r="E141" s="307"/>
      <c r="F141" s="360" t="s">
        <v>417</v>
      </c>
      <c r="G141" s="703"/>
      <c r="H141" s="704"/>
      <c r="I141" s="178"/>
      <c r="J141" s="245"/>
      <c r="K141" s="247"/>
      <c r="L141" s="209"/>
      <c r="M141" s="354"/>
      <c r="N141" s="355"/>
    </row>
    <row r="142" spans="1:29" ht="6.75" customHeight="1" x14ac:dyDescent="0.55000000000000004">
      <c r="A142" s="168"/>
      <c r="B142" s="173"/>
      <c r="C142" s="366"/>
      <c r="D142" s="370"/>
      <c r="E142" s="370"/>
      <c r="F142" s="520"/>
      <c r="G142" s="521"/>
      <c r="H142" s="521"/>
      <c r="I142" s="205"/>
      <c r="J142" s="286"/>
      <c r="K142" s="494"/>
      <c r="L142" s="486"/>
      <c r="M142" s="491"/>
      <c r="N142" s="492"/>
    </row>
    <row r="143" spans="1:29" ht="28.5" customHeight="1" x14ac:dyDescent="0.55000000000000004">
      <c r="A143" s="349"/>
      <c r="B143" s="350"/>
      <c r="C143" s="361"/>
      <c r="D143" s="307">
        <v>2</v>
      </c>
      <c r="E143" s="307" t="s">
        <v>418</v>
      </c>
      <c r="F143" s="369" t="s">
        <v>419</v>
      </c>
      <c r="G143" s="189"/>
      <c r="H143" s="189"/>
      <c r="I143" s="314"/>
      <c r="J143" s="245"/>
      <c r="K143" s="247"/>
      <c r="L143" s="362"/>
      <c r="M143" s="362"/>
      <c r="N143" s="363"/>
      <c r="O143" s="163"/>
      <c r="P143" s="325"/>
    </row>
    <row r="144" spans="1:29" ht="29.25" customHeight="1" x14ac:dyDescent="0.55000000000000004">
      <c r="A144" s="349"/>
      <c r="B144" s="350"/>
      <c r="C144" s="361"/>
      <c r="D144" s="370"/>
      <c r="E144" s="376" t="s">
        <v>420</v>
      </c>
      <c r="F144" s="344" t="s">
        <v>421</v>
      </c>
      <c r="G144" s="297"/>
      <c r="H144" s="297"/>
      <c r="I144" s="305"/>
      <c r="J144" s="286"/>
      <c r="K144" s="494"/>
      <c r="L144" s="523"/>
      <c r="M144" s="523"/>
      <c r="N144" s="524"/>
      <c r="O144" s="163"/>
      <c r="P144" s="325"/>
      <c r="S144" s="177"/>
    </row>
    <row r="145" spans="1:19" ht="28.5" customHeight="1" x14ac:dyDescent="0.55000000000000004">
      <c r="A145" s="349"/>
      <c r="B145" s="372"/>
      <c r="C145" s="368"/>
      <c r="D145" s="316">
        <v>3</v>
      </c>
      <c r="E145" s="316"/>
      <c r="F145" s="522" t="s">
        <v>422</v>
      </c>
      <c r="G145" s="189"/>
      <c r="H145" s="189"/>
      <c r="I145" s="250"/>
      <c r="J145" s="291"/>
      <c r="K145" s="252"/>
      <c r="L145" s="373"/>
      <c r="M145" s="374"/>
      <c r="N145" s="375"/>
      <c r="O145" s="163"/>
      <c r="P145" s="325"/>
    </row>
    <row r="146" spans="1:19" ht="37.15" customHeight="1" x14ac:dyDescent="0.55000000000000004">
      <c r="A146" s="349"/>
      <c r="B146" s="350">
        <v>26</v>
      </c>
      <c r="C146" s="180" t="s">
        <v>423</v>
      </c>
      <c r="D146" s="525">
        <v>1</v>
      </c>
      <c r="E146" s="525"/>
      <c r="F146" s="238" t="s">
        <v>424</v>
      </c>
      <c r="G146" s="172"/>
      <c r="H146" s="172"/>
      <c r="I146" s="497"/>
      <c r="J146" s="511" t="s">
        <v>719</v>
      </c>
      <c r="K146" s="728" t="s">
        <v>759</v>
      </c>
      <c r="L146" s="722"/>
      <c r="M146" s="723"/>
      <c r="N146" s="724"/>
      <c r="O146" s="177"/>
      <c r="P146" s="325"/>
    </row>
    <row r="147" spans="1:19" ht="35.65" customHeight="1" x14ac:dyDescent="0.55000000000000004">
      <c r="A147" s="349"/>
      <c r="B147" s="350"/>
      <c r="C147" s="366"/>
      <c r="D147" s="370"/>
      <c r="E147" s="370"/>
      <c r="F147" s="233" t="s">
        <v>425</v>
      </c>
      <c r="G147" s="352"/>
      <c r="H147" s="352"/>
      <c r="I147" s="205"/>
      <c r="J147" s="526"/>
      <c r="K147" s="729"/>
      <c r="L147" s="523"/>
      <c r="M147" s="523"/>
      <c r="N147" s="524"/>
      <c r="O147" s="163"/>
      <c r="P147" s="325"/>
    </row>
    <row r="148" spans="1:19" ht="33" x14ac:dyDescent="0.55000000000000004">
      <c r="A148" s="168"/>
      <c r="B148" s="173"/>
      <c r="C148" s="366"/>
      <c r="D148" s="307">
        <v>2</v>
      </c>
      <c r="E148" s="370"/>
      <c r="F148" s="322" t="s">
        <v>426</v>
      </c>
      <c r="G148" s="204"/>
      <c r="H148" s="204"/>
      <c r="I148" s="205"/>
      <c r="J148" s="518" t="s">
        <v>720</v>
      </c>
      <c r="K148" s="327" t="s">
        <v>427</v>
      </c>
      <c r="L148" s="733"/>
      <c r="M148" s="734"/>
      <c r="N148" s="735"/>
    </row>
    <row r="149" spans="1:19" ht="48" customHeight="1" x14ac:dyDescent="0.55000000000000004">
      <c r="A149" s="349"/>
      <c r="B149" s="350"/>
      <c r="C149" s="183"/>
      <c r="D149" s="371">
        <v>3</v>
      </c>
      <c r="E149" s="376" t="s">
        <v>418</v>
      </c>
      <c r="F149" s="344" t="s">
        <v>428</v>
      </c>
      <c r="G149" s="204"/>
      <c r="H149" s="204"/>
      <c r="I149" s="314"/>
      <c r="J149" s="518" t="s">
        <v>721</v>
      </c>
      <c r="K149" s="327" t="s">
        <v>722</v>
      </c>
      <c r="L149" s="764"/>
      <c r="M149" s="765"/>
      <c r="N149" s="766"/>
      <c r="O149" s="163"/>
      <c r="P149" s="325"/>
    </row>
    <row r="150" spans="1:19" ht="27.75" customHeight="1" x14ac:dyDescent="0.55000000000000004">
      <c r="A150" s="349"/>
      <c r="B150" s="350"/>
      <c r="C150" s="361"/>
      <c r="D150" s="307"/>
      <c r="E150" s="376" t="s">
        <v>429</v>
      </c>
      <c r="F150" s="344" t="s">
        <v>430</v>
      </c>
      <c r="G150" s="204"/>
      <c r="H150" s="204"/>
      <c r="I150" s="314"/>
      <c r="J150" s="518"/>
      <c r="K150" s="494"/>
      <c r="L150" s="764"/>
      <c r="M150" s="765"/>
      <c r="N150" s="766"/>
      <c r="O150" s="163"/>
      <c r="P150" s="325"/>
    </row>
    <row r="151" spans="1:19" ht="40.5" customHeight="1" x14ac:dyDescent="0.55000000000000004">
      <c r="A151" s="349"/>
      <c r="B151" s="350"/>
      <c r="C151" s="366"/>
      <c r="D151" s="370"/>
      <c r="E151" s="376" t="s">
        <v>226</v>
      </c>
      <c r="F151" s="344" t="s">
        <v>431</v>
      </c>
      <c r="G151" s="204"/>
      <c r="H151" s="204"/>
      <c r="I151" s="205"/>
      <c r="J151" s="518"/>
      <c r="K151" s="327"/>
      <c r="L151" s="767"/>
      <c r="M151" s="768"/>
      <c r="N151" s="769"/>
      <c r="O151" s="163"/>
      <c r="P151" s="325"/>
    </row>
    <row r="152" spans="1:19" ht="36.75" customHeight="1" x14ac:dyDescent="0.55000000000000004">
      <c r="A152" s="168"/>
      <c r="B152" s="186"/>
      <c r="C152" s="377"/>
      <c r="D152" s="316"/>
      <c r="E152" s="316" t="s">
        <v>432</v>
      </c>
      <c r="F152" s="299" t="s">
        <v>433</v>
      </c>
      <c r="G152" s="189"/>
      <c r="H152" s="189"/>
      <c r="I152" s="236"/>
      <c r="J152" s="291"/>
      <c r="K152" s="252"/>
      <c r="L152" s="770"/>
      <c r="M152" s="771"/>
      <c r="N152" s="772"/>
    </row>
    <row r="153" spans="1:19" ht="51" customHeight="1" x14ac:dyDescent="0.55000000000000004">
      <c r="A153" s="168"/>
      <c r="B153" s="169">
        <v>27</v>
      </c>
      <c r="C153" s="237" t="s">
        <v>434</v>
      </c>
      <c r="D153" s="300">
        <v>1</v>
      </c>
      <c r="E153" s="170"/>
      <c r="F153" s="335" t="s">
        <v>435</v>
      </c>
      <c r="G153" s="297"/>
      <c r="H153" s="297"/>
      <c r="I153" s="301"/>
      <c r="J153" s="513" t="s">
        <v>723</v>
      </c>
      <c r="K153" s="312" t="s">
        <v>436</v>
      </c>
      <c r="L153" s="730"/>
      <c r="M153" s="731"/>
      <c r="N153" s="732"/>
    </row>
    <row r="154" spans="1:19" ht="51" customHeight="1" x14ac:dyDescent="0.55000000000000004">
      <c r="A154" s="168"/>
      <c r="B154" s="173"/>
      <c r="C154" s="180"/>
      <c r="D154" s="302">
        <v>2</v>
      </c>
      <c r="E154" s="174"/>
      <c r="F154" s="665" t="s">
        <v>792</v>
      </c>
      <c r="G154" s="204"/>
      <c r="H154" s="204"/>
      <c r="I154" s="314"/>
      <c r="J154" s="526" t="s">
        <v>724</v>
      </c>
      <c r="K154" s="494" t="s">
        <v>725</v>
      </c>
      <c r="L154" s="698"/>
      <c r="M154" s="699"/>
      <c r="N154" s="700"/>
    </row>
    <row r="155" spans="1:19" ht="25.5" customHeight="1" x14ac:dyDescent="0.55000000000000004">
      <c r="A155" s="168"/>
      <c r="B155" s="173"/>
      <c r="C155" s="180"/>
      <c r="D155" s="174"/>
      <c r="E155" s="174"/>
      <c r="F155" s="753" t="s">
        <v>437</v>
      </c>
      <c r="G155" s="754"/>
      <c r="H155" s="755"/>
      <c r="I155" s="176"/>
      <c r="J155" s="267"/>
      <c r="K155" s="247"/>
      <c r="L155" s="268"/>
      <c r="M155" s="184"/>
      <c r="N155" s="213"/>
      <c r="O155" s="269"/>
      <c r="P155" s="270"/>
    </row>
    <row r="156" spans="1:19" ht="22.5" customHeight="1" x14ac:dyDescent="0.2">
      <c r="A156" s="168"/>
      <c r="B156" s="173"/>
      <c r="C156" s="180"/>
      <c r="D156" s="174"/>
      <c r="E156" s="271"/>
      <c r="F156" s="378" t="s">
        <v>258</v>
      </c>
      <c r="G156" s="756" t="s">
        <v>259</v>
      </c>
      <c r="H156" s="757"/>
      <c r="I156" s="176"/>
      <c r="J156" s="273"/>
      <c r="K156" s="247"/>
      <c r="L156" s="268"/>
      <c r="M156" s="184"/>
      <c r="N156" s="213"/>
      <c r="O156" s="269"/>
      <c r="P156" s="270"/>
      <c r="S156" s="177"/>
    </row>
    <row r="157" spans="1:19" ht="19.399999999999999" customHeight="1" x14ac:dyDescent="0.2">
      <c r="A157" s="168"/>
      <c r="B157" s="173"/>
      <c r="C157" s="180"/>
      <c r="D157" s="174"/>
      <c r="E157" s="271"/>
      <c r="F157" s="379" t="s">
        <v>438</v>
      </c>
      <c r="G157" s="758" t="s">
        <v>261</v>
      </c>
      <c r="H157" s="759"/>
      <c r="I157" s="176"/>
      <c r="J157" s="275"/>
      <c r="K157" s="247"/>
      <c r="L157" s="268"/>
      <c r="M157" s="184"/>
      <c r="N157" s="209"/>
      <c r="O157" s="269"/>
      <c r="P157" s="270"/>
    </row>
    <row r="158" spans="1:19" ht="19.399999999999999" customHeight="1" x14ac:dyDescent="0.2">
      <c r="A158" s="168"/>
      <c r="B158" s="173"/>
      <c r="C158" s="180"/>
      <c r="D158" s="174"/>
      <c r="E158" s="271"/>
      <c r="F158" s="380" t="s">
        <v>439</v>
      </c>
      <c r="G158" s="760"/>
      <c r="H158" s="761"/>
      <c r="I158" s="176"/>
      <c r="J158" s="275"/>
      <c r="K158" s="247"/>
      <c r="L158" s="268"/>
      <c r="M158" s="184"/>
      <c r="N158" s="209"/>
      <c r="O158" s="269"/>
      <c r="P158" s="270"/>
    </row>
    <row r="159" spans="1:19" ht="19.399999999999999" customHeight="1" x14ac:dyDescent="0.2">
      <c r="A159" s="168"/>
      <c r="B159" s="173"/>
      <c r="C159" s="180"/>
      <c r="D159" s="174"/>
      <c r="E159" s="271"/>
      <c r="F159" s="382" t="s">
        <v>440</v>
      </c>
      <c r="G159" s="762" t="s">
        <v>261</v>
      </c>
      <c r="H159" s="763"/>
      <c r="I159" s="381"/>
      <c r="J159" s="275"/>
      <c r="K159" s="247"/>
      <c r="L159" s="268"/>
      <c r="M159" s="184"/>
      <c r="N159" s="209"/>
      <c r="O159" s="269"/>
      <c r="P159" s="270"/>
    </row>
    <row r="160" spans="1:19" ht="53.25" customHeight="1" x14ac:dyDescent="0.55000000000000004">
      <c r="A160" s="168"/>
      <c r="B160" s="169">
        <v>28</v>
      </c>
      <c r="C160" s="237" t="s">
        <v>441</v>
      </c>
      <c r="D160" s="300">
        <v>1</v>
      </c>
      <c r="E160" s="300"/>
      <c r="F160" s="296" t="s">
        <v>442</v>
      </c>
      <c r="G160" s="164"/>
      <c r="H160" s="164"/>
      <c r="I160" s="311"/>
      <c r="J160" s="513" t="s">
        <v>726</v>
      </c>
      <c r="K160" s="579" t="s">
        <v>760</v>
      </c>
      <c r="L160" s="730"/>
      <c r="M160" s="731"/>
      <c r="N160" s="732"/>
      <c r="O160" s="163"/>
    </row>
    <row r="161" spans="1:29" s="163" customFormat="1" ht="37.5" customHeight="1" x14ac:dyDescent="0.55000000000000004">
      <c r="A161" s="168"/>
      <c r="B161" s="173"/>
      <c r="C161" s="180"/>
      <c r="D161" s="174">
        <v>2</v>
      </c>
      <c r="E161" s="174"/>
      <c r="F161" s="369" t="s">
        <v>443</v>
      </c>
      <c r="G161" s="172"/>
      <c r="H161" s="172"/>
      <c r="I161" s="178"/>
      <c r="J161" s="514" t="s">
        <v>727</v>
      </c>
      <c r="K161" s="736" t="s">
        <v>728</v>
      </c>
      <c r="L161" s="738"/>
      <c r="M161" s="739"/>
      <c r="N161" s="740"/>
      <c r="O161" s="159"/>
      <c r="P161" s="159"/>
      <c r="Q161" s="159"/>
      <c r="R161" s="159"/>
      <c r="S161" s="159"/>
      <c r="T161" s="159"/>
      <c r="U161" s="159"/>
      <c r="V161" s="159"/>
      <c r="W161" s="159"/>
      <c r="X161" s="159"/>
      <c r="Y161" s="159"/>
      <c r="Z161" s="159"/>
      <c r="AA161" s="159"/>
      <c r="AB161" s="159"/>
      <c r="AC161" s="159"/>
    </row>
    <row r="162" spans="1:29" ht="27" customHeight="1" x14ac:dyDescent="0.55000000000000004">
      <c r="A162" s="168"/>
      <c r="B162" s="186"/>
      <c r="C162" s="187"/>
      <c r="D162" s="188"/>
      <c r="E162" s="188"/>
      <c r="F162" s="235" t="s">
        <v>444</v>
      </c>
      <c r="G162" s="189"/>
      <c r="H162" s="189"/>
      <c r="I162" s="285"/>
      <c r="J162" s="315"/>
      <c r="K162" s="737"/>
      <c r="L162" s="374"/>
      <c r="M162" s="374"/>
      <c r="N162" s="375"/>
      <c r="O162" s="163"/>
      <c r="AC162" s="163"/>
    </row>
    <row r="163" spans="1:29" s="163" customFormat="1" ht="13.5" customHeight="1" x14ac:dyDescent="0.55000000000000004">
      <c r="A163" s="168"/>
      <c r="B163" s="169">
        <v>29</v>
      </c>
      <c r="C163" s="237" t="s">
        <v>445</v>
      </c>
      <c r="D163" s="170">
        <v>1</v>
      </c>
      <c r="E163" s="170"/>
      <c r="F163" s="238" t="s">
        <v>446</v>
      </c>
      <c r="G163" s="172"/>
      <c r="H163" s="172"/>
      <c r="I163" s="199"/>
      <c r="J163" s="750" t="s">
        <v>638</v>
      </c>
      <c r="K163" s="728" t="s">
        <v>447</v>
      </c>
      <c r="L163" s="722"/>
      <c r="M163" s="723"/>
      <c r="N163" s="724"/>
      <c r="O163" s="159"/>
      <c r="P163" s="159"/>
      <c r="Q163" s="159"/>
      <c r="R163" s="159"/>
      <c r="S163" s="159"/>
      <c r="T163" s="159"/>
      <c r="U163" s="159"/>
      <c r="V163" s="159"/>
      <c r="W163" s="159"/>
      <c r="X163" s="159"/>
      <c r="Y163" s="159"/>
      <c r="Z163" s="159"/>
      <c r="AA163" s="159"/>
      <c r="AB163" s="159"/>
      <c r="AC163" s="159"/>
    </row>
    <row r="164" spans="1:29" s="163" customFormat="1" ht="33" x14ac:dyDescent="0.55000000000000004">
      <c r="A164" s="168"/>
      <c r="B164" s="186"/>
      <c r="C164" s="187"/>
      <c r="D164" s="188"/>
      <c r="E164" s="188"/>
      <c r="F164" s="235" t="s">
        <v>372</v>
      </c>
      <c r="G164" s="189"/>
      <c r="H164" s="189"/>
      <c r="I164" s="236"/>
      <c r="J164" s="751"/>
      <c r="K164" s="752"/>
      <c r="L164" s="725"/>
      <c r="M164" s="726"/>
      <c r="N164" s="727"/>
      <c r="O164" s="159"/>
      <c r="P164" s="159"/>
      <c r="Q164" s="159"/>
    </row>
    <row r="165" spans="1:29" s="163" customFormat="1" ht="48" customHeight="1" x14ac:dyDescent="0.55000000000000004">
      <c r="A165" s="168"/>
      <c r="B165" s="173">
        <v>30</v>
      </c>
      <c r="C165" s="180" t="s">
        <v>448</v>
      </c>
      <c r="D165" s="170">
        <v>1</v>
      </c>
      <c r="E165" s="174"/>
      <c r="F165" s="369" t="s">
        <v>449</v>
      </c>
      <c r="G165" s="164"/>
      <c r="H165" s="164"/>
      <c r="I165" s="178"/>
      <c r="J165" s="207" t="s">
        <v>639</v>
      </c>
      <c r="K165" s="253"/>
      <c r="L165" s="719"/>
      <c r="M165" s="720"/>
      <c r="N165" s="721"/>
      <c r="O165" s="159"/>
      <c r="P165" s="159"/>
      <c r="Q165" s="159"/>
      <c r="U165" s="383"/>
    </row>
    <row r="166" spans="1:29" s="163" customFormat="1" ht="48" customHeight="1" x14ac:dyDescent="0.55000000000000004">
      <c r="A166" s="168"/>
      <c r="B166" s="169">
        <v>31</v>
      </c>
      <c r="C166" s="171" t="s">
        <v>450</v>
      </c>
      <c r="D166" s="170">
        <v>1</v>
      </c>
      <c r="E166" s="170"/>
      <c r="F166" s="293" t="s">
        <v>451</v>
      </c>
      <c r="G166" s="172"/>
      <c r="H166" s="172"/>
      <c r="I166" s="199"/>
      <c r="J166" s="198" t="s">
        <v>640</v>
      </c>
      <c r="K166" s="240"/>
      <c r="L166" s="722"/>
      <c r="M166" s="723"/>
      <c r="N166" s="724"/>
      <c r="O166" s="159"/>
      <c r="P166" s="159"/>
      <c r="R166" s="159"/>
      <c r="S166" s="159"/>
      <c r="T166" s="159"/>
      <c r="U166" s="159"/>
      <c r="V166" s="159"/>
      <c r="W166" s="159"/>
      <c r="X166" s="159"/>
      <c r="Y166" s="159"/>
      <c r="Z166" s="159"/>
      <c r="AA166" s="159"/>
      <c r="AB166" s="159"/>
    </row>
    <row r="167" spans="1:29" s="177" customFormat="1" ht="24.75" customHeight="1" x14ac:dyDescent="0.55000000000000004">
      <c r="A167" s="384"/>
      <c r="B167" s="315"/>
      <c r="C167" s="385"/>
      <c r="D167" s="386"/>
      <c r="E167" s="387"/>
      <c r="F167" s="235" t="s">
        <v>372</v>
      </c>
      <c r="G167" s="189"/>
      <c r="H167" s="189"/>
      <c r="I167" s="250"/>
      <c r="J167" s="315"/>
      <c r="K167" s="252"/>
      <c r="L167" s="725"/>
      <c r="M167" s="726"/>
      <c r="N167" s="727"/>
      <c r="O167" s="159"/>
    </row>
    <row r="168" spans="1:29" s="163" customFormat="1" ht="45" customHeight="1" x14ac:dyDescent="0.55000000000000004">
      <c r="A168" s="388"/>
      <c r="B168" s="389">
        <v>32</v>
      </c>
      <c r="C168" s="237" t="s">
        <v>452</v>
      </c>
      <c r="D168" s="300">
        <v>1</v>
      </c>
      <c r="E168" s="300"/>
      <c r="F168" s="296" t="s">
        <v>453</v>
      </c>
      <c r="G168" s="297"/>
      <c r="H168" s="297"/>
      <c r="I168" s="390"/>
      <c r="J168" s="513" t="s">
        <v>729</v>
      </c>
      <c r="K168" s="728" t="s">
        <v>761</v>
      </c>
      <c r="L168" s="730"/>
      <c r="M168" s="731"/>
      <c r="N168" s="732"/>
      <c r="O168" s="159"/>
      <c r="Q168" s="159"/>
    </row>
    <row r="169" spans="1:29" s="163" customFormat="1" ht="43.9" customHeight="1" x14ac:dyDescent="0.55000000000000004">
      <c r="A169" s="388"/>
      <c r="B169" s="391"/>
      <c r="C169" s="392"/>
      <c r="D169" s="302">
        <v>2</v>
      </c>
      <c r="E169" s="302"/>
      <c r="F169" s="326" t="s">
        <v>454</v>
      </c>
      <c r="G169" s="204"/>
      <c r="H169" s="204"/>
      <c r="I169" s="496"/>
      <c r="J169" s="515" t="s">
        <v>730</v>
      </c>
      <c r="K169" s="729"/>
      <c r="L169" s="733"/>
      <c r="M169" s="734"/>
      <c r="N169" s="735"/>
      <c r="O169" s="159"/>
    </row>
    <row r="170" spans="1:29" s="163" customFormat="1" ht="36.75" customHeight="1" x14ac:dyDescent="0.55000000000000004">
      <c r="A170" s="168"/>
      <c r="B170" s="173"/>
      <c r="C170" s="180"/>
      <c r="D170" s="174">
        <v>4</v>
      </c>
      <c r="E170" s="174"/>
      <c r="F170" s="303" t="s">
        <v>455</v>
      </c>
      <c r="G170" s="230"/>
      <c r="H170" s="230"/>
      <c r="I170" s="231"/>
      <c r="J170" s="207" t="s">
        <v>731</v>
      </c>
      <c r="K170" s="247" t="s">
        <v>303</v>
      </c>
      <c r="L170" s="738"/>
      <c r="M170" s="739"/>
      <c r="N170" s="740"/>
      <c r="O170" s="159"/>
      <c r="P170" s="159"/>
    </row>
    <row r="171" spans="1:29" ht="25.5" customHeight="1" x14ac:dyDescent="0.55000000000000004">
      <c r="A171" s="388"/>
      <c r="B171" s="395"/>
      <c r="C171" s="396"/>
      <c r="D171" s="397"/>
      <c r="E171" s="397"/>
      <c r="F171" s="235" t="s">
        <v>641</v>
      </c>
      <c r="G171" s="189"/>
      <c r="H171" s="189"/>
      <c r="I171" s="250"/>
      <c r="J171" s="398"/>
      <c r="K171" s="191"/>
      <c r="L171" s="262"/>
      <c r="M171" s="262"/>
      <c r="N171" s="236"/>
    </row>
    <row r="172" spans="1:29" ht="48.75" customHeight="1" x14ac:dyDescent="0.55000000000000004">
      <c r="A172" s="388"/>
      <c r="B172" s="389">
        <v>33</v>
      </c>
      <c r="C172" s="399" t="s">
        <v>456</v>
      </c>
      <c r="D172" s="300">
        <v>1</v>
      </c>
      <c r="E172" s="400"/>
      <c r="F172" s="321" t="s">
        <v>457</v>
      </c>
      <c r="G172" s="297"/>
      <c r="H172" s="297"/>
      <c r="I172" s="311"/>
      <c r="J172" s="513" t="s">
        <v>732</v>
      </c>
      <c r="K172" s="401"/>
      <c r="L172" s="692"/>
      <c r="M172" s="693"/>
      <c r="N172" s="694"/>
      <c r="R172" s="177"/>
    </row>
    <row r="173" spans="1:29" ht="48.75" customHeight="1" x14ac:dyDescent="0.55000000000000004">
      <c r="A173" s="388"/>
      <c r="B173" s="391"/>
      <c r="C173" s="402"/>
      <c r="D173" s="174">
        <v>2</v>
      </c>
      <c r="E173" s="403"/>
      <c r="F173" s="495" t="s">
        <v>458</v>
      </c>
      <c r="G173" s="176"/>
      <c r="H173" s="176"/>
      <c r="I173" s="364"/>
      <c r="J173" s="514" t="s">
        <v>733</v>
      </c>
      <c r="K173" s="182"/>
      <c r="L173" s="698"/>
      <c r="M173" s="699"/>
      <c r="N173" s="700"/>
      <c r="T173" s="177"/>
    </row>
    <row r="174" spans="1:29" ht="41.25" customHeight="1" x14ac:dyDescent="0.55000000000000004">
      <c r="A174" s="388"/>
      <c r="B174" s="395"/>
      <c r="C174" s="404"/>
      <c r="D174" s="188"/>
      <c r="E174" s="397"/>
      <c r="F174" s="235" t="s">
        <v>459</v>
      </c>
      <c r="G174" s="189"/>
      <c r="H174" s="189"/>
      <c r="I174" s="250"/>
      <c r="J174" s="405"/>
      <c r="K174" s="406"/>
      <c r="L174" s="695"/>
      <c r="M174" s="696"/>
      <c r="N174" s="697"/>
    </row>
    <row r="175" spans="1:29" ht="59.25" customHeight="1" x14ac:dyDescent="0.55000000000000004">
      <c r="A175" s="388"/>
      <c r="B175" s="389">
        <v>34</v>
      </c>
      <c r="C175" s="407" t="s">
        <v>460</v>
      </c>
      <c r="D175" s="400">
        <v>1</v>
      </c>
      <c r="E175" s="400"/>
      <c r="F175" s="408" t="s">
        <v>461</v>
      </c>
      <c r="G175" s="297"/>
      <c r="H175" s="297"/>
      <c r="I175" s="409"/>
      <c r="J175" s="527" t="s">
        <v>734</v>
      </c>
      <c r="K175" s="540" t="s">
        <v>762</v>
      </c>
      <c r="L175" s="741"/>
      <c r="M175" s="742"/>
      <c r="N175" s="743"/>
      <c r="P175" s="163"/>
      <c r="Q175" s="163"/>
      <c r="R175" s="163"/>
      <c r="S175" s="163"/>
      <c r="T175" s="163"/>
      <c r="U175" s="163"/>
      <c r="V175" s="163"/>
      <c r="W175" s="163"/>
      <c r="X175" s="163"/>
      <c r="Y175" s="163"/>
      <c r="Z175" s="163"/>
      <c r="AA175" s="163"/>
      <c r="AB175" s="163"/>
      <c r="AC175" s="163"/>
    </row>
    <row r="176" spans="1:29" ht="28.5" customHeight="1" x14ac:dyDescent="0.55000000000000004">
      <c r="A176" s="388"/>
      <c r="B176" s="391"/>
      <c r="C176" s="410"/>
      <c r="D176" s="393">
        <v>2</v>
      </c>
      <c r="E176" s="393"/>
      <c r="F176" s="394" t="s">
        <v>462</v>
      </c>
      <c r="G176" s="204"/>
      <c r="H176" s="204"/>
      <c r="I176" s="419"/>
      <c r="J176" s="528" t="s">
        <v>735</v>
      </c>
      <c r="K176" s="327" t="s">
        <v>463</v>
      </c>
      <c r="L176" s="744"/>
      <c r="M176" s="745"/>
      <c r="N176" s="746"/>
      <c r="P176" s="163"/>
      <c r="Q176" s="163"/>
    </row>
    <row r="177" spans="1:29" ht="33" x14ac:dyDescent="0.55000000000000004">
      <c r="A177" s="388"/>
      <c r="B177" s="391"/>
      <c r="C177" s="410"/>
      <c r="D177" s="403">
        <v>3</v>
      </c>
      <c r="E177" s="393"/>
      <c r="F177" s="394" t="s">
        <v>464</v>
      </c>
      <c r="G177" s="204"/>
      <c r="H177" s="204"/>
      <c r="I177" s="496"/>
      <c r="J177" s="484" t="s">
        <v>736</v>
      </c>
      <c r="K177" s="247" t="s">
        <v>463</v>
      </c>
      <c r="L177" s="747"/>
      <c r="M177" s="748"/>
      <c r="N177" s="749"/>
      <c r="P177" s="163"/>
    </row>
    <row r="178" spans="1:29" ht="69.75" customHeight="1" x14ac:dyDescent="0.55000000000000004">
      <c r="A178" s="388"/>
      <c r="B178" s="389">
        <v>35</v>
      </c>
      <c r="C178" s="407" t="s">
        <v>465</v>
      </c>
      <c r="D178" s="400">
        <v>1</v>
      </c>
      <c r="E178" s="412" t="s">
        <v>418</v>
      </c>
      <c r="F178" s="198" t="s">
        <v>466</v>
      </c>
      <c r="G178" s="297"/>
      <c r="H178" s="297"/>
      <c r="I178" s="413"/>
      <c r="J178" s="414" t="s">
        <v>737</v>
      </c>
      <c r="K178" s="312" t="s">
        <v>467</v>
      </c>
      <c r="L178" s="741"/>
      <c r="M178" s="742"/>
      <c r="N178" s="743"/>
      <c r="P178" s="163"/>
      <c r="Q178" s="163"/>
      <c r="R178" s="163"/>
      <c r="S178" s="163"/>
      <c r="T178" s="163"/>
      <c r="U178" s="163"/>
      <c r="V178" s="163"/>
      <c r="W178" s="163"/>
      <c r="X178" s="163"/>
      <c r="Y178" s="163"/>
      <c r="Z178" s="163"/>
      <c r="AA178" s="163"/>
      <c r="AB178" s="163"/>
      <c r="AC178" s="163"/>
    </row>
    <row r="179" spans="1:29" ht="37.9" customHeight="1" x14ac:dyDescent="0.55000000000000004">
      <c r="A179" s="388"/>
      <c r="B179" s="391"/>
      <c r="C179" s="410"/>
      <c r="D179" s="403"/>
      <c r="E179" s="415" t="s">
        <v>429</v>
      </c>
      <c r="F179" s="344" t="s">
        <v>468</v>
      </c>
      <c r="G179" s="304"/>
      <c r="H179" s="304"/>
      <c r="I179" s="531"/>
      <c r="J179" s="532" t="s">
        <v>738</v>
      </c>
      <c r="K179" s="327" t="s">
        <v>742</v>
      </c>
      <c r="L179" s="686"/>
      <c r="M179" s="687"/>
      <c r="N179" s="688"/>
      <c r="P179" s="163"/>
      <c r="Q179" s="163"/>
      <c r="R179" s="163"/>
      <c r="S179" s="163"/>
      <c r="T179" s="163"/>
      <c r="U179" s="163"/>
      <c r="V179" s="163"/>
      <c r="W179" s="163"/>
      <c r="X179" s="163"/>
      <c r="Y179" s="163"/>
      <c r="Z179" s="163"/>
      <c r="AA179" s="163"/>
      <c r="AB179" s="163"/>
      <c r="AC179" s="163"/>
    </row>
    <row r="180" spans="1:29" ht="18.75" customHeight="1" x14ac:dyDescent="0.55000000000000004">
      <c r="A180" s="388"/>
      <c r="B180" s="391"/>
      <c r="C180" s="410"/>
      <c r="D180" s="403"/>
      <c r="E180" s="403"/>
      <c r="F180" s="706" t="s">
        <v>469</v>
      </c>
      <c r="G180" s="707"/>
      <c r="H180" s="707"/>
      <c r="I180" s="708"/>
      <c r="J180" s="529"/>
      <c r="K180" s="493"/>
      <c r="L180" s="713"/>
      <c r="M180" s="714"/>
      <c r="N180" s="715"/>
      <c r="P180" s="163"/>
      <c r="Q180" s="163"/>
      <c r="R180" s="163"/>
      <c r="S180" s="163"/>
      <c r="T180" s="163"/>
      <c r="U180" s="163"/>
      <c r="V180" s="163"/>
      <c r="W180" s="163"/>
      <c r="X180" s="163"/>
      <c r="Y180" s="163"/>
      <c r="Z180" s="163"/>
      <c r="AA180" s="163"/>
      <c r="AB180" s="163"/>
      <c r="AC180" s="163"/>
    </row>
    <row r="181" spans="1:29" ht="17.649999999999999" customHeight="1" x14ac:dyDescent="0.55000000000000004">
      <c r="A181" s="388"/>
      <c r="B181" s="391"/>
      <c r="C181" s="410"/>
      <c r="D181" s="403"/>
      <c r="E181" s="403"/>
      <c r="F181" s="164" t="s">
        <v>258</v>
      </c>
      <c r="G181" s="709" t="s">
        <v>470</v>
      </c>
      <c r="H181" s="710"/>
      <c r="I181" s="416"/>
      <c r="J181" s="530"/>
      <c r="K181" s="488"/>
      <c r="L181" s="716"/>
      <c r="M181" s="717"/>
      <c r="N181" s="718"/>
      <c r="P181" s="163"/>
      <c r="Q181" s="163"/>
      <c r="R181" s="163"/>
      <c r="S181" s="163"/>
      <c r="T181" s="163"/>
      <c r="U181" s="163"/>
      <c r="V181" s="163"/>
      <c r="W181" s="163"/>
      <c r="X181" s="163"/>
      <c r="Y181" s="163"/>
      <c r="Z181" s="163"/>
      <c r="AA181" s="163"/>
      <c r="AB181" s="163"/>
      <c r="AC181" s="163"/>
    </row>
    <row r="182" spans="1:29" ht="22.15" customHeight="1" x14ac:dyDescent="0.55000000000000004">
      <c r="A182" s="388"/>
      <c r="B182" s="391"/>
      <c r="C182" s="410"/>
      <c r="D182" s="403"/>
      <c r="E182" s="403"/>
      <c r="F182" s="335" t="s">
        <v>471</v>
      </c>
      <c r="G182" s="711" t="s">
        <v>261</v>
      </c>
      <c r="H182" s="712"/>
      <c r="I182" s="416"/>
      <c r="J182" s="530"/>
      <c r="K182" s="488"/>
      <c r="L182" s="716"/>
      <c r="M182" s="717"/>
      <c r="N182" s="718"/>
      <c r="P182" s="163"/>
      <c r="Q182" s="163"/>
      <c r="R182" s="163"/>
      <c r="S182" s="163"/>
      <c r="T182" s="163"/>
      <c r="U182" s="163"/>
      <c r="V182" s="163"/>
      <c r="W182" s="163"/>
      <c r="X182" s="163"/>
      <c r="Y182" s="163"/>
      <c r="Z182" s="163"/>
      <c r="AA182" s="163"/>
      <c r="AB182" s="163"/>
      <c r="AC182" s="163"/>
    </row>
    <row r="183" spans="1:29" ht="22.15" customHeight="1" x14ac:dyDescent="0.55000000000000004">
      <c r="A183" s="388"/>
      <c r="B183" s="391"/>
      <c r="C183" s="410"/>
      <c r="D183" s="403"/>
      <c r="E183" s="403"/>
      <c r="F183" s="359" t="s">
        <v>472</v>
      </c>
      <c r="G183" s="701"/>
      <c r="H183" s="702"/>
      <c r="I183" s="416"/>
      <c r="J183" s="530"/>
      <c r="K183" s="488"/>
      <c r="L183" s="716"/>
      <c r="M183" s="717"/>
      <c r="N183" s="718"/>
      <c r="P183" s="163"/>
      <c r="Q183" s="163"/>
      <c r="R183" s="383"/>
      <c r="S183" s="163"/>
      <c r="T183" s="163"/>
      <c r="U183" s="163"/>
      <c r="V183" s="163"/>
      <c r="W183" s="163"/>
      <c r="X183" s="163"/>
      <c r="Y183" s="163"/>
      <c r="Z183" s="163"/>
      <c r="AA183" s="163"/>
      <c r="AB183" s="163"/>
      <c r="AC183" s="163"/>
    </row>
    <row r="184" spans="1:29" ht="22.15" customHeight="1" x14ac:dyDescent="0.55000000000000004">
      <c r="A184" s="388"/>
      <c r="B184" s="391"/>
      <c r="C184" s="410"/>
      <c r="D184" s="403"/>
      <c r="E184" s="403"/>
      <c r="F184" s="359" t="s">
        <v>473</v>
      </c>
      <c r="G184" s="701"/>
      <c r="H184" s="702"/>
      <c r="I184" s="416"/>
      <c r="J184" s="530"/>
      <c r="K184" s="488"/>
      <c r="L184" s="716"/>
      <c r="M184" s="717"/>
      <c r="N184" s="718"/>
      <c r="P184" s="163"/>
      <c r="Q184" s="163"/>
      <c r="R184" s="163"/>
      <c r="S184" s="163"/>
      <c r="T184" s="163"/>
      <c r="U184" s="163"/>
      <c r="V184" s="163"/>
      <c r="W184" s="163"/>
      <c r="X184" s="163"/>
      <c r="Y184" s="163"/>
      <c r="Z184" s="163"/>
      <c r="AA184" s="163"/>
      <c r="AB184" s="163"/>
      <c r="AC184" s="163"/>
    </row>
    <row r="185" spans="1:29" ht="22.15" customHeight="1" x14ac:dyDescent="0.55000000000000004">
      <c r="A185" s="388"/>
      <c r="B185" s="391"/>
      <c r="C185" s="410"/>
      <c r="D185" s="403"/>
      <c r="E185" s="403"/>
      <c r="F185" s="359" t="s">
        <v>474</v>
      </c>
      <c r="G185" s="701"/>
      <c r="H185" s="702"/>
      <c r="I185" s="416"/>
      <c r="J185" s="530"/>
      <c r="K185" s="488"/>
      <c r="L185" s="716"/>
      <c r="M185" s="717"/>
      <c r="N185" s="718"/>
      <c r="P185" s="163"/>
      <c r="Q185" s="163"/>
      <c r="R185" s="163"/>
      <c r="S185" s="163"/>
      <c r="T185" s="163"/>
      <c r="U185" s="163"/>
      <c r="V185" s="163"/>
      <c r="W185" s="163"/>
      <c r="X185" s="163"/>
      <c r="Y185" s="163"/>
      <c r="Z185" s="163"/>
      <c r="AA185" s="163"/>
      <c r="AB185" s="163"/>
      <c r="AC185" s="163"/>
    </row>
    <row r="186" spans="1:29" ht="22.15" customHeight="1" x14ac:dyDescent="0.55000000000000004">
      <c r="A186" s="388"/>
      <c r="B186" s="391"/>
      <c r="C186" s="410"/>
      <c r="D186" s="403"/>
      <c r="E186" s="403"/>
      <c r="F186" s="359" t="s">
        <v>475</v>
      </c>
      <c r="G186" s="701"/>
      <c r="H186" s="702"/>
      <c r="I186" s="416"/>
      <c r="J186" s="530"/>
      <c r="K186" s="488"/>
      <c r="L186" s="716"/>
      <c r="M186" s="717"/>
      <c r="N186" s="718"/>
      <c r="P186" s="163"/>
      <c r="Q186" s="163"/>
      <c r="R186" s="163"/>
      <c r="S186" s="163"/>
      <c r="T186" s="163"/>
      <c r="U186" s="163"/>
      <c r="V186" s="163"/>
      <c r="W186" s="163"/>
      <c r="X186" s="163"/>
      <c r="Y186" s="163"/>
      <c r="Z186" s="163"/>
      <c r="AA186" s="163"/>
      <c r="AB186" s="163"/>
      <c r="AC186" s="163"/>
    </row>
    <row r="187" spans="1:29" ht="22.15" customHeight="1" x14ac:dyDescent="0.55000000000000004">
      <c r="A187" s="388"/>
      <c r="B187" s="391"/>
      <c r="C187" s="410"/>
      <c r="D187" s="403"/>
      <c r="E187" s="403"/>
      <c r="F187" s="359" t="s">
        <v>476</v>
      </c>
      <c r="G187" s="701"/>
      <c r="H187" s="702"/>
      <c r="I187" s="416"/>
      <c r="J187" s="530"/>
      <c r="K187" s="488"/>
      <c r="L187" s="716"/>
      <c r="M187" s="717"/>
      <c r="N187" s="718"/>
      <c r="P187" s="163"/>
      <c r="Q187" s="163"/>
      <c r="R187" s="163"/>
      <c r="S187" s="163"/>
      <c r="T187" s="163"/>
      <c r="U187" s="163"/>
      <c r="V187" s="163"/>
      <c r="W187" s="163"/>
      <c r="X187" s="163"/>
      <c r="Y187" s="163"/>
      <c r="Z187" s="163"/>
      <c r="AA187" s="163"/>
      <c r="AB187" s="163"/>
      <c r="AC187" s="163"/>
    </row>
    <row r="188" spans="1:29" ht="22.15" customHeight="1" x14ac:dyDescent="0.55000000000000004">
      <c r="A188" s="388"/>
      <c r="B188" s="391"/>
      <c r="C188" s="410"/>
      <c r="D188" s="403"/>
      <c r="E188" s="403"/>
      <c r="F188" s="359" t="s">
        <v>477</v>
      </c>
      <c r="G188" s="701"/>
      <c r="H188" s="702"/>
      <c r="I188" s="416"/>
      <c r="J188" s="530"/>
      <c r="K188" s="488"/>
      <c r="L188" s="716"/>
      <c r="M188" s="717"/>
      <c r="N188" s="718"/>
      <c r="P188" s="163"/>
      <c r="Q188" s="163"/>
      <c r="R188" s="163"/>
      <c r="S188" s="163"/>
      <c r="T188" s="163"/>
      <c r="U188" s="163"/>
      <c r="V188" s="163"/>
      <c r="W188" s="163"/>
      <c r="X188" s="163"/>
      <c r="Y188" s="163"/>
      <c r="Z188" s="163"/>
      <c r="AA188" s="163"/>
      <c r="AB188" s="163"/>
      <c r="AC188" s="163"/>
    </row>
    <row r="189" spans="1:29" ht="22.15" customHeight="1" x14ac:dyDescent="0.55000000000000004">
      <c r="A189" s="388"/>
      <c r="B189" s="391"/>
      <c r="C189" s="410"/>
      <c r="D189" s="403"/>
      <c r="E189" s="403"/>
      <c r="F189" s="359" t="s">
        <v>478</v>
      </c>
      <c r="G189" s="701"/>
      <c r="H189" s="702"/>
      <c r="I189" s="416"/>
      <c r="J189" s="530"/>
      <c r="K189" s="488"/>
      <c r="L189" s="716"/>
      <c r="M189" s="717"/>
      <c r="N189" s="718"/>
      <c r="P189" s="163"/>
      <c r="Q189" s="163"/>
      <c r="R189" s="163"/>
      <c r="S189" s="383"/>
      <c r="T189" s="163"/>
      <c r="U189" s="163"/>
      <c r="V189" s="163"/>
      <c r="W189" s="163"/>
      <c r="X189" s="163"/>
      <c r="Y189" s="163"/>
      <c r="Z189" s="163"/>
      <c r="AA189" s="163"/>
      <c r="AB189" s="163"/>
      <c r="AC189" s="163"/>
    </row>
    <row r="190" spans="1:29" ht="22.15" customHeight="1" x14ac:dyDescent="0.55000000000000004">
      <c r="A190" s="388"/>
      <c r="B190" s="391"/>
      <c r="C190" s="410"/>
      <c r="D190" s="403"/>
      <c r="E190" s="403"/>
      <c r="F190" s="360" t="s">
        <v>479</v>
      </c>
      <c r="G190" s="703"/>
      <c r="H190" s="704"/>
      <c r="I190" s="416"/>
      <c r="J190" s="530"/>
      <c r="K190" s="488"/>
      <c r="L190" s="716"/>
      <c r="M190" s="717"/>
      <c r="N190" s="718"/>
      <c r="P190" s="163"/>
      <c r="Q190" s="163"/>
      <c r="R190" s="163"/>
      <c r="S190" s="163"/>
      <c r="T190" s="163"/>
      <c r="U190" s="163"/>
      <c r="V190" s="163"/>
      <c r="W190" s="163"/>
      <c r="X190" s="163"/>
      <c r="Y190" s="163"/>
      <c r="Z190" s="163"/>
      <c r="AA190" s="163"/>
      <c r="AB190" s="163"/>
      <c r="AC190" s="163"/>
    </row>
    <row r="191" spans="1:29" ht="6" customHeight="1" x14ac:dyDescent="0.55000000000000004">
      <c r="A191" s="388"/>
      <c r="B191" s="391"/>
      <c r="C191" s="417"/>
      <c r="D191" s="403"/>
      <c r="E191" s="403"/>
      <c r="F191" s="520"/>
      <c r="G191" s="705"/>
      <c r="H191" s="705"/>
      <c r="I191" s="419"/>
      <c r="J191" s="533"/>
      <c r="K191" s="494"/>
      <c r="L191" s="485"/>
      <c r="M191" s="486"/>
      <c r="N191" s="487"/>
      <c r="P191" s="163"/>
      <c r="Q191" s="163"/>
    </row>
    <row r="192" spans="1:29" ht="42" customHeight="1" x14ac:dyDescent="0.55000000000000004">
      <c r="A192" s="388"/>
      <c r="B192" s="391"/>
      <c r="C192" s="417"/>
      <c r="D192" s="403"/>
      <c r="E192" s="418" t="s">
        <v>480</v>
      </c>
      <c r="F192" s="358" t="s">
        <v>481</v>
      </c>
      <c r="G192" s="204"/>
      <c r="H192" s="204"/>
      <c r="I192" s="419"/>
      <c r="J192" s="534" t="s">
        <v>739</v>
      </c>
      <c r="K192" s="327" t="s">
        <v>741</v>
      </c>
      <c r="L192" s="686"/>
      <c r="M192" s="687"/>
      <c r="N192" s="688"/>
      <c r="P192" s="163"/>
    </row>
    <row r="193" spans="1:14" ht="36.75" customHeight="1" x14ac:dyDescent="0.55000000000000004">
      <c r="A193" s="168"/>
      <c r="B193" s="186"/>
      <c r="C193" s="411"/>
      <c r="D193" s="397"/>
      <c r="E193" s="397" t="s">
        <v>482</v>
      </c>
      <c r="F193" s="542" t="s">
        <v>763</v>
      </c>
      <c r="G193" s="189"/>
      <c r="H193" s="189"/>
      <c r="I193" s="236"/>
      <c r="J193" s="420" t="s">
        <v>740</v>
      </c>
      <c r="K193" s="247"/>
      <c r="L193" s="683"/>
      <c r="M193" s="684"/>
      <c r="N193" s="685"/>
    </row>
    <row r="194" spans="1:14" ht="39" customHeight="1" x14ac:dyDescent="0.55000000000000004">
      <c r="A194" s="168"/>
      <c r="B194" s="294">
        <v>36</v>
      </c>
      <c r="C194" s="421" t="s">
        <v>483</v>
      </c>
      <c r="D194" s="255">
        <v>1</v>
      </c>
      <c r="E194" s="255"/>
      <c r="F194" s="256" t="s">
        <v>484</v>
      </c>
      <c r="G194" s="164"/>
      <c r="H194" s="164"/>
      <c r="I194" s="167"/>
      <c r="J194" s="479" t="s">
        <v>642</v>
      </c>
      <c r="K194" s="253" t="s">
        <v>485</v>
      </c>
      <c r="L194" s="689"/>
      <c r="M194" s="690"/>
      <c r="N194" s="691"/>
    </row>
    <row r="195" spans="1:14" ht="53.25" customHeight="1" x14ac:dyDescent="0.55000000000000004">
      <c r="A195" s="168"/>
      <c r="B195" s="169">
        <v>37</v>
      </c>
      <c r="C195" s="422" t="s">
        <v>486</v>
      </c>
      <c r="D195" s="170">
        <v>1</v>
      </c>
      <c r="E195" s="170"/>
      <c r="F195" s="296" t="s">
        <v>487</v>
      </c>
      <c r="G195" s="297"/>
      <c r="H195" s="297"/>
      <c r="I195" s="311"/>
      <c r="J195" s="474" t="s">
        <v>643</v>
      </c>
      <c r="K195" s="312" t="s">
        <v>488</v>
      </c>
      <c r="L195" s="692"/>
      <c r="M195" s="693"/>
      <c r="N195" s="694"/>
    </row>
    <row r="196" spans="1:14" ht="43.15" customHeight="1" x14ac:dyDescent="0.55000000000000004">
      <c r="A196" s="168"/>
      <c r="B196" s="186"/>
      <c r="C196" s="338"/>
      <c r="D196" s="289">
        <v>2</v>
      </c>
      <c r="E196" s="289"/>
      <c r="F196" s="345" t="s">
        <v>489</v>
      </c>
      <c r="G196" s="581"/>
      <c r="H196" s="581"/>
      <c r="I196" s="290"/>
      <c r="J196" s="582" t="s">
        <v>644</v>
      </c>
      <c r="K196" s="292" t="s">
        <v>490</v>
      </c>
      <c r="L196" s="695"/>
      <c r="M196" s="696"/>
      <c r="N196" s="697"/>
    </row>
    <row r="197" spans="1:14" ht="34.15" customHeight="1" x14ac:dyDescent="0.55000000000000004">
      <c r="A197" s="480"/>
      <c r="B197" s="173">
        <v>38</v>
      </c>
      <c r="C197" s="477" t="s">
        <v>764</v>
      </c>
      <c r="D197" s="202">
        <v>1</v>
      </c>
      <c r="E197" s="202"/>
      <c r="F197" s="583" t="s">
        <v>772</v>
      </c>
      <c r="G197" s="204"/>
      <c r="H197" s="204"/>
      <c r="I197" s="314"/>
      <c r="J197" s="580" t="s">
        <v>743</v>
      </c>
      <c r="K197" s="541"/>
      <c r="L197" s="698"/>
      <c r="M197" s="699"/>
      <c r="N197" s="700"/>
    </row>
    <row r="198" spans="1:14" ht="34.15" customHeight="1" x14ac:dyDescent="0.55000000000000004">
      <c r="A198" s="478"/>
      <c r="B198" s="186"/>
      <c r="C198" s="338"/>
      <c r="D198" s="188">
        <v>2</v>
      </c>
      <c r="E198" s="188"/>
      <c r="F198" s="584" t="s">
        <v>495</v>
      </c>
      <c r="G198" s="189"/>
      <c r="H198" s="189"/>
      <c r="I198" s="250"/>
      <c r="J198" s="535" t="s">
        <v>744</v>
      </c>
      <c r="K198" s="489"/>
      <c r="L198" s="683"/>
      <c r="M198" s="684"/>
      <c r="N198" s="685"/>
    </row>
    <row r="199" spans="1:14" ht="57.75" customHeight="1" x14ac:dyDescent="0.55000000000000004">
      <c r="A199" s="168"/>
      <c r="B199" s="169">
        <v>39</v>
      </c>
      <c r="C199" s="423" t="s">
        <v>491</v>
      </c>
      <c r="D199" s="170">
        <v>1</v>
      </c>
      <c r="E199" s="170"/>
      <c r="F199" s="293" t="s">
        <v>492</v>
      </c>
      <c r="G199" s="297"/>
      <c r="H199" s="297"/>
      <c r="I199" s="301"/>
      <c r="J199" s="536" t="s">
        <v>745</v>
      </c>
      <c r="K199" s="312" t="s">
        <v>493</v>
      </c>
      <c r="L199" s="692"/>
      <c r="M199" s="693"/>
      <c r="N199" s="694"/>
    </row>
    <row r="200" spans="1:14" ht="50.25" customHeight="1" x14ac:dyDescent="0.55000000000000004">
      <c r="A200" s="475"/>
      <c r="B200" s="186"/>
      <c r="C200" s="338"/>
      <c r="D200" s="289">
        <v>2</v>
      </c>
      <c r="E200" s="289"/>
      <c r="F200" s="345" t="s">
        <v>494</v>
      </c>
      <c r="G200" s="189"/>
      <c r="H200" s="189"/>
      <c r="I200" s="236"/>
      <c r="J200" s="405" t="s">
        <v>746</v>
      </c>
      <c r="K200" s="252"/>
      <c r="L200" s="683"/>
      <c r="M200" s="684"/>
      <c r="N200" s="685"/>
    </row>
  </sheetData>
  <mergeCells count="193">
    <mergeCell ref="C1:I1"/>
    <mergeCell ref="C3:N3"/>
    <mergeCell ref="J16:J17"/>
    <mergeCell ref="K16:K17"/>
    <mergeCell ref="L16:N16"/>
    <mergeCell ref="L4:N5"/>
    <mergeCell ref="A6:J6"/>
    <mergeCell ref="C7:C9"/>
    <mergeCell ref="I7:I14"/>
    <mergeCell ref="J7:J12"/>
    <mergeCell ref="K7:K9"/>
    <mergeCell ref="L7:N7"/>
    <mergeCell ref="A4:C5"/>
    <mergeCell ref="D4:F5"/>
    <mergeCell ref="G4:H4"/>
    <mergeCell ref="I4:I5"/>
    <mergeCell ref="J4:J5"/>
    <mergeCell ref="K4:K5"/>
    <mergeCell ref="K28:K29"/>
    <mergeCell ref="L28:N28"/>
    <mergeCell ref="L30:N30"/>
    <mergeCell ref="I31:I32"/>
    <mergeCell ref="L31:N31"/>
    <mergeCell ref="L34:N34"/>
    <mergeCell ref="K18:K20"/>
    <mergeCell ref="L18:N18"/>
    <mergeCell ref="K25:K26"/>
    <mergeCell ref="L25:N25"/>
    <mergeCell ref="L45:N45"/>
    <mergeCell ref="L46:N46"/>
    <mergeCell ref="A47:J47"/>
    <mergeCell ref="L47:N47"/>
    <mergeCell ref="L37:N37"/>
    <mergeCell ref="L39:N39"/>
    <mergeCell ref="L40:N40"/>
    <mergeCell ref="A43:J43"/>
    <mergeCell ref="L43:N43"/>
    <mergeCell ref="A44:J44"/>
    <mergeCell ref="L44:N44"/>
    <mergeCell ref="G54:H54"/>
    <mergeCell ref="G55:H55"/>
    <mergeCell ref="G56:H56"/>
    <mergeCell ref="G57:H57"/>
    <mergeCell ref="G58:H58"/>
    <mergeCell ref="G59:H59"/>
    <mergeCell ref="K48:K49"/>
    <mergeCell ref="L48:N48"/>
    <mergeCell ref="G50:H50"/>
    <mergeCell ref="G51:H51"/>
    <mergeCell ref="G52:H52"/>
    <mergeCell ref="G53:H53"/>
    <mergeCell ref="L66:N66"/>
    <mergeCell ref="L67:N67"/>
    <mergeCell ref="L69:N69"/>
    <mergeCell ref="L70:N70"/>
    <mergeCell ref="L71:N71"/>
    <mergeCell ref="G60:H60"/>
    <mergeCell ref="G61:H61"/>
    <mergeCell ref="G62:H62"/>
    <mergeCell ref="G63:H63"/>
    <mergeCell ref="F65:G65"/>
    <mergeCell ref="L78:N78"/>
    <mergeCell ref="L80:N80"/>
    <mergeCell ref="L81:N81"/>
    <mergeCell ref="L82:N82"/>
    <mergeCell ref="L83:N83"/>
    <mergeCell ref="L84:N84"/>
    <mergeCell ref="L79:N79"/>
    <mergeCell ref="L72:N72"/>
    <mergeCell ref="L73:N73"/>
    <mergeCell ref="L74:N74"/>
    <mergeCell ref="L75:N75"/>
    <mergeCell ref="L76:N76"/>
    <mergeCell ref="L77:N77"/>
    <mergeCell ref="L95:N95"/>
    <mergeCell ref="L96:N96"/>
    <mergeCell ref="K89:K90"/>
    <mergeCell ref="L89:N89"/>
    <mergeCell ref="L91:N91"/>
    <mergeCell ref="L92:N92"/>
    <mergeCell ref="L93:N93"/>
    <mergeCell ref="L94:N94"/>
    <mergeCell ref="L85:N85"/>
    <mergeCell ref="L86:N86"/>
    <mergeCell ref="K87:K88"/>
    <mergeCell ref="L87:N87"/>
    <mergeCell ref="L88:N88"/>
    <mergeCell ref="L103:N103"/>
    <mergeCell ref="L104:N104"/>
    <mergeCell ref="L105:N105"/>
    <mergeCell ref="L106:N106"/>
    <mergeCell ref="L107:N107"/>
    <mergeCell ref="L109:N109"/>
    <mergeCell ref="L97:N97"/>
    <mergeCell ref="L98:N98"/>
    <mergeCell ref="L99:N99"/>
    <mergeCell ref="L100:N100"/>
    <mergeCell ref="L101:N101"/>
    <mergeCell ref="L102:N102"/>
    <mergeCell ref="L110:N110"/>
    <mergeCell ref="L111:N111"/>
    <mergeCell ref="L112:N112"/>
    <mergeCell ref="K113:K114"/>
    <mergeCell ref="L113:N113"/>
    <mergeCell ref="J115:J116"/>
    <mergeCell ref="K115:K116"/>
    <mergeCell ref="L115:N115"/>
    <mergeCell ref="L116:N116"/>
    <mergeCell ref="L121:N121"/>
    <mergeCell ref="L122:N125"/>
    <mergeCell ref="F123:H123"/>
    <mergeCell ref="G124:H124"/>
    <mergeCell ref="G125:H125"/>
    <mergeCell ref="L117:N117"/>
    <mergeCell ref="L118:N118"/>
    <mergeCell ref="L119:N119"/>
    <mergeCell ref="L120:N120"/>
    <mergeCell ref="G133:H133"/>
    <mergeCell ref="G134:H134"/>
    <mergeCell ref="G135:H135"/>
    <mergeCell ref="G136:H136"/>
    <mergeCell ref="F137:H137"/>
    <mergeCell ref="G138:H138"/>
    <mergeCell ref="G126:H126"/>
    <mergeCell ref="L126:N129"/>
    <mergeCell ref="G127:H127"/>
    <mergeCell ref="F128:H128"/>
    <mergeCell ref="F129:H129"/>
    <mergeCell ref="L130:N130"/>
    <mergeCell ref="F131:I131"/>
    <mergeCell ref="F132:H132"/>
    <mergeCell ref="L148:N148"/>
    <mergeCell ref="L149:N149"/>
    <mergeCell ref="L150:N150"/>
    <mergeCell ref="L151:N151"/>
    <mergeCell ref="L152:N152"/>
    <mergeCell ref="L153:N153"/>
    <mergeCell ref="L154:N154"/>
    <mergeCell ref="G139:H139"/>
    <mergeCell ref="L139:N139"/>
    <mergeCell ref="G140:H140"/>
    <mergeCell ref="G141:H141"/>
    <mergeCell ref="K146:K147"/>
    <mergeCell ref="L146:N146"/>
    <mergeCell ref="J163:J164"/>
    <mergeCell ref="K163:K164"/>
    <mergeCell ref="L163:N163"/>
    <mergeCell ref="L164:N164"/>
    <mergeCell ref="F155:H155"/>
    <mergeCell ref="G156:H156"/>
    <mergeCell ref="G157:H157"/>
    <mergeCell ref="G158:H158"/>
    <mergeCell ref="G159:H159"/>
    <mergeCell ref="L180:N190"/>
    <mergeCell ref="L179:N179"/>
    <mergeCell ref="L165:N165"/>
    <mergeCell ref="L166:N166"/>
    <mergeCell ref="L167:N167"/>
    <mergeCell ref="K168:K169"/>
    <mergeCell ref="L168:N168"/>
    <mergeCell ref="L169:N169"/>
    <mergeCell ref="L160:N160"/>
    <mergeCell ref="K161:K162"/>
    <mergeCell ref="L161:N161"/>
    <mergeCell ref="L175:N175"/>
    <mergeCell ref="L176:N176"/>
    <mergeCell ref="L177:N177"/>
    <mergeCell ref="L178:N178"/>
    <mergeCell ref="L170:N170"/>
    <mergeCell ref="L172:N172"/>
    <mergeCell ref="L173:N173"/>
    <mergeCell ref="L174:N174"/>
    <mergeCell ref="G186:H186"/>
    <mergeCell ref="G187:H187"/>
    <mergeCell ref="G188:H188"/>
    <mergeCell ref="G189:H189"/>
    <mergeCell ref="G190:H190"/>
    <mergeCell ref="G191:H191"/>
    <mergeCell ref="F180:I180"/>
    <mergeCell ref="G181:H181"/>
    <mergeCell ref="G182:H182"/>
    <mergeCell ref="G183:H183"/>
    <mergeCell ref="G184:H184"/>
    <mergeCell ref="G185:H185"/>
    <mergeCell ref="L200:N200"/>
    <mergeCell ref="L192:N192"/>
    <mergeCell ref="L193:N193"/>
    <mergeCell ref="L194:N194"/>
    <mergeCell ref="L195:N195"/>
    <mergeCell ref="L196:N196"/>
    <mergeCell ref="L199:N199"/>
    <mergeCell ref="L198:N198"/>
    <mergeCell ref="L197:N197"/>
  </mergeCells>
  <phoneticPr fontId="1"/>
  <dataValidations count="1">
    <dataValidation type="list" allowBlank="1" showInputMessage="1" showErrorMessage="1" sqref="G51:H63 JC51:JD63 SY51:SZ63 ACU51:ACV63 AMQ51:AMR63 AWM51:AWN63 BGI51:BGJ63 BQE51:BQF63 CAA51:CAB63 CJW51:CJX63 CTS51:CTT63 DDO51:DDP63 DNK51:DNL63 DXG51:DXH63 EHC51:EHD63 EQY51:EQZ63 FAU51:FAV63 FKQ51:FKR63 FUM51:FUN63 GEI51:GEJ63 GOE51:GOF63 GYA51:GYB63 HHW51:HHX63 HRS51:HRT63 IBO51:IBP63 ILK51:ILL63 IVG51:IVH63 JFC51:JFD63 JOY51:JOZ63 JYU51:JYV63 KIQ51:KIR63 KSM51:KSN63 LCI51:LCJ63 LME51:LMF63 LWA51:LWB63 MFW51:MFX63 MPS51:MPT63 MZO51:MZP63 NJK51:NJL63 NTG51:NTH63 ODC51:ODD63 OMY51:OMZ63 OWU51:OWV63 PGQ51:PGR63 PQM51:PQN63 QAI51:QAJ63 QKE51:QKF63 QUA51:QUB63 RDW51:RDX63 RNS51:RNT63 RXO51:RXP63 SHK51:SHL63 SRG51:SRH63 TBC51:TBD63 TKY51:TKZ63 TUU51:TUV63 UEQ51:UER63 UOM51:UON63 UYI51:UYJ63 VIE51:VIF63 VSA51:VSB63 WBW51:WBX63 WLS51:WLT63 WVO51:WVP63 G65573:H65585 JC65573:JD65585 SY65573:SZ65585 ACU65573:ACV65585 AMQ65573:AMR65585 AWM65573:AWN65585 BGI65573:BGJ65585 BQE65573:BQF65585 CAA65573:CAB65585 CJW65573:CJX65585 CTS65573:CTT65585 DDO65573:DDP65585 DNK65573:DNL65585 DXG65573:DXH65585 EHC65573:EHD65585 EQY65573:EQZ65585 FAU65573:FAV65585 FKQ65573:FKR65585 FUM65573:FUN65585 GEI65573:GEJ65585 GOE65573:GOF65585 GYA65573:GYB65585 HHW65573:HHX65585 HRS65573:HRT65585 IBO65573:IBP65585 ILK65573:ILL65585 IVG65573:IVH65585 JFC65573:JFD65585 JOY65573:JOZ65585 JYU65573:JYV65585 KIQ65573:KIR65585 KSM65573:KSN65585 LCI65573:LCJ65585 LME65573:LMF65585 LWA65573:LWB65585 MFW65573:MFX65585 MPS65573:MPT65585 MZO65573:MZP65585 NJK65573:NJL65585 NTG65573:NTH65585 ODC65573:ODD65585 OMY65573:OMZ65585 OWU65573:OWV65585 PGQ65573:PGR65585 PQM65573:PQN65585 QAI65573:QAJ65585 QKE65573:QKF65585 QUA65573:QUB65585 RDW65573:RDX65585 RNS65573:RNT65585 RXO65573:RXP65585 SHK65573:SHL65585 SRG65573:SRH65585 TBC65573:TBD65585 TKY65573:TKZ65585 TUU65573:TUV65585 UEQ65573:UER65585 UOM65573:UON65585 UYI65573:UYJ65585 VIE65573:VIF65585 VSA65573:VSB65585 WBW65573:WBX65585 WLS65573:WLT65585 WVO65573:WVP65585 G131109:H131121 JC131109:JD131121 SY131109:SZ131121 ACU131109:ACV131121 AMQ131109:AMR131121 AWM131109:AWN131121 BGI131109:BGJ131121 BQE131109:BQF131121 CAA131109:CAB131121 CJW131109:CJX131121 CTS131109:CTT131121 DDO131109:DDP131121 DNK131109:DNL131121 DXG131109:DXH131121 EHC131109:EHD131121 EQY131109:EQZ131121 FAU131109:FAV131121 FKQ131109:FKR131121 FUM131109:FUN131121 GEI131109:GEJ131121 GOE131109:GOF131121 GYA131109:GYB131121 HHW131109:HHX131121 HRS131109:HRT131121 IBO131109:IBP131121 ILK131109:ILL131121 IVG131109:IVH131121 JFC131109:JFD131121 JOY131109:JOZ131121 JYU131109:JYV131121 KIQ131109:KIR131121 KSM131109:KSN131121 LCI131109:LCJ131121 LME131109:LMF131121 LWA131109:LWB131121 MFW131109:MFX131121 MPS131109:MPT131121 MZO131109:MZP131121 NJK131109:NJL131121 NTG131109:NTH131121 ODC131109:ODD131121 OMY131109:OMZ131121 OWU131109:OWV131121 PGQ131109:PGR131121 PQM131109:PQN131121 QAI131109:QAJ131121 QKE131109:QKF131121 QUA131109:QUB131121 RDW131109:RDX131121 RNS131109:RNT131121 RXO131109:RXP131121 SHK131109:SHL131121 SRG131109:SRH131121 TBC131109:TBD131121 TKY131109:TKZ131121 TUU131109:TUV131121 UEQ131109:UER131121 UOM131109:UON131121 UYI131109:UYJ131121 VIE131109:VIF131121 VSA131109:VSB131121 WBW131109:WBX131121 WLS131109:WLT131121 WVO131109:WVP131121 G196645:H196657 JC196645:JD196657 SY196645:SZ196657 ACU196645:ACV196657 AMQ196645:AMR196657 AWM196645:AWN196657 BGI196645:BGJ196657 BQE196645:BQF196657 CAA196645:CAB196657 CJW196645:CJX196657 CTS196645:CTT196657 DDO196645:DDP196657 DNK196645:DNL196657 DXG196645:DXH196657 EHC196645:EHD196657 EQY196645:EQZ196657 FAU196645:FAV196657 FKQ196645:FKR196657 FUM196645:FUN196657 GEI196645:GEJ196657 GOE196645:GOF196657 GYA196645:GYB196657 HHW196645:HHX196657 HRS196645:HRT196657 IBO196645:IBP196657 ILK196645:ILL196657 IVG196645:IVH196657 JFC196645:JFD196657 JOY196645:JOZ196657 JYU196645:JYV196657 KIQ196645:KIR196657 KSM196645:KSN196657 LCI196645:LCJ196657 LME196645:LMF196657 LWA196645:LWB196657 MFW196645:MFX196657 MPS196645:MPT196657 MZO196645:MZP196657 NJK196645:NJL196657 NTG196645:NTH196657 ODC196645:ODD196657 OMY196645:OMZ196657 OWU196645:OWV196657 PGQ196645:PGR196657 PQM196645:PQN196657 QAI196645:QAJ196657 QKE196645:QKF196657 QUA196645:QUB196657 RDW196645:RDX196657 RNS196645:RNT196657 RXO196645:RXP196657 SHK196645:SHL196657 SRG196645:SRH196657 TBC196645:TBD196657 TKY196645:TKZ196657 TUU196645:TUV196657 UEQ196645:UER196657 UOM196645:UON196657 UYI196645:UYJ196657 VIE196645:VIF196657 VSA196645:VSB196657 WBW196645:WBX196657 WLS196645:WLT196657 WVO196645:WVP196657 G262181:H262193 JC262181:JD262193 SY262181:SZ262193 ACU262181:ACV262193 AMQ262181:AMR262193 AWM262181:AWN262193 BGI262181:BGJ262193 BQE262181:BQF262193 CAA262181:CAB262193 CJW262181:CJX262193 CTS262181:CTT262193 DDO262181:DDP262193 DNK262181:DNL262193 DXG262181:DXH262193 EHC262181:EHD262193 EQY262181:EQZ262193 FAU262181:FAV262193 FKQ262181:FKR262193 FUM262181:FUN262193 GEI262181:GEJ262193 GOE262181:GOF262193 GYA262181:GYB262193 HHW262181:HHX262193 HRS262181:HRT262193 IBO262181:IBP262193 ILK262181:ILL262193 IVG262181:IVH262193 JFC262181:JFD262193 JOY262181:JOZ262193 JYU262181:JYV262193 KIQ262181:KIR262193 KSM262181:KSN262193 LCI262181:LCJ262193 LME262181:LMF262193 LWA262181:LWB262193 MFW262181:MFX262193 MPS262181:MPT262193 MZO262181:MZP262193 NJK262181:NJL262193 NTG262181:NTH262193 ODC262181:ODD262193 OMY262181:OMZ262193 OWU262181:OWV262193 PGQ262181:PGR262193 PQM262181:PQN262193 QAI262181:QAJ262193 QKE262181:QKF262193 QUA262181:QUB262193 RDW262181:RDX262193 RNS262181:RNT262193 RXO262181:RXP262193 SHK262181:SHL262193 SRG262181:SRH262193 TBC262181:TBD262193 TKY262181:TKZ262193 TUU262181:TUV262193 UEQ262181:UER262193 UOM262181:UON262193 UYI262181:UYJ262193 VIE262181:VIF262193 VSA262181:VSB262193 WBW262181:WBX262193 WLS262181:WLT262193 WVO262181:WVP262193 G327717:H327729 JC327717:JD327729 SY327717:SZ327729 ACU327717:ACV327729 AMQ327717:AMR327729 AWM327717:AWN327729 BGI327717:BGJ327729 BQE327717:BQF327729 CAA327717:CAB327729 CJW327717:CJX327729 CTS327717:CTT327729 DDO327717:DDP327729 DNK327717:DNL327729 DXG327717:DXH327729 EHC327717:EHD327729 EQY327717:EQZ327729 FAU327717:FAV327729 FKQ327717:FKR327729 FUM327717:FUN327729 GEI327717:GEJ327729 GOE327717:GOF327729 GYA327717:GYB327729 HHW327717:HHX327729 HRS327717:HRT327729 IBO327717:IBP327729 ILK327717:ILL327729 IVG327717:IVH327729 JFC327717:JFD327729 JOY327717:JOZ327729 JYU327717:JYV327729 KIQ327717:KIR327729 KSM327717:KSN327729 LCI327717:LCJ327729 LME327717:LMF327729 LWA327717:LWB327729 MFW327717:MFX327729 MPS327717:MPT327729 MZO327717:MZP327729 NJK327717:NJL327729 NTG327717:NTH327729 ODC327717:ODD327729 OMY327717:OMZ327729 OWU327717:OWV327729 PGQ327717:PGR327729 PQM327717:PQN327729 QAI327717:QAJ327729 QKE327717:QKF327729 QUA327717:QUB327729 RDW327717:RDX327729 RNS327717:RNT327729 RXO327717:RXP327729 SHK327717:SHL327729 SRG327717:SRH327729 TBC327717:TBD327729 TKY327717:TKZ327729 TUU327717:TUV327729 UEQ327717:UER327729 UOM327717:UON327729 UYI327717:UYJ327729 VIE327717:VIF327729 VSA327717:VSB327729 WBW327717:WBX327729 WLS327717:WLT327729 WVO327717:WVP327729 G393253:H393265 JC393253:JD393265 SY393253:SZ393265 ACU393253:ACV393265 AMQ393253:AMR393265 AWM393253:AWN393265 BGI393253:BGJ393265 BQE393253:BQF393265 CAA393253:CAB393265 CJW393253:CJX393265 CTS393253:CTT393265 DDO393253:DDP393265 DNK393253:DNL393265 DXG393253:DXH393265 EHC393253:EHD393265 EQY393253:EQZ393265 FAU393253:FAV393265 FKQ393253:FKR393265 FUM393253:FUN393265 GEI393253:GEJ393265 GOE393253:GOF393265 GYA393253:GYB393265 HHW393253:HHX393265 HRS393253:HRT393265 IBO393253:IBP393265 ILK393253:ILL393265 IVG393253:IVH393265 JFC393253:JFD393265 JOY393253:JOZ393265 JYU393253:JYV393265 KIQ393253:KIR393265 KSM393253:KSN393265 LCI393253:LCJ393265 LME393253:LMF393265 LWA393253:LWB393265 MFW393253:MFX393265 MPS393253:MPT393265 MZO393253:MZP393265 NJK393253:NJL393265 NTG393253:NTH393265 ODC393253:ODD393265 OMY393253:OMZ393265 OWU393253:OWV393265 PGQ393253:PGR393265 PQM393253:PQN393265 QAI393253:QAJ393265 QKE393253:QKF393265 QUA393253:QUB393265 RDW393253:RDX393265 RNS393253:RNT393265 RXO393253:RXP393265 SHK393253:SHL393265 SRG393253:SRH393265 TBC393253:TBD393265 TKY393253:TKZ393265 TUU393253:TUV393265 UEQ393253:UER393265 UOM393253:UON393265 UYI393253:UYJ393265 VIE393253:VIF393265 VSA393253:VSB393265 WBW393253:WBX393265 WLS393253:WLT393265 WVO393253:WVP393265 G458789:H458801 JC458789:JD458801 SY458789:SZ458801 ACU458789:ACV458801 AMQ458789:AMR458801 AWM458789:AWN458801 BGI458789:BGJ458801 BQE458789:BQF458801 CAA458789:CAB458801 CJW458789:CJX458801 CTS458789:CTT458801 DDO458789:DDP458801 DNK458789:DNL458801 DXG458789:DXH458801 EHC458789:EHD458801 EQY458789:EQZ458801 FAU458789:FAV458801 FKQ458789:FKR458801 FUM458789:FUN458801 GEI458789:GEJ458801 GOE458789:GOF458801 GYA458789:GYB458801 HHW458789:HHX458801 HRS458789:HRT458801 IBO458789:IBP458801 ILK458789:ILL458801 IVG458789:IVH458801 JFC458789:JFD458801 JOY458789:JOZ458801 JYU458789:JYV458801 KIQ458789:KIR458801 KSM458789:KSN458801 LCI458789:LCJ458801 LME458789:LMF458801 LWA458789:LWB458801 MFW458789:MFX458801 MPS458789:MPT458801 MZO458789:MZP458801 NJK458789:NJL458801 NTG458789:NTH458801 ODC458789:ODD458801 OMY458789:OMZ458801 OWU458789:OWV458801 PGQ458789:PGR458801 PQM458789:PQN458801 QAI458789:QAJ458801 QKE458789:QKF458801 QUA458789:QUB458801 RDW458789:RDX458801 RNS458789:RNT458801 RXO458789:RXP458801 SHK458789:SHL458801 SRG458789:SRH458801 TBC458789:TBD458801 TKY458789:TKZ458801 TUU458789:TUV458801 UEQ458789:UER458801 UOM458789:UON458801 UYI458789:UYJ458801 VIE458789:VIF458801 VSA458789:VSB458801 WBW458789:WBX458801 WLS458789:WLT458801 WVO458789:WVP458801 G524325:H524337 JC524325:JD524337 SY524325:SZ524337 ACU524325:ACV524337 AMQ524325:AMR524337 AWM524325:AWN524337 BGI524325:BGJ524337 BQE524325:BQF524337 CAA524325:CAB524337 CJW524325:CJX524337 CTS524325:CTT524337 DDO524325:DDP524337 DNK524325:DNL524337 DXG524325:DXH524337 EHC524325:EHD524337 EQY524325:EQZ524337 FAU524325:FAV524337 FKQ524325:FKR524337 FUM524325:FUN524337 GEI524325:GEJ524337 GOE524325:GOF524337 GYA524325:GYB524337 HHW524325:HHX524337 HRS524325:HRT524337 IBO524325:IBP524337 ILK524325:ILL524337 IVG524325:IVH524337 JFC524325:JFD524337 JOY524325:JOZ524337 JYU524325:JYV524337 KIQ524325:KIR524337 KSM524325:KSN524337 LCI524325:LCJ524337 LME524325:LMF524337 LWA524325:LWB524337 MFW524325:MFX524337 MPS524325:MPT524337 MZO524325:MZP524337 NJK524325:NJL524337 NTG524325:NTH524337 ODC524325:ODD524337 OMY524325:OMZ524337 OWU524325:OWV524337 PGQ524325:PGR524337 PQM524325:PQN524337 QAI524325:QAJ524337 QKE524325:QKF524337 QUA524325:QUB524337 RDW524325:RDX524337 RNS524325:RNT524337 RXO524325:RXP524337 SHK524325:SHL524337 SRG524325:SRH524337 TBC524325:TBD524337 TKY524325:TKZ524337 TUU524325:TUV524337 UEQ524325:UER524337 UOM524325:UON524337 UYI524325:UYJ524337 VIE524325:VIF524337 VSA524325:VSB524337 WBW524325:WBX524337 WLS524325:WLT524337 WVO524325:WVP524337 G589861:H589873 JC589861:JD589873 SY589861:SZ589873 ACU589861:ACV589873 AMQ589861:AMR589873 AWM589861:AWN589873 BGI589861:BGJ589873 BQE589861:BQF589873 CAA589861:CAB589873 CJW589861:CJX589873 CTS589861:CTT589873 DDO589861:DDP589873 DNK589861:DNL589873 DXG589861:DXH589873 EHC589861:EHD589873 EQY589861:EQZ589873 FAU589861:FAV589873 FKQ589861:FKR589873 FUM589861:FUN589873 GEI589861:GEJ589873 GOE589861:GOF589873 GYA589861:GYB589873 HHW589861:HHX589873 HRS589861:HRT589873 IBO589861:IBP589873 ILK589861:ILL589873 IVG589861:IVH589873 JFC589861:JFD589873 JOY589861:JOZ589873 JYU589861:JYV589873 KIQ589861:KIR589873 KSM589861:KSN589873 LCI589861:LCJ589873 LME589861:LMF589873 LWA589861:LWB589873 MFW589861:MFX589873 MPS589861:MPT589873 MZO589861:MZP589873 NJK589861:NJL589873 NTG589861:NTH589873 ODC589861:ODD589873 OMY589861:OMZ589873 OWU589861:OWV589873 PGQ589861:PGR589873 PQM589861:PQN589873 QAI589861:QAJ589873 QKE589861:QKF589873 QUA589861:QUB589873 RDW589861:RDX589873 RNS589861:RNT589873 RXO589861:RXP589873 SHK589861:SHL589873 SRG589861:SRH589873 TBC589861:TBD589873 TKY589861:TKZ589873 TUU589861:TUV589873 UEQ589861:UER589873 UOM589861:UON589873 UYI589861:UYJ589873 VIE589861:VIF589873 VSA589861:VSB589873 WBW589861:WBX589873 WLS589861:WLT589873 WVO589861:WVP589873 G655397:H655409 JC655397:JD655409 SY655397:SZ655409 ACU655397:ACV655409 AMQ655397:AMR655409 AWM655397:AWN655409 BGI655397:BGJ655409 BQE655397:BQF655409 CAA655397:CAB655409 CJW655397:CJX655409 CTS655397:CTT655409 DDO655397:DDP655409 DNK655397:DNL655409 DXG655397:DXH655409 EHC655397:EHD655409 EQY655397:EQZ655409 FAU655397:FAV655409 FKQ655397:FKR655409 FUM655397:FUN655409 GEI655397:GEJ655409 GOE655397:GOF655409 GYA655397:GYB655409 HHW655397:HHX655409 HRS655397:HRT655409 IBO655397:IBP655409 ILK655397:ILL655409 IVG655397:IVH655409 JFC655397:JFD655409 JOY655397:JOZ655409 JYU655397:JYV655409 KIQ655397:KIR655409 KSM655397:KSN655409 LCI655397:LCJ655409 LME655397:LMF655409 LWA655397:LWB655409 MFW655397:MFX655409 MPS655397:MPT655409 MZO655397:MZP655409 NJK655397:NJL655409 NTG655397:NTH655409 ODC655397:ODD655409 OMY655397:OMZ655409 OWU655397:OWV655409 PGQ655397:PGR655409 PQM655397:PQN655409 QAI655397:QAJ655409 QKE655397:QKF655409 QUA655397:QUB655409 RDW655397:RDX655409 RNS655397:RNT655409 RXO655397:RXP655409 SHK655397:SHL655409 SRG655397:SRH655409 TBC655397:TBD655409 TKY655397:TKZ655409 TUU655397:TUV655409 UEQ655397:UER655409 UOM655397:UON655409 UYI655397:UYJ655409 VIE655397:VIF655409 VSA655397:VSB655409 WBW655397:WBX655409 WLS655397:WLT655409 WVO655397:WVP655409 G720933:H720945 JC720933:JD720945 SY720933:SZ720945 ACU720933:ACV720945 AMQ720933:AMR720945 AWM720933:AWN720945 BGI720933:BGJ720945 BQE720933:BQF720945 CAA720933:CAB720945 CJW720933:CJX720945 CTS720933:CTT720945 DDO720933:DDP720945 DNK720933:DNL720945 DXG720933:DXH720945 EHC720933:EHD720945 EQY720933:EQZ720945 FAU720933:FAV720945 FKQ720933:FKR720945 FUM720933:FUN720945 GEI720933:GEJ720945 GOE720933:GOF720945 GYA720933:GYB720945 HHW720933:HHX720945 HRS720933:HRT720945 IBO720933:IBP720945 ILK720933:ILL720945 IVG720933:IVH720945 JFC720933:JFD720945 JOY720933:JOZ720945 JYU720933:JYV720945 KIQ720933:KIR720945 KSM720933:KSN720945 LCI720933:LCJ720945 LME720933:LMF720945 LWA720933:LWB720945 MFW720933:MFX720945 MPS720933:MPT720945 MZO720933:MZP720945 NJK720933:NJL720945 NTG720933:NTH720945 ODC720933:ODD720945 OMY720933:OMZ720945 OWU720933:OWV720945 PGQ720933:PGR720945 PQM720933:PQN720945 QAI720933:QAJ720945 QKE720933:QKF720945 QUA720933:QUB720945 RDW720933:RDX720945 RNS720933:RNT720945 RXO720933:RXP720945 SHK720933:SHL720945 SRG720933:SRH720945 TBC720933:TBD720945 TKY720933:TKZ720945 TUU720933:TUV720945 UEQ720933:UER720945 UOM720933:UON720945 UYI720933:UYJ720945 VIE720933:VIF720945 VSA720933:VSB720945 WBW720933:WBX720945 WLS720933:WLT720945 WVO720933:WVP720945 G786469:H786481 JC786469:JD786481 SY786469:SZ786481 ACU786469:ACV786481 AMQ786469:AMR786481 AWM786469:AWN786481 BGI786469:BGJ786481 BQE786469:BQF786481 CAA786469:CAB786481 CJW786469:CJX786481 CTS786469:CTT786481 DDO786469:DDP786481 DNK786469:DNL786481 DXG786469:DXH786481 EHC786469:EHD786481 EQY786469:EQZ786481 FAU786469:FAV786481 FKQ786469:FKR786481 FUM786469:FUN786481 GEI786469:GEJ786481 GOE786469:GOF786481 GYA786469:GYB786481 HHW786469:HHX786481 HRS786469:HRT786481 IBO786469:IBP786481 ILK786469:ILL786481 IVG786469:IVH786481 JFC786469:JFD786481 JOY786469:JOZ786481 JYU786469:JYV786481 KIQ786469:KIR786481 KSM786469:KSN786481 LCI786469:LCJ786481 LME786469:LMF786481 LWA786469:LWB786481 MFW786469:MFX786481 MPS786469:MPT786481 MZO786469:MZP786481 NJK786469:NJL786481 NTG786469:NTH786481 ODC786469:ODD786481 OMY786469:OMZ786481 OWU786469:OWV786481 PGQ786469:PGR786481 PQM786469:PQN786481 QAI786469:QAJ786481 QKE786469:QKF786481 QUA786469:QUB786481 RDW786469:RDX786481 RNS786469:RNT786481 RXO786469:RXP786481 SHK786469:SHL786481 SRG786469:SRH786481 TBC786469:TBD786481 TKY786469:TKZ786481 TUU786469:TUV786481 UEQ786469:UER786481 UOM786469:UON786481 UYI786469:UYJ786481 VIE786469:VIF786481 VSA786469:VSB786481 WBW786469:WBX786481 WLS786469:WLT786481 WVO786469:WVP786481 G852005:H852017 JC852005:JD852017 SY852005:SZ852017 ACU852005:ACV852017 AMQ852005:AMR852017 AWM852005:AWN852017 BGI852005:BGJ852017 BQE852005:BQF852017 CAA852005:CAB852017 CJW852005:CJX852017 CTS852005:CTT852017 DDO852005:DDP852017 DNK852005:DNL852017 DXG852005:DXH852017 EHC852005:EHD852017 EQY852005:EQZ852017 FAU852005:FAV852017 FKQ852005:FKR852017 FUM852005:FUN852017 GEI852005:GEJ852017 GOE852005:GOF852017 GYA852005:GYB852017 HHW852005:HHX852017 HRS852005:HRT852017 IBO852005:IBP852017 ILK852005:ILL852017 IVG852005:IVH852017 JFC852005:JFD852017 JOY852005:JOZ852017 JYU852005:JYV852017 KIQ852005:KIR852017 KSM852005:KSN852017 LCI852005:LCJ852017 LME852005:LMF852017 LWA852005:LWB852017 MFW852005:MFX852017 MPS852005:MPT852017 MZO852005:MZP852017 NJK852005:NJL852017 NTG852005:NTH852017 ODC852005:ODD852017 OMY852005:OMZ852017 OWU852005:OWV852017 PGQ852005:PGR852017 PQM852005:PQN852017 QAI852005:QAJ852017 QKE852005:QKF852017 QUA852005:QUB852017 RDW852005:RDX852017 RNS852005:RNT852017 RXO852005:RXP852017 SHK852005:SHL852017 SRG852005:SRH852017 TBC852005:TBD852017 TKY852005:TKZ852017 TUU852005:TUV852017 UEQ852005:UER852017 UOM852005:UON852017 UYI852005:UYJ852017 VIE852005:VIF852017 VSA852005:VSB852017 WBW852005:WBX852017 WLS852005:WLT852017 WVO852005:WVP852017 G917541:H917553 JC917541:JD917553 SY917541:SZ917553 ACU917541:ACV917553 AMQ917541:AMR917553 AWM917541:AWN917553 BGI917541:BGJ917553 BQE917541:BQF917553 CAA917541:CAB917553 CJW917541:CJX917553 CTS917541:CTT917553 DDO917541:DDP917553 DNK917541:DNL917553 DXG917541:DXH917553 EHC917541:EHD917553 EQY917541:EQZ917553 FAU917541:FAV917553 FKQ917541:FKR917553 FUM917541:FUN917553 GEI917541:GEJ917553 GOE917541:GOF917553 GYA917541:GYB917553 HHW917541:HHX917553 HRS917541:HRT917553 IBO917541:IBP917553 ILK917541:ILL917553 IVG917541:IVH917553 JFC917541:JFD917553 JOY917541:JOZ917553 JYU917541:JYV917553 KIQ917541:KIR917553 KSM917541:KSN917553 LCI917541:LCJ917553 LME917541:LMF917553 LWA917541:LWB917553 MFW917541:MFX917553 MPS917541:MPT917553 MZO917541:MZP917553 NJK917541:NJL917553 NTG917541:NTH917553 ODC917541:ODD917553 OMY917541:OMZ917553 OWU917541:OWV917553 PGQ917541:PGR917553 PQM917541:PQN917553 QAI917541:QAJ917553 QKE917541:QKF917553 QUA917541:QUB917553 RDW917541:RDX917553 RNS917541:RNT917553 RXO917541:RXP917553 SHK917541:SHL917553 SRG917541:SRH917553 TBC917541:TBD917553 TKY917541:TKZ917553 TUU917541:TUV917553 UEQ917541:UER917553 UOM917541:UON917553 UYI917541:UYJ917553 VIE917541:VIF917553 VSA917541:VSB917553 WBW917541:WBX917553 WLS917541:WLT917553 WVO917541:WVP917553 G983077:H983089 JC983077:JD983089 SY983077:SZ983089 ACU983077:ACV983089 AMQ983077:AMR983089 AWM983077:AWN983089 BGI983077:BGJ983089 BQE983077:BQF983089 CAA983077:CAB983089 CJW983077:CJX983089 CTS983077:CTT983089 DDO983077:DDP983089 DNK983077:DNL983089 DXG983077:DXH983089 EHC983077:EHD983089 EQY983077:EQZ983089 FAU983077:FAV983089 FKQ983077:FKR983089 FUM983077:FUN983089 GEI983077:GEJ983089 GOE983077:GOF983089 GYA983077:GYB983089 HHW983077:HHX983089 HRS983077:HRT983089 IBO983077:IBP983089 ILK983077:ILL983089 IVG983077:IVH983089 JFC983077:JFD983089 JOY983077:JOZ983089 JYU983077:JYV983089 KIQ983077:KIR983089 KSM983077:KSN983089 LCI983077:LCJ983089 LME983077:LMF983089 LWA983077:LWB983089 MFW983077:MFX983089 MPS983077:MPT983089 MZO983077:MZP983089 NJK983077:NJL983089 NTG983077:NTH983089 ODC983077:ODD983089 OMY983077:OMZ983089 OWU983077:OWV983089 PGQ983077:PGR983089 PQM983077:PQN983089 QAI983077:QAJ983089 QKE983077:QKF983089 QUA983077:QUB983089 RDW983077:RDX983089 RNS983077:RNT983089 RXO983077:RXP983089 SHK983077:SHL983089 SRG983077:SRH983089 TBC983077:TBD983089 TKY983077:TKZ983089 TUU983077:TUV983089 UEQ983077:UER983089 UOM983077:UON983089 UYI983077:UYJ983089 VIE983077:VIF983089 VSA983077:VSB983089 WBW983077:WBX983089 WLS983077:WLT983089 WVO983077:WVP983089 G139:H141 G134:H136 G125:H127 G182:H190 G157:H159">
      <formula1>"　,○"</formula1>
    </dataValidation>
  </dataValidations>
  <pageMargins left="0.43307086614173229" right="0.23622047244094491" top="0.55118110236220474" bottom="0.55118110236220474" header="0.31496062992125984" footer="0.31496062992125984"/>
  <pageSetup paperSize="9" scale="95" fitToHeight="0" orientation="landscape" cellComments="asDisplayed" errors="blank" r:id="rId1"/>
  <headerFooter alignWithMargins="0">
    <oddFooter>&amp;C&amp;P</oddFooter>
  </headerFooter>
  <rowBreaks count="16" manualBreakCount="16">
    <brk id="14" max="16383" man="1"/>
    <brk id="26" max="14" man="1"/>
    <brk id="35" max="14" man="1"/>
    <brk id="51" max="14" man="1"/>
    <brk id="68" max="14" man="1"/>
    <brk id="77" max="14" man="1"/>
    <brk id="84" max="14" man="1"/>
    <brk id="93" max="14" man="1"/>
    <brk id="104" max="14" man="1"/>
    <brk id="111" max="14" man="1"/>
    <brk id="117" max="14" man="1"/>
    <brk id="129" max="14" man="1"/>
    <brk id="147" max="14" man="1"/>
    <brk id="160" max="14" man="1"/>
    <brk id="172" max="14" man="1"/>
    <brk id="18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88900</xdr:colOff>
                    <xdr:row>6</xdr:row>
                    <xdr:rowOff>50800</xdr:rowOff>
                  </from>
                  <to>
                    <xdr:col>7</xdr:col>
                    <xdr:colOff>19050</xdr:colOff>
                    <xdr:row>6</xdr:row>
                    <xdr:rowOff>355600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88900</xdr:colOff>
                    <xdr:row>6</xdr:row>
                    <xdr:rowOff>50800</xdr:rowOff>
                  </from>
                  <to>
                    <xdr:col>8</xdr:col>
                    <xdr:colOff>19050</xdr:colOff>
                    <xdr:row>6</xdr:row>
                    <xdr:rowOff>355600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88900</xdr:colOff>
                    <xdr:row>12</xdr:row>
                    <xdr:rowOff>50800</xdr:rowOff>
                  </from>
                  <to>
                    <xdr:col>7</xdr:col>
                    <xdr:colOff>19050</xdr:colOff>
                    <xdr:row>12</xdr:row>
                    <xdr:rowOff>355600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88900</xdr:colOff>
                    <xdr:row>12</xdr:row>
                    <xdr:rowOff>50800</xdr:rowOff>
                  </from>
                  <to>
                    <xdr:col>8</xdr:col>
                    <xdr:colOff>19050</xdr:colOff>
                    <xdr:row>12</xdr:row>
                    <xdr:rowOff>355600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88900</xdr:colOff>
                    <xdr:row>17</xdr:row>
                    <xdr:rowOff>50800</xdr:rowOff>
                  </from>
                  <to>
                    <xdr:col>7</xdr:col>
                    <xdr:colOff>19050</xdr:colOff>
                    <xdr:row>17</xdr:row>
                    <xdr:rowOff>355600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88900</xdr:colOff>
                    <xdr:row>17</xdr:row>
                    <xdr:rowOff>50800</xdr:rowOff>
                  </from>
                  <to>
                    <xdr:col>8</xdr:col>
                    <xdr:colOff>19050</xdr:colOff>
                    <xdr:row>17</xdr:row>
                    <xdr:rowOff>355600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76200</xdr:colOff>
                    <xdr:row>15</xdr:row>
                    <xdr:rowOff>57150</xdr:rowOff>
                  </from>
                  <to>
                    <xdr:col>7</xdr:col>
                    <xdr:colOff>12700</xdr:colOff>
                    <xdr:row>15</xdr:row>
                    <xdr:rowOff>552450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76200</xdr:colOff>
                    <xdr:row>15</xdr:row>
                    <xdr:rowOff>57150</xdr:rowOff>
                  </from>
                  <to>
                    <xdr:col>8</xdr:col>
                    <xdr:colOff>12700</xdr:colOff>
                    <xdr:row>15</xdr:row>
                    <xdr:rowOff>552450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88900</xdr:colOff>
                    <xdr:row>27</xdr:row>
                    <xdr:rowOff>50800</xdr:rowOff>
                  </from>
                  <to>
                    <xdr:col>7</xdr:col>
                    <xdr:colOff>19050</xdr:colOff>
                    <xdr:row>27</xdr:row>
                    <xdr:rowOff>355600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7</xdr:col>
                    <xdr:colOff>88900</xdr:colOff>
                    <xdr:row>27</xdr:row>
                    <xdr:rowOff>50800</xdr:rowOff>
                  </from>
                  <to>
                    <xdr:col>8</xdr:col>
                    <xdr:colOff>19050</xdr:colOff>
                    <xdr:row>27</xdr:row>
                    <xdr:rowOff>355600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88900</xdr:colOff>
                    <xdr:row>29</xdr:row>
                    <xdr:rowOff>76200</xdr:rowOff>
                  </from>
                  <to>
                    <xdr:col>7</xdr:col>
                    <xdr:colOff>19050</xdr:colOff>
                    <xdr:row>29</xdr:row>
                    <xdr:rowOff>381000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7</xdr:col>
                    <xdr:colOff>76200</xdr:colOff>
                    <xdr:row>29</xdr:row>
                    <xdr:rowOff>76200</xdr:rowOff>
                  </from>
                  <to>
                    <xdr:col>8</xdr:col>
                    <xdr:colOff>19050</xdr:colOff>
                    <xdr:row>29</xdr:row>
                    <xdr:rowOff>381000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6</xdr:col>
                    <xdr:colOff>88900</xdr:colOff>
                    <xdr:row>30</xdr:row>
                    <xdr:rowOff>50800</xdr:rowOff>
                  </from>
                  <to>
                    <xdr:col>7</xdr:col>
                    <xdr:colOff>19050</xdr:colOff>
                    <xdr:row>30</xdr:row>
                    <xdr:rowOff>355600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7</xdr:col>
                    <xdr:colOff>88900</xdr:colOff>
                    <xdr:row>30</xdr:row>
                    <xdr:rowOff>50800</xdr:rowOff>
                  </from>
                  <to>
                    <xdr:col>8</xdr:col>
                    <xdr:colOff>19050</xdr:colOff>
                    <xdr:row>30</xdr:row>
                    <xdr:rowOff>355600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6</xdr:col>
                    <xdr:colOff>88900</xdr:colOff>
                    <xdr:row>33</xdr:row>
                    <xdr:rowOff>50800</xdr:rowOff>
                  </from>
                  <to>
                    <xdr:col>7</xdr:col>
                    <xdr:colOff>19050</xdr:colOff>
                    <xdr:row>33</xdr:row>
                    <xdr:rowOff>355600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7</xdr:col>
                    <xdr:colOff>88900</xdr:colOff>
                    <xdr:row>33</xdr:row>
                    <xdr:rowOff>50800</xdr:rowOff>
                  </from>
                  <to>
                    <xdr:col>8</xdr:col>
                    <xdr:colOff>19050</xdr:colOff>
                    <xdr:row>33</xdr:row>
                    <xdr:rowOff>355600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6</xdr:col>
                    <xdr:colOff>76200</xdr:colOff>
                    <xdr:row>44</xdr:row>
                    <xdr:rowOff>95250</xdr:rowOff>
                  </from>
                  <to>
                    <xdr:col>7</xdr:col>
                    <xdr:colOff>19050</xdr:colOff>
                    <xdr:row>44</xdr:row>
                    <xdr:rowOff>400050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7</xdr:col>
                    <xdr:colOff>88900</xdr:colOff>
                    <xdr:row>44</xdr:row>
                    <xdr:rowOff>95250</xdr:rowOff>
                  </from>
                  <to>
                    <xdr:col>8</xdr:col>
                    <xdr:colOff>19050</xdr:colOff>
                    <xdr:row>44</xdr:row>
                    <xdr:rowOff>400050</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6</xdr:col>
                    <xdr:colOff>88900</xdr:colOff>
                    <xdr:row>47</xdr:row>
                    <xdr:rowOff>247650</xdr:rowOff>
                  </from>
                  <to>
                    <xdr:col>7</xdr:col>
                    <xdr:colOff>19050</xdr:colOff>
                    <xdr:row>47</xdr:row>
                    <xdr:rowOff>552450</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7</xdr:col>
                    <xdr:colOff>88900</xdr:colOff>
                    <xdr:row>47</xdr:row>
                    <xdr:rowOff>247650</xdr:rowOff>
                  </from>
                  <to>
                    <xdr:col>8</xdr:col>
                    <xdr:colOff>19050</xdr:colOff>
                    <xdr:row>47</xdr:row>
                    <xdr:rowOff>552450</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7</xdr:col>
                    <xdr:colOff>69850</xdr:colOff>
                    <xdr:row>65</xdr:row>
                    <xdr:rowOff>57150</xdr:rowOff>
                  </from>
                  <to>
                    <xdr:col>8</xdr:col>
                    <xdr:colOff>12700</xdr:colOff>
                    <xdr:row>65</xdr:row>
                    <xdr:rowOff>361950</xdr:rowOff>
                  </to>
                </anchor>
              </controlPr>
            </control>
          </mc:Choice>
        </mc:AlternateContent>
        <mc:AlternateContent xmlns:mc="http://schemas.openxmlformats.org/markup-compatibility/2006">
          <mc:Choice Requires="x14">
            <control shapeId="3100" r:id="rId25" name="Check Box 28">
              <controlPr defaultSize="0" autoFill="0" autoLine="0" autoPict="0">
                <anchor moveWithCells="1">
                  <from>
                    <xdr:col>6</xdr:col>
                    <xdr:colOff>88900</xdr:colOff>
                    <xdr:row>65</xdr:row>
                    <xdr:rowOff>57150</xdr:rowOff>
                  </from>
                  <to>
                    <xdr:col>7</xdr:col>
                    <xdr:colOff>19050</xdr:colOff>
                    <xdr:row>65</xdr:row>
                    <xdr:rowOff>361950</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6</xdr:col>
                    <xdr:colOff>69850</xdr:colOff>
                    <xdr:row>68</xdr:row>
                    <xdr:rowOff>209550</xdr:rowOff>
                  </from>
                  <to>
                    <xdr:col>7</xdr:col>
                    <xdr:colOff>12700</xdr:colOff>
                    <xdr:row>68</xdr:row>
                    <xdr:rowOff>514350</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7</xdr:col>
                    <xdr:colOff>76200</xdr:colOff>
                    <xdr:row>68</xdr:row>
                    <xdr:rowOff>209550</xdr:rowOff>
                  </from>
                  <to>
                    <xdr:col>8</xdr:col>
                    <xdr:colOff>19050</xdr:colOff>
                    <xdr:row>68</xdr:row>
                    <xdr:rowOff>514350</xdr:rowOff>
                  </to>
                </anchor>
              </controlPr>
            </control>
          </mc:Choice>
        </mc:AlternateContent>
        <mc:AlternateContent xmlns:mc="http://schemas.openxmlformats.org/markup-compatibility/2006">
          <mc:Choice Requires="x14">
            <control shapeId="3105" r:id="rId28" name="Check Box 33">
              <controlPr defaultSize="0" autoFill="0" autoLine="0" autoPict="0">
                <anchor moveWithCells="1">
                  <from>
                    <xdr:col>6</xdr:col>
                    <xdr:colOff>76200</xdr:colOff>
                    <xdr:row>69</xdr:row>
                    <xdr:rowOff>146050</xdr:rowOff>
                  </from>
                  <to>
                    <xdr:col>7</xdr:col>
                    <xdr:colOff>19050</xdr:colOff>
                    <xdr:row>69</xdr:row>
                    <xdr:rowOff>450850</xdr:rowOff>
                  </to>
                </anchor>
              </controlPr>
            </control>
          </mc:Choice>
        </mc:AlternateContent>
        <mc:AlternateContent xmlns:mc="http://schemas.openxmlformats.org/markup-compatibility/2006">
          <mc:Choice Requires="x14">
            <control shapeId="3107" r:id="rId29" name="Check Box 35">
              <controlPr defaultSize="0" autoFill="0" autoLine="0" autoPict="0">
                <anchor moveWithCells="1">
                  <from>
                    <xdr:col>7</xdr:col>
                    <xdr:colOff>76200</xdr:colOff>
                    <xdr:row>69</xdr:row>
                    <xdr:rowOff>146050</xdr:rowOff>
                  </from>
                  <to>
                    <xdr:col>8</xdr:col>
                    <xdr:colOff>19050</xdr:colOff>
                    <xdr:row>69</xdr:row>
                    <xdr:rowOff>450850</xdr:rowOff>
                  </to>
                </anchor>
              </controlPr>
            </control>
          </mc:Choice>
        </mc:AlternateContent>
        <mc:AlternateContent xmlns:mc="http://schemas.openxmlformats.org/markup-compatibility/2006">
          <mc:Choice Requires="x14">
            <control shapeId="3108" r:id="rId30" name="Check Box 36">
              <controlPr defaultSize="0" autoFill="0" autoLine="0" autoPict="0">
                <anchor moveWithCells="1">
                  <from>
                    <xdr:col>6</xdr:col>
                    <xdr:colOff>69850</xdr:colOff>
                    <xdr:row>70</xdr:row>
                    <xdr:rowOff>76200</xdr:rowOff>
                  </from>
                  <to>
                    <xdr:col>7</xdr:col>
                    <xdr:colOff>12700</xdr:colOff>
                    <xdr:row>70</xdr:row>
                    <xdr:rowOff>381000</xdr:rowOff>
                  </to>
                </anchor>
              </controlPr>
            </control>
          </mc:Choice>
        </mc:AlternateContent>
        <mc:AlternateContent xmlns:mc="http://schemas.openxmlformats.org/markup-compatibility/2006">
          <mc:Choice Requires="x14">
            <control shapeId="3109" r:id="rId31" name="Check Box 37">
              <controlPr defaultSize="0" autoFill="0" autoLine="0" autoPict="0">
                <anchor moveWithCells="1">
                  <from>
                    <xdr:col>7</xdr:col>
                    <xdr:colOff>95250</xdr:colOff>
                    <xdr:row>70</xdr:row>
                    <xdr:rowOff>88900</xdr:rowOff>
                  </from>
                  <to>
                    <xdr:col>8</xdr:col>
                    <xdr:colOff>19050</xdr:colOff>
                    <xdr:row>70</xdr:row>
                    <xdr:rowOff>393700</xdr:rowOff>
                  </to>
                </anchor>
              </controlPr>
            </control>
          </mc:Choice>
        </mc:AlternateContent>
        <mc:AlternateContent xmlns:mc="http://schemas.openxmlformats.org/markup-compatibility/2006">
          <mc:Choice Requires="x14">
            <control shapeId="3110" r:id="rId32" name="Check Box 38">
              <controlPr defaultSize="0" autoFill="0" autoLine="0" autoPict="0">
                <anchor moveWithCells="1">
                  <from>
                    <xdr:col>6</xdr:col>
                    <xdr:colOff>88900</xdr:colOff>
                    <xdr:row>71</xdr:row>
                    <xdr:rowOff>190500</xdr:rowOff>
                  </from>
                  <to>
                    <xdr:col>7</xdr:col>
                    <xdr:colOff>19050</xdr:colOff>
                    <xdr:row>71</xdr:row>
                    <xdr:rowOff>495300</xdr:rowOff>
                  </to>
                </anchor>
              </controlPr>
            </control>
          </mc:Choice>
        </mc:AlternateContent>
        <mc:AlternateContent xmlns:mc="http://schemas.openxmlformats.org/markup-compatibility/2006">
          <mc:Choice Requires="x14">
            <control shapeId="3111" r:id="rId33" name="Check Box 39">
              <controlPr defaultSize="0" autoFill="0" autoLine="0" autoPict="0">
                <anchor moveWithCells="1">
                  <from>
                    <xdr:col>7</xdr:col>
                    <xdr:colOff>88900</xdr:colOff>
                    <xdr:row>71</xdr:row>
                    <xdr:rowOff>203200</xdr:rowOff>
                  </from>
                  <to>
                    <xdr:col>8</xdr:col>
                    <xdr:colOff>19050</xdr:colOff>
                    <xdr:row>71</xdr:row>
                    <xdr:rowOff>508000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6</xdr:col>
                    <xdr:colOff>76200</xdr:colOff>
                    <xdr:row>72</xdr:row>
                    <xdr:rowOff>146050</xdr:rowOff>
                  </from>
                  <to>
                    <xdr:col>7</xdr:col>
                    <xdr:colOff>19050</xdr:colOff>
                    <xdr:row>72</xdr:row>
                    <xdr:rowOff>450850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7</xdr:col>
                    <xdr:colOff>76200</xdr:colOff>
                    <xdr:row>72</xdr:row>
                    <xdr:rowOff>146050</xdr:rowOff>
                  </from>
                  <to>
                    <xdr:col>8</xdr:col>
                    <xdr:colOff>19050</xdr:colOff>
                    <xdr:row>72</xdr:row>
                    <xdr:rowOff>450850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6</xdr:col>
                    <xdr:colOff>76200</xdr:colOff>
                    <xdr:row>73</xdr:row>
                    <xdr:rowOff>241300</xdr:rowOff>
                  </from>
                  <to>
                    <xdr:col>7</xdr:col>
                    <xdr:colOff>19050</xdr:colOff>
                    <xdr:row>73</xdr:row>
                    <xdr:rowOff>546100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7</xdr:col>
                    <xdr:colOff>88900</xdr:colOff>
                    <xdr:row>73</xdr:row>
                    <xdr:rowOff>241300</xdr:rowOff>
                  </from>
                  <to>
                    <xdr:col>8</xdr:col>
                    <xdr:colOff>19050</xdr:colOff>
                    <xdr:row>73</xdr:row>
                    <xdr:rowOff>546100</xdr:rowOff>
                  </to>
                </anchor>
              </controlPr>
            </control>
          </mc:Choice>
        </mc:AlternateContent>
        <mc:AlternateContent xmlns:mc="http://schemas.openxmlformats.org/markup-compatibility/2006">
          <mc:Choice Requires="x14">
            <control shapeId="3119" r:id="rId38" name="Check Box 47">
              <controlPr defaultSize="0" autoFill="0" autoLine="0" autoPict="0">
                <anchor moveWithCells="1">
                  <from>
                    <xdr:col>6</xdr:col>
                    <xdr:colOff>76200</xdr:colOff>
                    <xdr:row>74</xdr:row>
                    <xdr:rowOff>247650</xdr:rowOff>
                  </from>
                  <to>
                    <xdr:col>7</xdr:col>
                    <xdr:colOff>19050</xdr:colOff>
                    <xdr:row>74</xdr:row>
                    <xdr:rowOff>552450</xdr:rowOff>
                  </to>
                </anchor>
              </controlPr>
            </control>
          </mc:Choice>
        </mc:AlternateContent>
        <mc:AlternateContent xmlns:mc="http://schemas.openxmlformats.org/markup-compatibility/2006">
          <mc:Choice Requires="x14">
            <control shapeId="3120" r:id="rId39" name="Check Box 48">
              <controlPr defaultSize="0" autoFill="0" autoLine="0" autoPict="0">
                <anchor moveWithCells="1">
                  <from>
                    <xdr:col>7</xdr:col>
                    <xdr:colOff>76200</xdr:colOff>
                    <xdr:row>74</xdr:row>
                    <xdr:rowOff>260350</xdr:rowOff>
                  </from>
                  <to>
                    <xdr:col>8</xdr:col>
                    <xdr:colOff>19050</xdr:colOff>
                    <xdr:row>74</xdr:row>
                    <xdr:rowOff>565150</xdr:rowOff>
                  </to>
                </anchor>
              </controlPr>
            </control>
          </mc:Choice>
        </mc:AlternateContent>
        <mc:AlternateContent xmlns:mc="http://schemas.openxmlformats.org/markup-compatibility/2006">
          <mc:Choice Requires="x14">
            <control shapeId="3121" r:id="rId40" name="Check Box 49">
              <controlPr defaultSize="0" autoFill="0" autoLine="0" autoPict="0">
                <anchor moveWithCells="1">
                  <from>
                    <xdr:col>6</xdr:col>
                    <xdr:colOff>95250</xdr:colOff>
                    <xdr:row>75</xdr:row>
                    <xdr:rowOff>133350</xdr:rowOff>
                  </from>
                  <to>
                    <xdr:col>7</xdr:col>
                    <xdr:colOff>19050</xdr:colOff>
                    <xdr:row>75</xdr:row>
                    <xdr:rowOff>438150</xdr:rowOff>
                  </to>
                </anchor>
              </controlPr>
            </control>
          </mc:Choice>
        </mc:AlternateContent>
        <mc:AlternateContent xmlns:mc="http://schemas.openxmlformats.org/markup-compatibility/2006">
          <mc:Choice Requires="x14">
            <control shapeId="3122" r:id="rId41" name="Check Box 50">
              <controlPr defaultSize="0" autoFill="0" autoLine="0" autoPict="0">
                <anchor moveWithCells="1">
                  <from>
                    <xdr:col>7</xdr:col>
                    <xdr:colOff>76200</xdr:colOff>
                    <xdr:row>75</xdr:row>
                    <xdr:rowOff>146050</xdr:rowOff>
                  </from>
                  <to>
                    <xdr:col>8</xdr:col>
                    <xdr:colOff>19050</xdr:colOff>
                    <xdr:row>75</xdr:row>
                    <xdr:rowOff>450850</xdr:rowOff>
                  </to>
                </anchor>
              </controlPr>
            </control>
          </mc:Choice>
        </mc:AlternateContent>
        <mc:AlternateContent xmlns:mc="http://schemas.openxmlformats.org/markup-compatibility/2006">
          <mc:Choice Requires="x14">
            <control shapeId="3123" r:id="rId42" name="Check Box 51">
              <controlPr defaultSize="0" autoFill="0" autoLine="0" autoPict="0">
                <anchor moveWithCells="1">
                  <from>
                    <xdr:col>6</xdr:col>
                    <xdr:colOff>76200</xdr:colOff>
                    <xdr:row>76</xdr:row>
                    <xdr:rowOff>184150</xdr:rowOff>
                  </from>
                  <to>
                    <xdr:col>7</xdr:col>
                    <xdr:colOff>19050</xdr:colOff>
                    <xdr:row>76</xdr:row>
                    <xdr:rowOff>488950</xdr:rowOff>
                  </to>
                </anchor>
              </controlPr>
            </control>
          </mc:Choice>
        </mc:AlternateContent>
        <mc:AlternateContent xmlns:mc="http://schemas.openxmlformats.org/markup-compatibility/2006">
          <mc:Choice Requires="x14">
            <control shapeId="3124" r:id="rId43" name="Check Box 52">
              <controlPr defaultSize="0" autoFill="0" autoLine="0" autoPict="0">
                <anchor moveWithCells="1">
                  <from>
                    <xdr:col>7</xdr:col>
                    <xdr:colOff>76200</xdr:colOff>
                    <xdr:row>76</xdr:row>
                    <xdr:rowOff>190500</xdr:rowOff>
                  </from>
                  <to>
                    <xdr:col>8</xdr:col>
                    <xdr:colOff>19050</xdr:colOff>
                    <xdr:row>76</xdr:row>
                    <xdr:rowOff>495300</xdr:rowOff>
                  </to>
                </anchor>
              </controlPr>
            </control>
          </mc:Choice>
        </mc:AlternateContent>
        <mc:AlternateContent xmlns:mc="http://schemas.openxmlformats.org/markup-compatibility/2006">
          <mc:Choice Requires="x14">
            <control shapeId="3125" r:id="rId44" name="Check Box 53">
              <controlPr defaultSize="0" autoFill="0" autoLine="0" autoPict="0">
                <anchor moveWithCells="1">
                  <from>
                    <xdr:col>6</xdr:col>
                    <xdr:colOff>88900</xdr:colOff>
                    <xdr:row>77</xdr:row>
                    <xdr:rowOff>438150</xdr:rowOff>
                  </from>
                  <to>
                    <xdr:col>7</xdr:col>
                    <xdr:colOff>19050</xdr:colOff>
                    <xdr:row>77</xdr:row>
                    <xdr:rowOff>742950</xdr:rowOff>
                  </to>
                </anchor>
              </controlPr>
            </control>
          </mc:Choice>
        </mc:AlternateContent>
        <mc:AlternateContent xmlns:mc="http://schemas.openxmlformats.org/markup-compatibility/2006">
          <mc:Choice Requires="x14">
            <control shapeId="3126" r:id="rId45" name="Check Box 54">
              <controlPr defaultSize="0" autoFill="0" autoLine="0" autoPict="0">
                <anchor moveWithCells="1">
                  <from>
                    <xdr:col>7</xdr:col>
                    <xdr:colOff>88900</xdr:colOff>
                    <xdr:row>77</xdr:row>
                    <xdr:rowOff>438150</xdr:rowOff>
                  </from>
                  <to>
                    <xdr:col>8</xdr:col>
                    <xdr:colOff>19050</xdr:colOff>
                    <xdr:row>77</xdr:row>
                    <xdr:rowOff>742950</xdr:rowOff>
                  </to>
                </anchor>
              </controlPr>
            </control>
          </mc:Choice>
        </mc:AlternateContent>
        <mc:AlternateContent xmlns:mc="http://schemas.openxmlformats.org/markup-compatibility/2006">
          <mc:Choice Requires="x14">
            <control shapeId="3128" r:id="rId46" name="Check Box 56">
              <controlPr defaultSize="0" autoFill="0" autoLine="0" autoPict="0">
                <anchor moveWithCells="1">
                  <from>
                    <xdr:col>6</xdr:col>
                    <xdr:colOff>76200</xdr:colOff>
                    <xdr:row>79</xdr:row>
                    <xdr:rowOff>469900</xdr:rowOff>
                  </from>
                  <to>
                    <xdr:col>7</xdr:col>
                    <xdr:colOff>19050</xdr:colOff>
                    <xdr:row>79</xdr:row>
                    <xdr:rowOff>774700</xdr:rowOff>
                  </to>
                </anchor>
              </controlPr>
            </control>
          </mc:Choice>
        </mc:AlternateContent>
        <mc:AlternateContent xmlns:mc="http://schemas.openxmlformats.org/markup-compatibility/2006">
          <mc:Choice Requires="x14">
            <control shapeId="3129" r:id="rId47" name="Check Box 57">
              <controlPr defaultSize="0" autoFill="0" autoLine="0" autoPict="0">
                <anchor moveWithCells="1">
                  <from>
                    <xdr:col>7</xdr:col>
                    <xdr:colOff>76200</xdr:colOff>
                    <xdr:row>79</xdr:row>
                    <xdr:rowOff>476250</xdr:rowOff>
                  </from>
                  <to>
                    <xdr:col>8</xdr:col>
                    <xdr:colOff>19050</xdr:colOff>
                    <xdr:row>79</xdr:row>
                    <xdr:rowOff>781050</xdr:rowOff>
                  </to>
                </anchor>
              </controlPr>
            </control>
          </mc:Choice>
        </mc:AlternateContent>
        <mc:AlternateContent xmlns:mc="http://schemas.openxmlformats.org/markup-compatibility/2006">
          <mc:Choice Requires="x14">
            <control shapeId="3131" r:id="rId48" name="Check Box 59">
              <controlPr defaultSize="0" autoFill="0" autoLine="0" autoPict="0">
                <anchor moveWithCells="1">
                  <from>
                    <xdr:col>6</xdr:col>
                    <xdr:colOff>76200</xdr:colOff>
                    <xdr:row>80</xdr:row>
                    <xdr:rowOff>133350</xdr:rowOff>
                  </from>
                  <to>
                    <xdr:col>7</xdr:col>
                    <xdr:colOff>19050</xdr:colOff>
                    <xdr:row>80</xdr:row>
                    <xdr:rowOff>438150</xdr:rowOff>
                  </to>
                </anchor>
              </controlPr>
            </control>
          </mc:Choice>
        </mc:AlternateContent>
        <mc:AlternateContent xmlns:mc="http://schemas.openxmlformats.org/markup-compatibility/2006">
          <mc:Choice Requires="x14">
            <control shapeId="3132" r:id="rId49" name="Check Box 60">
              <controlPr defaultSize="0" autoFill="0" autoLine="0" autoPict="0">
                <anchor moveWithCells="1">
                  <from>
                    <xdr:col>7</xdr:col>
                    <xdr:colOff>69850</xdr:colOff>
                    <xdr:row>80</xdr:row>
                    <xdr:rowOff>146050</xdr:rowOff>
                  </from>
                  <to>
                    <xdr:col>8</xdr:col>
                    <xdr:colOff>12700</xdr:colOff>
                    <xdr:row>80</xdr:row>
                    <xdr:rowOff>450850</xdr:rowOff>
                  </to>
                </anchor>
              </controlPr>
            </control>
          </mc:Choice>
        </mc:AlternateContent>
        <mc:AlternateContent xmlns:mc="http://schemas.openxmlformats.org/markup-compatibility/2006">
          <mc:Choice Requires="x14">
            <control shapeId="3133" r:id="rId50" name="Check Box 61">
              <controlPr defaultSize="0" autoFill="0" autoLine="0" autoPict="0">
                <anchor moveWithCells="1">
                  <from>
                    <xdr:col>6</xdr:col>
                    <xdr:colOff>88900</xdr:colOff>
                    <xdr:row>82</xdr:row>
                    <xdr:rowOff>247650</xdr:rowOff>
                  </from>
                  <to>
                    <xdr:col>7</xdr:col>
                    <xdr:colOff>19050</xdr:colOff>
                    <xdr:row>82</xdr:row>
                    <xdr:rowOff>552450</xdr:rowOff>
                  </to>
                </anchor>
              </controlPr>
            </control>
          </mc:Choice>
        </mc:AlternateContent>
        <mc:AlternateContent xmlns:mc="http://schemas.openxmlformats.org/markup-compatibility/2006">
          <mc:Choice Requires="x14">
            <control shapeId="3134" r:id="rId51" name="Check Box 62">
              <controlPr defaultSize="0" autoFill="0" autoLine="0" autoPict="0">
                <anchor moveWithCells="1">
                  <from>
                    <xdr:col>7</xdr:col>
                    <xdr:colOff>95250</xdr:colOff>
                    <xdr:row>82</xdr:row>
                    <xdr:rowOff>247650</xdr:rowOff>
                  </from>
                  <to>
                    <xdr:col>8</xdr:col>
                    <xdr:colOff>19050</xdr:colOff>
                    <xdr:row>82</xdr:row>
                    <xdr:rowOff>552450</xdr:rowOff>
                  </to>
                </anchor>
              </controlPr>
            </control>
          </mc:Choice>
        </mc:AlternateContent>
        <mc:AlternateContent xmlns:mc="http://schemas.openxmlformats.org/markup-compatibility/2006">
          <mc:Choice Requires="x14">
            <control shapeId="3135" r:id="rId52" name="Check Box 63">
              <controlPr defaultSize="0" autoFill="0" autoLine="0" autoPict="0">
                <anchor moveWithCells="1">
                  <from>
                    <xdr:col>6</xdr:col>
                    <xdr:colOff>88900</xdr:colOff>
                    <xdr:row>83</xdr:row>
                    <xdr:rowOff>266700</xdr:rowOff>
                  </from>
                  <to>
                    <xdr:col>7</xdr:col>
                    <xdr:colOff>19050</xdr:colOff>
                    <xdr:row>83</xdr:row>
                    <xdr:rowOff>571500</xdr:rowOff>
                  </to>
                </anchor>
              </controlPr>
            </control>
          </mc:Choice>
        </mc:AlternateContent>
        <mc:AlternateContent xmlns:mc="http://schemas.openxmlformats.org/markup-compatibility/2006">
          <mc:Choice Requires="x14">
            <control shapeId="3136" r:id="rId53" name="Check Box 64">
              <controlPr defaultSize="0" autoFill="0" autoLine="0" autoPict="0">
                <anchor moveWithCells="1">
                  <from>
                    <xdr:col>7</xdr:col>
                    <xdr:colOff>88900</xdr:colOff>
                    <xdr:row>83</xdr:row>
                    <xdr:rowOff>247650</xdr:rowOff>
                  </from>
                  <to>
                    <xdr:col>8</xdr:col>
                    <xdr:colOff>19050</xdr:colOff>
                    <xdr:row>83</xdr:row>
                    <xdr:rowOff>552450</xdr:rowOff>
                  </to>
                </anchor>
              </controlPr>
            </control>
          </mc:Choice>
        </mc:AlternateContent>
        <mc:AlternateContent xmlns:mc="http://schemas.openxmlformats.org/markup-compatibility/2006">
          <mc:Choice Requires="x14">
            <control shapeId="3138" r:id="rId54" name="Check Box 66">
              <controlPr defaultSize="0" autoFill="0" autoLine="0" autoPict="0">
                <anchor moveWithCells="1">
                  <from>
                    <xdr:col>6</xdr:col>
                    <xdr:colOff>88900</xdr:colOff>
                    <xdr:row>84</xdr:row>
                    <xdr:rowOff>69850</xdr:rowOff>
                  </from>
                  <to>
                    <xdr:col>7</xdr:col>
                    <xdr:colOff>19050</xdr:colOff>
                    <xdr:row>84</xdr:row>
                    <xdr:rowOff>374650</xdr:rowOff>
                  </to>
                </anchor>
              </controlPr>
            </control>
          </mc:Choice>
        </mc:AlternateContent>
        <mc:AlternateContent xmlns:mc="http://schemas.openxmlformats.org/markup-compatibility/2006">
          <mc:Choice Requires="x14">
            <control shapeId="3139" r:id="rId55" name="Check Box 67">
              <controlPr defaultSize="0" autoFill="0" autoLine="0" autoPict="0">
                <anchor moveWithCells="1">
                  <from>
                    <xdr:col>7</xdr:col>
                    <xdr:colOff>76200</xdr:colOff>
                    <xdr:row>84</xdr:row>
                    <xdr:rowOff>57150</xdr:rowOff>
                  </from>
                  <to>
                    <xdr:col>8</xdr:col>
                    <xdr:colOff>19050</xdr:colOff>
                    <xdr:row>84</xdr:row>
                    <xdr:rowOff>361950</xdr:rowOff>
                  </to>
                </anchor>
              </controlPr>
            </control>
          </mc:Choice>
        </mc:AlternateContent>
        <mc:AlternateContent xmlns:mc="http://schemas.openxmlformats.org/markup-compatibility/2006">
          <mc:Choice Requires="x14">
            <control shapeId="3140" r:id="rId56" name="Check Box 68">
              <controlPr defaultSize="0" autoFill="0" autoLine="0" autoPict="0">
                <anchor moveWithCells="1">
                  <from>
                    <xdr:col>6</xdr:col>
                    <xdr:colOff>88900</xdr:colOff>
                    <xdr:row>85</xdr:row>
                    <xdr:rowOff>209550</xdr:rowOff>
                  </from>
                  <to>
                    <xdr:col>7</xdr:col>
                    <xdr:colOff>19050</xdr:colOff>
                    <xdr:row>85</xdr:row>
                    <xdr:rowOff>514350</xdr:rowOff>
                  </to>
                </anchor>
              </controlPr>
            </control>
          </mc:Choice>
        </mc:AlternateContent>
        <mc:AlternateContent xmlns:mc="http://schemas.openxmlformats.org/markup-compatibility/2006">
          <mc:Choice Requires="x14">
            <control shapeId="3141" r:id="rId57" name="Check Box 69">
              <controlPr defaultSize="0" autoFill="0" autoLine="0" autoPict="0">
                <anchor moveWithCells="1">
                  <from>
                    <xdr:col>7</xdr:col>
                    <xdr:colOff>76200</xdr:colOff>
                    <xdr:row>85</xdr:row>
                    <xdr:rowOff>209550</xdr:rowOff>
                  </from>
                  <to>
                    <xdr:col>8</xdr:col>
                    <xdr:colOff>19050</xdr:colOff>
                    <xdr:row>85</xdr:row>
                    <xdr:rowOff>514350</xdr:rowOff>
                  </to>
                </anchor>
              </controlPr>
            </control>
          </mc:Choice>
        </mc:AlternateContent>
        <mc:AlternateContent xmlns:mc="http://schemas.openxmlformats.org/markup-compatibility/2006">
          <mc:Choice Requires="x14">
            <control shapeId="3142" r:id="rId58" name="Check Box 70">
              <controlPr defaultSize="0" autoFill="0" autoLine="0" autoPict="0">
                <anchor moveWithCells="1">
                  <from>
                    <xdr:col>6</xdr:col>
                    <xdr:colOff>88900</xdr:colOff>
                    <xdr:row>86</xdr:row>
                    <xdr:rowOff>209550</xdr:rowOff>
                  </from>
                  <to>
                    <xdr:col>7</xdr:col>
                    <xdr:colOff>19050</xdr:colOff>
                    <xdr:row>86</xdr:row>
                    <xdr:rowOff>514350</xdr:rowOff>
                  </to>
                </anchor>
              </controlPr>
            </control>
          </mc:Choice>
        </mc:AlternateContent>
        <mc:AlternateContent xmlns:mc="http://schemas.openxmlformats.org/markup-compatibility/2006">
          <mc:Choice Requires="x14">
            <control shapeId="3143" r:id="rId59" name="Check Box 71">
              <controlPr defaultSize="0" autoFill="0" autoLine="0" autoPict="0">
                <anchor moveWithCells="1">
                  <from>
                    <xdr:col>7</xdr:col>
                    <xdr:colOff>76200</xdr:colOff>
                    <xdr:row>86</xdr:row>
                    <xdr:rowOff>209550</xdr:rowOff>
                  </from>
                  <to>
                    <xdr:col>8</xdr:col>
                    <xdr:colOff>19050</xdr:colOff>
                    <xdr:row>86</xdr:row>
                    <xdr:rowOff>514350</xdr:rowOff>
                  </to>
                </anchor>
              </controlPr>
            </control>
          </mc:Choice>
        </mc:AlternateContent>
        <mc:AlternateContent xmlns:mc="http://schemas.openxmlformats.org/markup-compatibility/2006">
          <mc:Choice Requires="x14">
            <control shapeId="3144" r:id="rId60" name="Check Box 72">
              <controlPr defaultSize="0" autoFill="0" autoLine="0" autoPict="0">
                <anchor moveWithCells="1">
                  <from>
                    <xdr:col>6</xdr:col>
                    <xdr:colOff>88900</xdr:colOff>
                    <xdr:row>88</xdr:row>
                    <xdr:rowOff>203200</xdr:rowOff>
                  </from>
                  <to>
                    <xdr:col>7</xdr:col>
                    <xdr:colOff>19050</xdr:colOff>
                    <xdr:row>88</xdr:row>
                    <xdr:rowOff>508000</xdr:rowOff>
                  </to>
                </anchor>
              </controlPr>
            </control>
          </mc:Choice>
        </mc:AlternateContent>
        <mc:AlternateContent xmlns:mc="http://schemas.openxmlformats.org/markup-compatibility/2006">
          <mc:Choice Requires="x14">
            <control shapeId="3145" r:id="rId61" name="Check Box 73">
              <controlPr defaultSize="0" autoFill="0" autoLine="0" autoPict="0">
                <anchor moveWithCells="1">
                  <from>
                    <xdr:col>7</xdr:col>
                    <xdr:colOff>95250</xdr:colOff>
                    <xdr:row>88</xdr:row>
                    <xdr:rowOff>203200</xdr:rowOff>
                  </from>
                  <to>
                    <xdr:col>8</xdr:col>
                    <xdr:colOff>19050</xdr:colOff>
                    <xdr:row>88</xdr:row>
                    <xdr:rowOff>508000</xdr:rowOff>
                  </to>
                </anchor>
              </controlPr>
            </control>
          </mc:Choice>
        </mc:AlternateContent>
        <mc:AlternateContent xmlns:mc="http://schemas.openxmlformats.org/markup-compatibility/2006">
          <mc:Choice Requires="x14">
            <control shapeId="3146" r:id="rId62" name="Check Box 74">
              <controlPr defaultSize="0" autoFill="0" autoLine="0" autoPict="0">
                <anchor moveWithCells="1">
                  <from>
                    <xdr:col>6</xdr:col>
                    <xdr:colOff>76200</xdr:colOff>
                    <xdr:row>90</xdr:row>
                    <xdr:rowOff>203200</xdr:rowOff>
                  </from>
                  <to>
                    <xdr:col>7</xdr:col>
                    <xdr:colOff>19050</xdr:colOff>
                    <xdr:row>90</xdr:row>
                    <xdr:rowOff>508000</xdr:rowOff>
                  </to>
                </anchor>
              </controlPr>
            </control>
          </mc:Choice>
        </mc:AlternateContent>
        <mc:AlternateContent xmlns:mc="http://schemas.openxmlformats.org/markup-compatibility/2006">
          <mc:Choice Requires="x14">
            <control shapeId="3147" r:id="rId63" name="Check Box 75">
              <controlPr defaultSize="0" autoFill="0" autoLine="0" autoPict="0">
                <anchor moveWithCells="1">
                  <from>
                    <xdr:col>7</xdr:col>
                    <xdr:colOff>95250</xdr:colOff>
                    <xdr:row>90</xdr:row>
                    <xdr:rowOff>209550</xdr:rowOff>
                  </from>
                  <to>
                    <xdr:col>8</xdr:col>
                    <xdr:colOff>19050</xdr:colOff>
                    <xdr:row>90</xdr:row>
                    <xdr:rowOff>514350</xdr:rowOff>
                  </to>
                </anchor>
              </controlPr>
            </control>
          </mc:Choice>
        </mc:AlternateContent>
        <mc:AlternateContent xmlns:mc="http://schemas.openxmlformats.org/markup-compatibility/2006">
          <mc:Choice Requires="x14">
            <control shapeId="3148" r:id="rId64" name="Check Box 76">
              <controlPr defaultSize="0" autoFill="0" autoLine="0" autoPict="0">
                <anchor moveWithCells="1">
                  <from>
                    <xdr:col>6</xdr:col>
                    <xdr:colOff>95250</xdr:colOff>
                    <xdr:row>92</xdr:row>
                    <xdr:rowOff>285750</xdr:rowOff>
                  </from>
                  <to>
                    <xdr:col>7</xdr:col>
                    <xdr:colOff>19050</xdr:colOff>
                    <xdr:row>92</xdr:row>
                    <xdr:rowOff>590550</xdr:rowOff>
                  </to>
                </anchor>
              </controlPr>
            </control>
          </mc:Choice>
        </mc:AlternateContent>
        <mc:AlternateContent xmlns:mc="http://schemas.openxmlformats.org/markup-compatibility/2006">
          <mc:Choice Requires="x14">
            <control shapeId="3149" r:id="rId65" name="Check Box 77">
              <controlPr defaultSize="0" autoFill="0" autoLine="0" autoPict="0">
                <anchor moveWithCells="1">
                  <from>
                    <xdr:col>7</xdr:col>
                    <xdr:colOff>88900</xdr:colOff>
                    <xdr:row>92</xdr:row>
                    <xdr:rowOff>279400</xdr:rowOff>
                  </from>
                  <to>
                    <xdr:col>8</xdr:col>
                    <xdr:colOff>19050</xdr:colOff>
                    <xdr:row>92</xdr:row>
                    <xdr:rowOff>584200</xdr:rowOff>
                  </to>
                </anchor>
              </controlPr>
            </control>
          </mc:Choice>
        </mc:AlternateContent>
        <mc:AlternateContent xmlns:mc="http://schemas.openxmlformats.org/markup-compatibility/2006">
          <mc:Choice Requires="x14">
            <control shapeId="3150" r:id="rId66" name="Check Box 78">
              <controlPr defaultSize="0" autoFill="0" autoLine="0" autoPict="0">
                <anchor moveWithCells="1">
                  <from>
                    <xdr:col>6</xdr:col>
                    <xdr:colOff>69850</xdr:colOff>
                    <xdr:row>93</xdr:row>
                    <xdr:rowOff>76200</xdr:rowOff>
                  </from>
                  <to>
                    <xdr:col>7</xdr:col>
                    <xdr:colOff>12700</xdr:colOff>
                    <xdr:row>93</xdr:row>
                    <xdr:rowOff>381000</xdr:rowOff>
                  </to>
                </anchor>
              </controlPr>
            </control>
          </mc:Choice>
        </mc:AlternateContent>
        <mc:AlternateContent xmlns:mc="http://schemas.openxmlformats.org/markup-compatibility/2006">
          <mc:Choice Requires="x14">
            <control shapeId="3151" r:id="rId67" name="Check Box 79">
              <controlPr defaultSize="0" autoFill="0" autoLine="0" autoPict="0">
                <anchor moveWithCells="1">
                  <from>
                    <xdr:col>7</xdr:col>
                    <xdr:colOff>69850</xdr:colOff>
                    <xdr:row>93</xdr:row>
                    <xdr:rowOff>76200</xdr:rowOff>
                  </from>
                  <to>
                    <xdr:col>8</xdr:col>
                    <xdr:colOff>12700</xdr:colOff>
                    <xdr:row>93</xdr:row>
                    <xdr:rowOff>381000</xdr:rowOff>
                  </to>
                </anchor>
              </controlPr>
            </control>
          </mc:Choice>
        </mc:AlternateContent>
        <mc:AlternateContent xmlns:mc="http://schemas.openxmlformats.org/markup-compatibility/2006">
          <mc:Choice Requires="x14">
            <control shapeId="3152" r:id="rId68" name="Check Box 80">
              <controlPr defaultSize="0" autoFill="0" autoLine="0" autoPict="0">
                <anchor moveWithCells="1">
                  <from>
                    <xdr:col>6</xdr:col>
                    <xdr:colOff>95250</xdr:colOff>
                    <xdr:row>94</xdr:row>
                    <xdr:rowOff>133350</xdr:rowOff>
                  </from>
                  <to>
                    <xdr:col>7</xdr:col>
                    <xdr:colOff>19050</xdr:colOff>
                    <xdr:row>94</xdr:row>
                    <xdr:rowOff>438150</xdr:rowOff>
                  </to>
                </anchor>
              </controlPr>
            </control>
          </mc:Choice>
        </mc:AlternateContent>
        <mc:AlternateContent xmlns:mc="http://schemas.openxmlformats.org/markup-compatibility/2006">
          <mc:Choice Requires="x14">
            <control shapeId="3153" r:id="rId69" name="Check Box 81">
              <controlPr defaultSize="0" autoFill="0" autoLine="0" autoPict="0">
                <anchor moveWithCells="1">
                  <from>
                    <xdr:col>7</xdr:col>
                    <xdr:colOff>69850</xdr:colOff>
                    <xdr:row>94</xdr:row>
                    <xdr:rowOff>146050</xdr:rowOff>
                  </from>
                  <to>
                    <xdr:col>8</xdr:col>
                    <xdr:colOff>12700</xdr:colOff>
                    <xdr:row>94</xdr:row>
                    <xdr:rowOff>450850</xdr:rowOff>
                  </to>
                </anchor>
              </controlPr>
            </control>
          </mc:Choice>
        </mc:AlternateContent>
        <mc:AlternateContent xmlns:mc="http://schemas.openxmlformats.org/markup-compatibility/2006">
          <mc:Choice Requires="x14">
            <control shapeId="3154" r:id="rId70" name="Check Box 82">
              <controlPr defaultSize="0" autoFill="0" autoLine="0" autoPict="0">
                <anchor moveWithCells="1">
                  <from>
                    <xdr:col>6</xdr:col>
                    <xdr:colOff>95250</xdr:colOff>
                    <xdr:row>95</xdr:row>
                    <xdr:rowOff>133350</xdr:rowOff>
                  </from>
                  <to>
                    <xdr:col>7</xdr:col>
                    <xdr:colOff>19050</xdr:colOff>
                    <xdr:row>95</xdr:row>
                    <xdr:rowOff>438150</xdr:rowOff>
                  </to>
                </anchor>
              </controlPr>
            </control>
          </mc:Choice>
        </mc:AlternateContent>
        <mc:AlternateContent xmlns:mc="http://schemas.openxmlformats.org/markup-compatibility/2006">
          <mc:Choice Requires="x14">
            <control shapeId="3155" r:id="rId71" name="Check Box 83">
              <controlPr defaultSize="0" autoFill="0" autoLine="0" autoPict="0">
                <anchor moveWithCells="1">
                  <from>
                    <xdr:col>7</xdr:col>
                    <xdr:colOff>69850</xdr:colOff>
                    <xdr:row>95</xdr:row>
                    <xdr:rowOff>133350</xdr:rowOff>
                  </from>
                  <to>
                    <xdr:col>8</xdr:col>
                    <xdr:colOff>12700</xdr:colOff>
                    <xdr:row>95</xdr:row>
                    <xdr:rowOff>438150</xdr:rowOff>
                  </to>
                </anchor>
              </controlPr>
            </control>
          </mc:Choice>
        </mc:AlternateContent>
        <mc:AlternateContent xmlns:mc="http://schemas.openxmlformats.org/markup-compatibility/2006">
          <mc:Choice Requires="x14">
            <control shapeId="3157" r:id="rId72" name="Check Box 85">
              <controlPr defaultSize="0" autoFill="0" autoLine="0" autoPict="0">
                <anchor moveWithCells="1">
                  <from>
                    <xdr:col>6</xdr:col>
                    <xdr:colOff>88900</xdr:colOff>
                    <xdr:row>96</xdr:row>
                    <xdr:rowOff>241300</xdr:rowOff>
                  </from>
                  <to>
                    <xdr:col>7</xdr:col>
                    <xdr:colOff>19050</xdr:colOff>
                    <xdr:row>96</xdr:row>
                    <xdr:rowOff>546100</xdr:rowOff>
                  </to>
                </anchor>
              </controlPr>
            </control>
          </mc:Choice>
        </mc:AlternateContent>
        <mc:AlternateContent xmlns:mc="http://schemas.openxmlformats.org/markup-compatibility/2006">
          <mc:Choice Requires="x14">
            <control shapeId="3158" r:id="rId73" name="Check Box 86">
              <controlPr defaultSize="0" autoFill="0" autoLine="0" autoPict="0">
                <anchor moveWithCells="1">
                  <from>
                    <xdr:col>7</xdr:col>
                    <xdr:colOff>76200</xdr:colOff>
                    <xdr:row>96</xdr:row>
                    <xdr:rowOff>241300</xdr:rowOff>
                  </from>
                  <to>
                    <xdr:col>8</xdr:col>
                    <xdr:colOff>19050</xdr:colOff>
                    <xdr:row>96</xdr:row>
                    <xdr:rowOff>546100</xdr:rowOff>
                  </to>
                </anchor>
              </controlPr>
            </control>
          </mc:Choice>
        </mc:AlternateContent>
        <mc:AlternateContent xmlns:mc="http://schemas.openxmlformats.org/markup-compatibility/2006">
          <mc:Choice Requires="x14">
            <control shapeId="3162" r:id="rId74" name="Check Box 90">
              <controlPr defaultSize="0" autoFill="0" autoLine="0" autoPict="0">
                <anchor moveWithCells="1">
                  <from>
                    <xdr:col>6</xdr:col>
                    <xdr:colOff>95250</xdr:colOff>
                    <xdr:row>97</xdr:row>
                    <xdr:rowOff>133350</xdr:rowOff>
                  </from>
                  <to>
                    <xdr:col>7</xdr:col>
                    <xdr:colOff>19050</xdr:colOff>
                    <xdr:row>97</xdr:row>
                    <xdr:rowOff>438150</xdr:rowOff>
                  </to>
                </anchor>
              </controlPr>
            </control>
          </mc:Choice>
        </mc:AlternateContent>
        <mc:AlternateContent xmlns:mc="http://schemas.openxmlformats.org/markup-compatibility/2006">
          <mc:Choice Requires="x14">
            <control shapeId="3166" r:id="rId75" name="Check Box 94">
              <controlPr defaultSize="0" autoFill="0" autoLine="0" autoPict="0">
                <anchor moveWithCells="1">
                  <from>
                    <xdr:col>7</xdr:col>
                    <xdr:colOff>69850</xdr:colOff>
                    <xdr:row>97</xdr:row>
                    <xdr:rowOff>146050</xdr:rowOff>
                  </from>
                  <to>
                    <xdr:col>8</xdr:col>
                    <xdr:colOff>12700</xdr:colOff>
                    <xdr:row>97</xdr:row>
                    <xdr:rowOff>450850</xdr:rowOff>
                  </to>
                </anchor>
              </controlPr>
            </control>
          </mc:Choice>
        </mc:AlternateContent>
        <mc:AlternateContent xmlns:mc="http://schemas.openxmlformats.org/markup-compatibility/2006">
          <mc:Choice Requires="x14">
            <control shapeId="3168" r:id="rId76" name="Check Box 96">
              <controlPr defaultSize="0" autoFill="0" autoLine="0" autoPict="0">
                <anchor moveWithCells="1">
                  <from>
                    <xdr:col>6</xdr:col>
                    <xdr:colOff>95250</xdr:colOff>
                    <xdr:row>98</xdr:row>
                    <xdr:rowOff>107950</xdr:rowOff>
                  </from>
                  <to>
                    <xdr:col>7</xdr:col>
                    <xdr:colOff>19050</xdr:colOff>
                    <xdr:row>98</xdr:row>
                    <xdr:rowOff>412750</xdr:rowOff>
                  </to>
                </anchor>
              </controlPr>
            </control>
          </mc:Choice>
        </mc:AlternateContent>
        <mc:AlternateContent xmlns:mc="http://schemas.openxmlformats.org/markup-compatibility/2006">
          <mc:Choice Requires="x14">
            <control shapeId="3170" r:id="rId77" name="Check Box 98">
              <controlPr defaultSize="0" autoFill="0" autoLine="0" autoPict="0">
                <anchor moveWithCells="1">
                  <from>
                    <xdr:col>7</xdr:col>
                    <xdr:colOff>69850</xdr:colOff>
                    <xdr:row>98</xdr:row>
                    <xdr:rowOff>95250</xdr:rowOff>
                  </from>
                  <to>
                    <xdr:col>8</xdr:col>
                    <xdr:colOff>12700</xdr:colOff>
                    <xdr:row>98</xdr:row>
                    <xdr:rowOff>400050</xdr:rowOff>
                  </to>
                </anchor>
              </controlPr>
            </control>
          </mc:Choice>
        </mc:AlternateContent>
        <mc:AlternateContent xmlns:mc="http://schemas.openxmlformats.org/markup-compatibility/2006">
          <mc:Choice Requires="x14">
            <control shapeId="3172" r:id="rId78" name="Check Box 100">
              <controlPr defaultSize="0" autoFill="0" autoLine="0" autoPict="0">
                <anchor moveWithCells="1">
                  <from>
                    <xdr:col>6</xdr:col>
                    <xdr:colOff>88900</xdr:colOff>
                    <xdr:row>99</xdr:row>
                    <xdr:rowOff>222250</xdr:rowOff>
                  </from>
                  <to>
                    <xdr:col>7</xdr:col>
                    <xdr:colOff>19050</xdr:colOff>
                    <xdr:row>99</xdr:row>
                    <xdr:rowOff>527050</xdr:rowOff>
                  </to>
                </anchor>
              </controlPr>
            </control>
          </mc:Choice>
        </mc:AlternateContent>
        <mc:AlternateContent xmlns:mc="http://schemas.openxmlformats.org/markup-compatibility/2006">
          <mc:Choice Requires="x14">
            <control shapeId="3173" r:id="rId79" name="Check Box 101">
              <controlPr defaultSize="0" autoFill="0" autoLine="0" autoPict="0">
                <anchor moveWithCells="1">
                  <from>
                    <xdr:col>7</xdr:col>
                    <xdr:colOff>69850</xdr:colOff>
                    <xdr:row>99</xdr:row>
                    <xdr:rowOff>209550</xdr:rowOff>
                  </from>
                  <to>
                    <xdr:col>8</xdr:col>
                    <xdr:colOff>12700</xdr:colOff>
                    <xdr:row>99</xdr:row>
                    <xdr:rowOff>514350</xdr:rowOff>
                  </to>
                </anchor>
              </controlPr>
            </control>
          </mc:Choice>
        </mc:AlternateContent>
        <mc:AlternateContent xmlns:mc="http://schemas.openxmlformats.org/markup-compatibility/2006">
          <mc:Choice Requires="x14">
            <control shapeId="3174" r:id="rId80" name="Check Box 102">
              <controlPr defaultSize="0" autoFill="0" autoLine="0" autoPict="0">
                <anchor moveWithCells="1">
                  <from>
                    <xdr:col>6</xdr:col>
                    <xdr:colOff>95250</xdr:colOff>
                    <xdr:row>100</xdr:row>
                    <xdr:rowOff>222250</xdr:rowOff>
                  </from>
                  <to>
                    <xdr:col>7</xdr:col>
                    <xdr:colOff>19050</xdr:colOff>
                    <xdr:row>100</xdr:row>
                    <xdr:rowOff>527050</xdr:rowOff>
                  </to>
                </anchor>
              </controlPr>
            </control>
          </mc:Choice>
        </mc:AlternateContent>
        <mc:AlternateContent xmlns:mc="http://schemas.openxmlformats.org/markup-compatibility/2006">
          <mc:Choice Requires="x14">
            <control shapeId="3175" r:id="rId81" name="Check Box 103">
              <controlPr defaultSize="0" autoFill="0" autoLine="0" autoPict="0">
                <anchor moveWithCells="1">
                  <from>
                    <xdr:col>7</xdr:col>
                    <xdr:colOff>95250</xdr:colOff>
                    <xdr:row>100</xdr:row>
                    <xdr:rowOff>222250</xdr:rowOff>
                  </from>
                  <to>
                    <xdr:col>8</xdr:col>
                    <xdr:colOff>19050</xdr:colOff>
                    <xdr:row>100</xdr:row>
                    <xdr:rowOff>527050</xdr:rowOff>
                  </to>
                </anchor>
              </controlPr>
            </control>
          </mc:Choice>
        </mc:AlternateContent>
        <mc:AlternateContent xmlns:mc="http://schemas.openxmlformats.org/markup-compatibility/2006">
          <mc:Choice Requires="x14">
            <control shapeId="3176" r:id="rId82" name="Check Box 104">
              <controlPr defaultSize="0" autoFill="0" autoLine="0" autoPict="0">
                <anchor moveWithCells="1">
                  <from>
                    <xdr:col>6</xdr:col>
                    <xdr:colOff>95250</xdr:colOff>
                    <xdr:row>101</xdr:row>
                    <xdr:rowOff>171450</xdr:rowOff>
                  </from>
                  <to>
                    <xdr:col>7</xdr:col>
                    <xdr:colOff>19050</xdr:colOff>
                    <xdr:row>101</xdr:row>
                    <xdr:rowOff>476250</xdr:rowOff>
                  </to>
                </anchor>
              </controlPr>
            </control>
          </mc:Choice>
        </mc:AlternateContent>
        <mc:AlternateContent xmlns:mc="http://schemas.openxmlformats.org/markup-compatibility/2006">
          <mc:Choice Requires="x14">
            <control shapeId="3177" r:id="rId83" name="Check Box 105">
              <controlPr defaultSize="0" autoFill="0" autoLine="0" autoPict="0">
                <anchor moveWithCells="1">
                  <from>
                    <xdr:col>7</xdr:col>
                    <xdr:colOff>95250</xdr:colOff>
                    <xdr:row>101</xdr:row>
                    <xdr:rowOff>171450</xdr:rowOff>
                  </from>
                  <to>
                    <xdr:col>8</xdr:col>
                    <xdr:colOff>19050</xdr:colOff>
                    <xdr:row>101</xdr:row>
                    <xdr:rowOff>476250</xdr:rowOff>
                  </to>
                </anchor>
              </controlPr>
            </control>
          </mc:Choice>
        </mc:AlternateContent>
        <mc:AlternateContent xmlns:mc="http://schemas.openxmlformats.org/markup-compatibility/2006">
          <mc:Choice Requires="x14">
            <control shapeId="3178" r:id="rId84" name="Check Box 106">
              <controlPr defaultSize="0" autoFill="0" autoLine="0" autoPict="0">
                <anchor moveWithCells="1">
                  <from>
                    <xdr:col>6</xdr:col>
                    <xdr:colOff>95250</xdr:colOff>
                    <xdr:row>102</xdr:row>
                    <xdr:rowOff>69850</xdr:rowOff>
                  </from>
                  <to>
                    <xdr:col>7</xdr:col>
                    <xdr:colOff>31750</xdr:colOff>
                    <xdr:row>102</xdr:row>
                    <xdr:rowOff>374650</xdr:rowOff>
                  </to>
                </anchor>
              </controlPr>
            </control>
          </mc:Choice>
        </mc:AlternateContent>
        <mc:AlternateContent xmlns:mc="http://schemas.openxmlformats.org/markup-compatibility/2006">
          <mc:Choice Requires="x14">
            <control shapeId="3179" r:id="rId85" name="Check Box 107">
              <controlPr defaultSize="0" autoFill="0" autoLine="0" autoPict="0">
                <anchor moveWithCells="1">
                  <from>
                    <xdr:col>7</xdr:col>
                    <xdr:colOff>88900</xdr:colOff>
                    <xdr:row>102</xdr:row>
                    <xdr:rowOff>76200</xdr:rowOff>
                  </from>
                  <to>
                    <xdr:col>8</xdr:col>
                    <xdr:colOff>19050</xdr:colOff>
                    <xdr:row>102</xdr:row>
                    <xdr:rowOff>381000</xdr:rowOff>
                  </to>
                </anchor>
              </controlPr>
            </control>
          </mc:Choice>
        </mc:AlternateContent>
        <mc:AlternateContent xmlns:mc="http://schemas.openxmlformats.org/markup-compatibility/2006">
          <mc:Choice Requires="x14">
            <control shapeId="3180" r:id="rId86" name="Check Box 108">
              <controlPr defaultSize="0" autoFill="0" autoLine="0" autoPict="0">
                <anchor moveWithCells="1">
                  <from>
                    <xdr:col>6</xdr:col>
                    <xdr:colOff>95250</xdr:colOff>
                    <xdr:row>103</xdr:row>
                    <xdr:rowOff>76200</xdr:rowOff>
                  </from>
                  <to>
                    <xdr:col>7</xdr:col>
                    <xdr:colOff>19050</xdr:colOff>
                    <xdr:row>103</xdr:row>
                    <xdr:rowOff>381000</xdr:rowOff>
                  </to>
                </anchor>
              </controlPr>
            </control>
          </mc:Choice>
        </mc:AlternateContent>
        <mc:AlternateContent xmlns:mc="http://schemas.openxmlformats.org/markup-compatibility/2006">
          <mc:Choice Requires="x14">
            <control shapeId="3181" r:id="rId87" name="Check Box 109">
              <controlPr defaultSize="0" autoFill="0" autoLine="0" autoPict="0">
                <anchor moveWithCells="1">
                  <from>
                    <xdr:col>7</xdr:col>
                    <xdr:colOff>95250</xdr:colOff>
                    <xdr:row>103</xdr:row>
                    <xdr:rowOff>76200</xdr:rowOff>
                  </from>
                  <to>
                    <xdr:col>8</xdr:col>
                    <xdr:colOff>19050</xdr:colOff>
                    <xdr:row>103</xdr:row>
                    <xdr:rowOff>381000</xdr:rowOff>
                  </to>
                </anchor>
              </controlPr>
            </control>
          </mc:Choice>
        </mc:AlternateContent>
        <mc:AlternateContent xmlns:mc="http://schemas.openxmlformats.org/markup-compatibility/2006">
          <mc:Choice Requires="x14">
            <control shapeId="3182" r:id="rId88" name="Check Box 110">
              <controlPr defaultSize="0" autoFill="0" autoLine="0" autoPict="0">
                <anchor moveWithCells="1">
                  <from>
                    <xdr:col>6</xdr:col>
                    <xdr:colOff>95250</xdr:colOff>
                    <xdr:row>104</xdr:row>
                    <xdr:rowOff>107950</xdr:rowOff>
                  </from>
                  <to>
                    <xdr:col>7</xdr:col>
                    <xdr:colOff>19050</xdr:colOff>
                    <xdr:row>104</xdr:row>
                    <xdr:rowOff>412750</xdr:rowOff>
                  </to>
                </anchor>
              </controlPr>
            </control>
          </mc:Choice>
        </mc:AlternateContent>
        <mc:AlternateContent xmlns:mc="http://schemas.openxmlformats.org/markup-compatibility/2006">
          <mc:Choice Requires="x14">
            <control shapeId="3183" r:id="rId89" name="Check Box 111">
              <controlPr defaultSize="0" autoFill="0" autoLine="0" autoPict="0">
                <anchor moveWithCells="1">
                  <from>
                    <xdr:col>7</xdr:col>
                    <xdr:colOff>95250</xdr:colOff>
                    <xdr:row>104</xdr:row>
                    <xdr:rowOff>107950</xdr:rowOff>
                  </from>
                  <to>
                    <xdr:col>8</xdr:col>
                    <xdr:colOff>19050</xdr:colOff>
                    <xdr:row>104</xdr:row>
                    <xdr:rowOff>412750</xdr:rowOff>
                  </to>
                </anchor>
              </controlPr>
            </control>
          </mc:Choice>
        </mc:AlternateContent>
        <mc:AlternateContent xmlns:mc="http://schemas.openxmlformats.org/markup-compatibility/2006">
          <mc:Choice Requires="x14">
            <control shapeId="3184" r:id="rId90" name="Check Box 112">
              <controlPr defaultSize="0" autoFill="0" autoLine="0" autoPict="0">
                <anchor moveWithCells="1">
                  <from>
                    <xdr:col>6</xdr:col>
                    <xdr:colOff>95250</xdr:colOff>
                    <xdr:row>105</xdr:row>
                    <xdr:rowOff>76200</xdr:rowOff>
                  </from>
                  <to>
                    <xdr:col>7</xdr:col>
                    <xdr:colOff>19050</xdr:colOff>
                    <xdr:row>105</xdr:row>
                    <xdr:rowOff>381000</xdr:rowOff>
                  </to>
                </anchor>
              </controlPr>
            </control>
          </mc:Choice>
        </mc:AlternateContent>
        <mc:AlternateContent xmlns:mc="http://schemas.openxmlformats.org/markup-compatibility/2006">
          <mc:Choice Requires="x14">
            <control shapeId="3185" r:id="rId91" name="Check Box 113">
              <controlPr defaultSize="0" autoFill="0" autoLine="0" autoPict="0">
                <anchor moveWithCells="1">
                  <from>
                    <xdr:col>7</xdr:col>
                    <xdr:colOff>76200</xdr:colOff>
                    <xdr:row>105</xdr:row>
                    <xdr:rowOff>95250</xdr:rowOff>
                  </from>
                  <to>
                    <xdr:col>8</xdr:col>
                    <xdr:colOff>19050</xdr:colOff>
                    <xdr:row>105</xdr:row>
                    <xdr:rowOff>400050</xdr:rowOff>
                  </to>
                </anchor>
              </controlPr>
            </control>
          </mc:Choice>
        </mc:AlternateContent>
        <mc:AlternateContent xmlns:mc="http://schemas.openxmlformats.org/markup-compatibility/2006">
          <mc:Choice Requires="x14">
            <control shapeId="3186" r:id="rId92" name="Check Box 114">
              <controlPr defaultSize="0" autoFill="0" autoLine="0" autoPict="0">
                <anchor moveWithCells="1">
                  <from>
                    <xdr:col>7</xdr:col>
                    <xdr:colOff>95250</xdr:colOff>
                    <xdr:row>106</xdr:row>
                    <xdr:rowOff>209550</xdr:rowOff>
                  </from>
                  <to>
                    <xdr:col>8</xdr:col>
                    <xdr:colOff>19050</xdr:colOff>
                    <xdr:row>106</xdr:row>
                    <xdr:rowOff>514350</xdr:rowOff>
                  </to>
                </anchor>
              </controlPr>
            </control>
          </mc:Choice>
        </mc:AlternateContent>
        <mc:AlternateContent xmlns:mc="http://schemas.openxmlformats.org/markup-compatibility/2006">
          <mc:Choice Requires="x14">
            <control shapeId="3187" r:id="rId93" name="Check Box 115">
              <controlPr defaultSize="0" autoFill="0" autoLine="0" autoPict="0">
                <anchor moveWithCells="1">
                  <from>
                    <xdr:col>6</xdr:col>
                    <xdr:colOff>88900</xdr:colOff>
                    <xdr:row>106</xdr:row>
                    <xdr:rowOff>209550</xdr:rowOff>
                  </from>
                  <to>
                    <xdr:col>7</xdr:col>
                    <xdr:colOff>19050</xdr:colOff>
                    <xdr:row>106</xdr:row>
                    <xdr:rowOff>514350</xdr:rowOff>
                  </to>
                </anchor>
              </controlPr>
            </control>
          </mc:Choice>
        </mc:AlternateContent>
        <mc:AlternateContent xmlns:mc="http://schemas.openxmlformats.org/markup-compatibility/2006">
          <mc:Choice Requires="x14">
            <control shapeId="3188" r:id="rId94" name="Check Box 116">
              <controlPr defaultSize="0" autoFill="0" autoLine="0" autoPict="0">
                <anchor moveWithCells="1">
                  <from>
                    <xdr:col>7</xdr:col>
                    <xdr:colOff>95250</xdr:colOff>
                    <xdr:row>108</xdr:row>
                    <xdr:rowOff>107950</xdr:rowOff>
                  </from>
                  <to>
                    <xdr:col>8</xdr:col>
                    <xdr:colOff>19050</xdr:colOff>
                    <xdr:row>108</xdr:row>
                    <xdr:rowOff>412750</xdr:rowOff>
                  </to>
                </anchor>
              </controlPr>
            </control>
          </mc:Choice>
        </mc:AlternateContent>
        <mc:AlternateContent xmlns:mc="http://schemas.openxmlformats.org/markup-compatibility/2006">
          <mc:Choice Requires="x14">
            <control shapeId="3189" r:id="rId95" name="Check Box 117">
              <controlPr defaultSize="0" autoFill="0" autoLine="0" autoPict="0">
                <anchor moveWithCells="1">
                  <from>
                    <xdr:col>6</xdr:col>
                    <xdr:colOff>95250</xdr:colOff>
                    <xdr:row>108</xdr:row>
                    <xdr:rowOff>107950</xdr:rowOff>
                  </from>
                  <to>
                    <xdr:col>7</xdr:col>
                    <xdr:colOff>19050</xdr:colOff>
                    <xdr:row>108</xdr:row>
                    <xdr:rowOff>412750</xdr:rowOff>
                  </to>
                </anchor>
              </controlPr>
            </control>
          </mc:Choice>
        </mc:AlternateContent>
        <mc:AlternateContent xmlns:mc="http://schemas.openxmlformats.org/markup-compatibility/2006">
          <mc:Choice Requires="x14">
            <control shapeId="3190" r:id="rId96" name="Check Box 118">
              <controlPr defaultSize="0" autoFill="0" autoLine="0" autoPict="0">
                <anchor moveWithCells="1">
                  <from>
                    <xdr:col>7</xdr:col>
                    <xdr:colOff>95250</xdr:colOff>
                    <xdr:row>110</xdr:row>
                    <xdr:rowOff>107950</xdr:rowOff>
                  </from>
                  <to>
                    <xdr:col>8</xdr:col>
                    <xdr:colOff>19050</xdr:colOff>
                    <xdr:row>110</xdr:row>
                    <xdr:rowOff>412750</xdr:rowOff>
                  </to>
                </anchor>
              </controlPr>
            </control>
          </mc:Choice>
        </mc:AlternateContent>
        <mc:AlternateContent xmlns:mc="http://schemas.openxmlformats.org/markup-compatibility/2006">
          <mc:Choice Requires="x14">
            <control shapeId="3191" r:id="rId97" name="Check Box 119">
              <controlPr defaultSize="0" autoFill="0" autoLine="0" autoPict="0">
                <anchor moveWithCells="1">
                  <from>
                    <xdr:col>6</xdr:col>
                    <xdr:colOff>95250</xdr:colOff>
                    <xdr:row>110</xdr:row>
                    <xdr:rowOff>107950</xdr:rowOff>
                  </from>
                  <to>
                    <xdr:col>7</xdr:col>
                    <xdr:colOff>19050</xdr:colOff>
                    <xdr:row>110</xdr:row>
                    <xdr:rowOff>412750</xdr:rowOff>
                  </to>
                </anchor>
              </controlPr>
            </control>
          </mc:Choice>
        </mc:AlternateContent>
        <mc:AlternateContent xmlns:mc="http://schemas.openxmlformats.org/markup-compatibility/2006">
          <mc:Choice Requires="x14">
            <control shapeId="3192" r:id="rId98" name="Check Box 120">
              <controlPr defaultSize="0" autoFill="0" autoLine="0" autoPict="0">
                <anchor moveWithCells="1">
                  <from>
                    <xdr:col>7</xdr:col>
                    <xdr:colOff>76200</xdr:colOff>
                    <xdr:row>111</xdr:row>
                    <xdr:rowOff>361950</xdr:rowOff>
                  </from>
                  <to>
                    <xdr:col>8</xdr:col>
                    <xdr:colOff>19050</xdr:colOff>
                    <xdr:row>111</xdr:row>
                    <xdr:rowOff>666750</xdr:rowOff>
                  </to>
                </anchor>
              </controlPr>
            </control>
          </mc:Choice>
        </mc:AlternateContent>
        <mc:AlternateContent xmlns:mc="http://schemas.openxmlformats.org/markup-compatibility/2006">
          <mc:Choice Requires="x14">
            <control shapeId="3193" r:id="rId99" name="Check Box 121">
              <controlPr defaultSize="0" autoFill="0" autoLine="0" autoPict="0">
                <anchor moveWithCells="1">
                  <from>
                    <xdr:col>6</xdr:col>
                    <xdr:colOff>88900</xdr:colOff>
                    <xdr:row>111</xdr:row>
                    <xdr:rowOff>374650</xdr:rowOff>
                  </from>
                  <to>
                    <xdr:col>7</xdr:col>
                    <xdr:colOff>19050</xdr:colOff>
                    <xdr:row>111</xdr:row>
                    <xdr:rowOff>679450</xdr:rowOff>
                  </to>
                </anchor>
              </controlPr>
            </control>
          </mc:Choice>
        </mc:AlternateContent>
        <mc:AlternateContent xmlns:mc="http://schemas.openxmlformats.org/markup-compatibility/2006">
          <mc:Choice Requires="x14">
            <control shapeId="3194" r:id="rId100" name="Check Box 122">
              <controlPr defaultSize="0" autoFill="0" autoLine="0" autoPict="0">
                <anchor moveWithCells="1">
                  <from>
                    <xdr:col>6</xdr:col>
                    <xdr:colOff>88900</xdr:colOff>
                    <xdr:row>112</xdr:row>
                    <xdr:rowOff>38100</xdr:rowOff>
                  </from>
                  <to>
                    <xdr:col>7</xdr:col>
                    <xdr:colOff>19050</xdr:colOff>
                    <xdr:row>112</xdr:row>
                    <xdr:rowOff>342900</xdr:rowOff>
                  </to>
                </anchor>
              </controlPr>
            </control>
          </mc:Choice>
        </mc:AlternateContent>
        <mc:AlternateContent xmlns:mc="http://schemas.openxmlformats.org/markup-compatibility/2006">
          <mc:Choice Requires="x14">
            <control shapeId="3195" r:id="rId101" name="Check Box 123">
              <controlPr defaultSize="0" autoFill="0" autoLine="0" autoPict="0">
                <anchor moveWithCells="1">
                  <from>
                    <xdr:col>7</xdr:col>
                    <xdr:colOff>95250</xdr:colOff>
                    <xdr:row>112</xdr:row>
                    <xdr:rowOff>50800</xdr:rowOff>
                  </from>
                  <to>
                    <xdr:col>8</xdr:col>
                    <xdr:colOff>19050</xdr:colOff>
                    <xdr:row>112</xdr:row>
                    <xdr:rowOff>355600</xdr:rowOff>
                  </to>
                </anchor>
              </controlPr>
            </control>
          </mc:Choice>
        </mc:AlternateContent>
        <mc:AlternateContent xmlns:mc="http://schemas.openxmlformats.org/markup-compatibility/2006">
          <mc:Choice Requires="x14">
            <control shapeId="3196" r:id="rId102" name="Check Box 124">
              <controlPr defaultSize="0" autoFill="0" autoLine="0" autoPict="0">
                <anchor moveWithCells="1">
                  <from>
                    <xdr:col>6</xdr:col>
                    <xdr:colOff>69850</xdr:colOff>
                    <xdr:row>113</xdr:row>
                    <xdr:rowOff>2038350</xdr:rowOff>
                  </from>
                  <to>
                    <xdr:col>7</xdr:col>
                    <xdr:colOff>12700</xdr:colOff>
                    <xdr:row>115</xdr:row>
                    <xdr:rowOff>50800</xdr:rowOff>
                  </to>
                </anchor>
              </controlPr>
            </control>
          </mc:Choice>
        </mc:AlternateContent>
        <mc:AlternateContent xmlns:mc="http://schemas.openxmlformats.org/markup-compatibility/2006">
          <mc:Choice Requires="x14">
            <control shapeId="3197" r:id="rId103" name="Check Box 125">
              <controlPr defaultSize="0" autoFill="0" autoLine="0" autoPict="0">
                <anchor moveWithCells="1">
                  <from>
                    <xdr:col>7</xdr:col>
                    <xdr:colOff>95250</xdr:colOff>
                    <xdr:row>113</xdr:row>
                    <xdr:rowOff>2038350</xdr:rowOff>
                  </from>
                  <to>
                    <xdr:col>8</xdr:col>
                    <xdr:colOff>19050</xdr:colOff>
                    <xdr:row>115</xdr:row>
                    <xdr:rowOff>57150</xdr:rowOff>
                  </to>
                </anchor>
              </controlPr>
            </control>
          </mc:Choice>
        </mc:AlternateContent>
        <mc:AlternateContent xmlns:mc="http://schemas.openxmlformats.org/markup-compatibility/2006">
          <mc:Choice Requires="x14">
            <control shapeId="3198" r:id="rId104" name="Check Box 126">
              <controlPr defaultSize="0" autoFill="0" autoLine="0" autoPict="0">
                <anchor moveWithCells="1">
                  <from>
                    <xdr:col>6</xdr:col>
                    <xdr:colOff>76200</xdr:colOff>
                    <xdr:row>116</xdr:row>
                    <xdr:rowOff>228600</xdr:rowOff>
                  </from>
                  <to>
                    <xdr:col>7</xdr:col>
                    <xdr:colOff>19050</xdr:colOff>
                    <xdr:row>116</xdr:row>
                    <xdr:rowOff>533400</xdr:rowOff>
                  </to>
                </anchor>
              </controlPr>
            </control>
          </mc:Choice>
        </mc:AlternateContent>
        <mc:AlternateContent xmlns:mc="http://schemas.openxmlformats.org/markup-compatibility/2006">
          <mc:Choice Requires="x14">
            <control shapeId="3200" r:id="rId105" name="Check Box 128">
              <controlPr defaultSize="0" autoFill="0" autoLine="0" autoPict="0">
                <anchor moveWithCells="1">
                  <from>
                    <xdr:col>7</xdr:col>
                    <xdr:colOff>76200</xdr:colOff>
                    <xdr:row>116</xdr:row>
                    <xdr:rowOff>241300</xdr:rowOff>
                  </from>
                  <to>
                    <xdr:col>8</xdr:col>
                    <xdr:colOff>19050</xdr:colOff>
                    <xdr:row>116</xdr:row>
                    <xdr:rowOff>546100</xdr:rowOff>
                  </to>
                </anchor>
              </controlPr>
            </control>
          </mc:Choice>
        </mc:AlternateContent>
        <mc:AlternateContent xmlns:mc="http://schemas.openxmlformats.org/markup-compatibility/2006">
          <mc:Choice Requires="x14">
            <control shapeId="3201" r:id="rId106" name="Check Box 129">
              <controlPr defaultSize="0" autoFill="0" autoLine="0" autoPict="0">
                <anchor moveWithCells="1">
                  <from>
                    <xdr:col>6</xdr:col>
                    <xdr:colOff>95250</xdr:colOff>
                    <xdr:row>117</xdr:row>
                    <xdr:rowOff>184150</xdr:rowOff>
                  </from>
                  <to>
                    <xdr:col>7</xdr:col>
                    <xdr:colOff>19050</xdr:colOff>
                    <xdr:row>117</xdr:row>
                    <xdr:rowOff>488950</xdr:rowOff>
                  </to>
                </anchor>
              </controlPr>
            </control>
          </mc:Choice>
        </mc:AlternateContent>
        <mc:AlternateContent xmlns:mc="http://schemas.openxmlformats.org/markup-compatibility/2006">
          <mc:Choice Requires="x14">
            <control shapeId="3202" r:id="rId107" name="Check Box 130">
              <controlPr defaultSize="0" autoFill="0" autoLine="0" autoPict="0">
                <anchor moveWithCells="1">
                  <from>
                    <xdr:col>7</xdr:col>
                    <xdr:colOff>88900</xdr:colOff>
                    <xdr:row>117</xdr:row>
                    <xdr:rowOff>190500</xdr:rowOff>
                  </from>
                  <to>
                    <xdr:col>8</xdr:col>
                    <xdr:colOff>19050</xdr:colOff>
                    <xdr:row>117</xdr:row>
                    <xdr:rowOff>495300</xdr:rowOff>
                  </to>
                </anchor>
              </controlPr>
            </control>
          </mc:Choice>
        </mc:AlternateContent>
        <mc:AlternateContent xmlns:mc="http://schemas.openxmlformats.org/markup-compatibility/2006">
          <mc:Choice Requires="x14">
            <control shapeId="3203" r:id="rId108" name="Check Box 131">
              <controlPr defaultSize="0" autoFill="0" autoLine="0" autoPict="0">
                <anchor moveWithCells="1">
                  <from>
                    <xdr:col>6</xdr:col>
                    <xdr:colOff>88900</xdr:colOff>
                    <xdr:row>118</xdr:row>
                    <xdr:rowOff>57150</xdr:rowOff>
                  </from>
                  <to>
                    <xdr:col>7</xdr:col>
                    <xdr:colOff>19050</xdr:colOff>
                    <xdr:row>118</xdr:row>
                    <xdr:rowOff>361950</xdr:rowOff>
                  </to>
                </anchor>
              </controlPr>
            </control>
          </mc:Choice>
        </mc:AlternateContent>
        <mc:AlternateContent xmlns:mc="http://schemas.openxmlformats.org/markup-compatibility/2006">
          <mc:Choice Requires="x14">
            <control shapeId="3204" r:id="rId109" name="Check Box 132">
              <controlPr defaultSize="0" autoFill="0" autoLine="0" autoPict="0">
                <anchor moveWithCells="1">
                  <from>
                    <xdr:col>7</xdr:col>
                    <xdr:colOff>88900</xdr:colOff>
                    <xdr:row>118</xdr:row>
                    <xdr:rowOff>57150</xdr:rowOff>
                  </from>
                  <to>
                    <xdr:col>8</xdr:col>
                    <xdr:colOff>19050</xdr:colOff>
                    <xdr:row>119</xdr:row>
                    <xdr:rowOff>0</xdr:rowOff>
                  </to>
                </anchor>
              </controlPr>
            </control>
          </mc:Choice>
        </mc:AlternateContent>
        <mc:AlternateContent xmlns:mc="http://schemas.openxmlformats.org/markup-compatibility/2006">
          <mc:Choice Requires="x14">
            <control shapeId="3205" r:id="rId110" name="Check Box 133">
              <controlPr defaultSize="0" autoFill="0" autoLine="0" autoPict="0">
                <anchor moveWithCells="1">
                  <from>
                    <xdr:col>6</xdr:col>
                    <xdr:colOff>95250</xdr:colOff>
                    <xdr:row>120</xdr:row>
                    <xdr:rowOff>184150</xdr:rowOff>
                  </from>
                  <to>
                    <xdr:col>7</xdr:col>
                    <xdr:colOff>19050</xdr:colOff>
                    <xdr:row>120</xdr:row>
                    <xdr:rowOff>488950</xdr:rowOff>
                  </to>
                </anchor>
              </controlPr>
            </control>
          </mc:Choice>
        </mc:AlternateContent>
        <mc:AlternateContent xmlns:mc="http://schemas.openxmlformats.org/markup-compatibility/2006">
          <mc:Choice Requires="x14">
            <control shapeId="3206" r:id="rId111" name="Check Box 134">
              <controlPr defaultSize="0" autoFill="0" autoLine="0" autoPict="0">
                <anchor moveWithCells="1">
                  <from>
                    <xdr:col>7</xdr:col>
                    <xdr:colOff>95250</xdr:colOff>
                    <xdr:row>120</xdr:row>
                    <xdr:rowOff>190500</xdr:rowOff>
                  </from>
                  <to>
                    <xdr:col>8</xdr:col>
                    <xdr:colOff>19050</xdr:colOff>
                    <xdr:row>120</xdr:row>
                    <xdr:rowOff>495300</xdr:rowOff>
                  </to>
                </anchor>
              </controlPr>
            </control>
          </mc:Choice>
        </mc:AlternateContent>
        <mc:AlternateContent xmlns:mc="http://schemas.openxmlformats.org/markup-compatibility/2006">
          <mc:Choice Requires="x14">
            <control shapeId="3207" r:id="rId112" name="Check Box 135">
              <controlPr defaultSize="0" autoFill="0" autoLine="0" autoPict="0">
                <anchor moveWithCells="1">
                  <from>
                    <xdr:col>6</xdr:col>
                    <xdr:colOff>88900</xdr:colOff>
                    <xdr:row>121</xdr:row>
                    <xdr:rowOff>88900</xdr:rowOff>
                  </from>
                  <to>
                    <xdr:col>7</xdr:col>
                    <xdr:colOff>19050</xdr:colOff>
                    <xdr:row>121</xdr:row>
                    <xdr:rowOff>393700</xdr:rowOff>
                  </to>
                </anchor>
              </controlPr>
            </control>
          </mc:Choice>
        </mc:AlternateContent>
        <mc:AlternateContent xmlns:mc="http://schemas.openxmlformats.org/markup-compatibility/2006">
          <mc:Choice Requires="x14">
            <control shapeId="3208" r:id="rId113" name="Check Box 136">
              <controlPr defaultSize="0" autoFill="0" autoLine="0" autoPict="0">
                <anchor moveWithCells="1">
                  <from>
                    <xdr:col>7</xdr:col>
                    <xdr:colOff>88900</xdr:colOff>
                    <xdr:row>121</xdr:row>
                    <xdr:rowOff>76200</xdr:rowOff>
                  </from>
                  <to>
                    <xdr:col>8</xdr:col>
                    <xdr:colOff>19050</xdr:colOff>
                    <xdr:row>121</xdr:row>
                    <xdr:rowOff>381000</xdr:rowOff>
                  </to>
                </anchor>
              </controlPr>
            </control>
          </mc:Choice>
        </mc:AlternateContent>
        <mc:AlternateContent xmlns:mc="http://schemas.openxmlformats.org/markup-compatibility/2006">
          <mc:Choice Requires="x14">
            <control shapeId="3209" r:id="rId114" name="Check Box 137">
              <controlPr defaultSize="0" autoFill="0" autoLine="0" autoPict="0">
                <anchor moveWithCells="1">
                  <from>
                    <xdr:col>6</xdr:col>
                    <xdr:colOff>95250</xdr:colOff>
                    <xdr:row>129</xdr:row>
                    <xdr:rowOff>247650</xdr:rowOff>
                  </from>
                  <to>
                    <xdr:col>7</xdr:col>
                    <xdr:colOff>31750</xdr:colOff>
                    <xdr:row>129</xdr:row>
                    <xdr:rowOff>552450</xdr:rowOff>
                  </to>
                </anchor>
              </controlPr>
            </control>
          </mc:Choice>
        </mc:AlternateContent>
        <mc:AlternateContent xmlns:mc="http://schemas.openxmlformats.org/markup-compatibility/2006">
          <mc:Choice Requires="x14">
            <control shapeId="3210" r:id="rId115" name="Check Box 138">
              <controlPr defaultSize="0" autoFill="0" autoLine="0" autoPict="0">
                <anchor moveWithCells="1">
                  <from>
                    <xdr:col>7</xdr:col>
                    <xdr:colOff>88900</xdr:colOff>
                    <xdr:row>129</xdr:row>
                    <xdr:rowOff>247650</xdr:rowOff>
                  </from>
                  <to>
                    <xdr:col>8</xdr:col>
                    <xdr:colOff>19050</xdr:colOff>
                    <xdr:row>129</xdr:row>
                    <xdr:rowOff>552450</xdr:rowOff>
                  </to>
                </anchor>
              </controlPr>
            </control>
          </mc:Choice>
        </mc:AlternateContent>
        <mc:AlternateContent xmlns:mc="http://schemas.openxmlformats.org/markup-compatibility/2006">
          <mc:Choice Requires="x14">
            <control shapeId="3211" r:id="rId116" name="Check Box 139">
              <controlPr defaultSize="0" autoFill="0" autoLine="0" autoPict="0">
                <anchor moveWithCells="1">
                  <from>
                    <xdr:col>6</xdr:col>
                    <xdr:colOff>95250</xdr:colOff>
                    <xdr:row>142</xdr:row>
                    <xdr:rowOff>50800</xdr:rowOff>
                  </from>
                  <to>
                    <xdr:col>7</xdr:col>
                    <xdr:colOff>19050</xdr:colOff>
                    <xdr:row>142</xdr:row>
                    <xdr:rowOff>355600</xdr:rowOff>
                  </to>
                </anchor>
              </controlPr>
            </control>
          </mc:Choice>
        </mc:AlternateContent>
        <mc:AlternateContent xmlns:mc="http://schemas.openxmlformats.org/markup-compatibility/2006">
          <mc:Choice Requires="x14">
            <control shapeId="3212" r:id="rId117" name="Check Box 140">
              <controlPr defaultSize="0" autoFill="0" autoLine="0" autoPict="0">
                <anchor moveWithCells="1">
                  <from>
                    <xdr:col>7</xdr:col>
                    <xdr:colOff>95250</xdr:colOff>
                    <xdr:row>142</xdr:row>
                    <xdr:rowOff>50800</xdr:rowOff>
                  </from>
                  <to>
                    <xdr:col>8</xdr:col>
                    <xdr:colOff>19050</xdr:colOff>
                    <xdr:row>142</xdr:row>
                    <xdr:rowOff>355600</xdr:rowOff>
                  </to>
                </anchor>
              </controlPr>
            </control>
          </mc:Choice>
        </mc:AlternateContent>
        <mc:AlternateContent xmlns:mc="http://schemas.openxmlformats.org/markup-compatibility/2006">
          <mc:Choice Requires="x14">
            <control shapeId="3213" r:id="rId118" name="Check Box 141">
              <controlPr defaultSize="0" autoFill="0" autoLine="0" autoPict="0">
                <anchor moveWithCells="1">
                  <from>
                    <xdr:col>6</xdr:col>
                    <xdr:colOff>88900</xdr:colOff>
                    <xdr:row>143</xdr:row>
                    <xdr:rowOff>57150</xdr:rowOff>
                  </from>
                  <to>
                    <xdr:col>7</xdr:col>
                    <xdr:colOff>19050</xdr:colOff>
                    <xdr:row>143</xdr:row>
                    <xdr:rowOff>361950</xdr:rowOff>
                  </to>
                </anchor>
              </controlPr>
            </control>
          </mc:Choice>
        </mc:AlternateContent>
        <mc:AlternateContent xmlns:mc="http://schemas.openxmlformats.org/markup-compatibility/2006">
          <mc:Choice Requires="x14">
            <control shapeId="3214" r:id="rId119" name="Check Box 142">
              <controlPr defaultSize="0" autoFill="0" autoLine="0" autoPict="0">
                <anchor moveWithCells="1">
                  <from>
                    <xdr:col>7</xdr:col>
                    <xdr:colOff>76200</xdr:colOff>
                    <xdr:row>143</xdr:row>
                    <xdr:rowOff>57150</xdr:rowOff>
                  </from>
                  <to>
                    <xdr:col>8</xdr:col>
                    <xdr:colOff>19050</xdr:colOff>
                    <xdr:row>144</xdr:row>
                    <xdr:rowOff>0</xdr:rowOff>
                  </to>
                </anchor>
              </controlPr>
            </control>
          </mc:Choice>
        </mc:AlternateContent>
        <mc:AlternateContent xmlns:mc="http://schemas.openxmlformats.org/markup-compatibility/2006">
          <mc:Choice Requires="x14">
            <control shapeId="3215" r:id="rId120" name="Check Box 143">
              <controlPr defaultSize="0" autoFill="0" autoLine="0" autoPict="0">
                <anchor moveWithCells="1">
                  <from>
                    <xdr:col>6</xdr:col>
                    <xdr:colOff>95250</xdr:colOff>
                    <xdr:row>144</xdr:row>
                    <xdr:rowOff>57150</xdr:rowOff>
                  </from>
                  <to>
                    <xdr:col>7</xdr:col>
                    <xdr:colOff>19050</xdr:colOff>
                    <xdr:row>145</xdr:row>
                    <xdr:rowOff>0</xdr:rowOff>
                  </to>
                </anchor>
              </controlPr>
            </control>
          </mc:Choice>
        </mc:AlternateContent>
        <mc:AlternateContent xmlns:mc="http://schemas.openxmlformats.org/markup-compatibility/2006">
          <mc:Choice Requires="x14">
            <control shapeId="3216" r:id="rId121" name="Check Box 144">
              <controlPr defaultSize="0" autoFill="0" autoLine="0" autoPict="0">
                <anchor moveWithCells="1">
                  <from>
                    <xdr:col>7</xdr:col>
                    <xdr:colOff>95250</xdr:colOff>
                    <xdr:row>144</xdr:row>
                    <xdr:rowOff>57150</xdr:rowOff>
                  </from>
                  <to>
                    <xdr:col>8</xdr:col>
                    <xdr:colOff>19050</xdr:colOff>
                    <xdr:row>145</xdr:row>
                    <xdr:rowOff>0</xdr:rowOff>
                  </to>
                </anchor>
              </controlPr>
            </control>
          </mc:Choice>
        </mc:AlternateContent>
        <mc:AlternateContent xmlns:mc="http://schemas.openxmlformats.org/markup-compatibility/2006">
          <mc:Choice Requires="x14">
            <control shapeId="3217" r:id="rId122" name="Check Box 145">
              <controlPr defaultSize="0" autoFill="0" autoLine="0" autoPict="0">
                <anchor moveWithCells="1">
                  <from>
                    <xdr:col>6</xdr:col>
                    <xdr:colOff>95250</xdr:colOff>
                    <xdr:row>145</xdr:row>
                    <xdr:rowOff>107950</xdr:rowOff>
                  </from>
                  <to>
                    <xdr:col>7</xdr:col>
                    <xdr:colOff>19050</xdr:colOff>
                    <xdr:row>145</xdr:row>
                    <xdr:rowOff>412750</xdr:rowOff>
                  </to>
                </anchor>
              </controlPr>
            </control>
          </mc:Choice>
        </mc:AlternateContent>
        <mc:AlternateContent xmlns:mc="http://schemas.openxmlformats.org/markup-compatibility/2006">
          <mc:Choice Requires="x14">
            <control shapeId="3218" r:id="rId123" name="Check Box 146">
              <controlPr defaultSize="0" autoFill="0" autoLine="0" autoPict="0">
                <anchor moveWithCells="1">
                  <from>
                    <xdr:col>7</xdr:col>
                    <xdr:colOff>95250</xdr:colOff>
                    <xdr:row>145</xdr:row>
                    <xdr:rowOff>107950</xdr:rowOff>
                  </from>
                  <to>
                    <xdr:col>8</xdr:col>
                    <xdr:colOff>19050</xdr:colOff>
                    <xdr:row>145</xdr:row>
                    <xdr:rowOff>412750</xdr:rowOff>
                  </to>
                </anchor>
              </controlPr>
            </control>
          </mc:Choice>
        </mc:AlternateContent>
        <mc:AlternateContent xmlns:mc="http://schemas.openxmlformats.org/markup-compatibility/2006">
          <mc:Choice Requires="x14">
            <control shapeId="3219" r:id="rId124" name="Check Box 147">
              <controlPr defaultSize="0" autoFill="0" autoLine="0" autoPict="0">
                <anchor moveWithCells="1">
                  <from>
                    <xdr:col>6</xdr:col>
                    <xdr:colOff>76200</xdr:colOff>
                    <xdr:row>147</xdr:row>
                    <xdr:rowOff>76200</xdr:rowOff>
                  </from>
                  <to>
                    <xdr:col>7</xdr:col>
                    <xdr:colOff>19050</xdr:colOff>
                    <xdr:row>147</xdr:row>
                    <xdr:rowOff>381000</xdr:rowOff>
                  </to>
                </anchor>
              </controlPr>
            </control>
          </mc:Choice>
        </mc:AlternateContent>
        <mc:AlternateContent xmlns:mc="http://schemas.openxmlformats.org/markup-compatibility/2006">
          <mc:Choice Requires="x14">
            <control shapeId="3220" r:id="rId125" name="Check Box 148">
              <controlPr defaultSize="0" autoFill="0" autoLine="0" autoPict="0">
                <anchor moveWithCells="1">
                  <from>
                    <xdr:col>7</xdr:col>
                    <xdr:colOff>95250</xdr:colOff>
                    <xdr:row>147</xdr:row>
                    <xdr:rowOff>88900</xdr:rowOff>
                  </from>
                  <to>
                    <xdr:col>8</xdr:col>
                    <xdr:colOff>19050</xdr:colOff>
                    <xdr:row>147</xdr:row>
                    <xdr:rowOff>393700</xdr:rowOff>
                  </to>
                </anchor>
              </controlPr>
            </control>
          </mc:Choice>
        </mc:AlternateContent>
        <mc:AlternateContent xmlns:mc="http://schemas.openxmlformats.org/markup-compatibility/2006">
          <mc:Choice Requires="x14">
            <control shapeId="3221" r:id="rId126" name="Check Box 149">
              <controlPr defaultSize="0" autoFill="0" autoLine="0" autoPict="0">
                <anchor moveWithCells="1">
                  <from>
                    <xdr:col>6</xdr:col>
                    <xdr:colOff>95250</xdr:colOff>
                    <xdr:row>148</xdr:row>
                    <xdr:rowOff>165100</xdr:rowOff>
                  </from>
                  <to>
                    <xdr:col>7</xdr:col>
                    <xdr:colOff>19050</xdr:colOff>
                    <xdr:row>148</xdr:row>
                    <xdr:rowOff>469900</xdr:rowOff>
                  </to>
                </anchor>
              </controlPr>
            </control>
          </mc:Choice>
        </mc:AlternateContent>
        <mc:AlternateContent xmlns:mc="http://schemas.openxmlformats.org/markup-compatibility/2006">
          <mc:Choice Requires="x14">
            <control shapeId="3222" r:id="rId127" name="Check Box 150">
              <controlPr defaultSize="0" autoFill="0" autoLine="0" autoPict="0">
                <anchor moveWithCells="1">
                  <from>
                    <xdr:col>7</xdr:col>
                    <xdr:colOff>95250</xdr:colOff>
                    <xdr:row>148</xdr:row>
                    <xdr:rowOff>171450</xdr:rowOff>
                  </from>
                  <to>
                    <xdr:col>8</xdr:col>
                    <xdr:colOff>19050</xdr:colOff>
                    <xdr:row>148</xdr:row>
                    <xdr:rowOff>476250</xdr:rowOff>
                  </to>
                </anchor>
              </controlPr>
            </control>
          </mc:Choice>
        </mc:AlternateContent>
        <mc:AlternateContent xmlns:mc="http://schemas.openxmlformats.org/markup-compatibility/2006">
          <mc:Choice Requires="x14">
            <control shapeId="3223" r:id="rId128" name="Check Box 151">
              <controlPr defaultSize="0" autoFill="0" autoLine="0" autoPict="0">
                <anchor moveWithCells="1">
                  <from>
                    <xdr:col>6</xdr:col>
                    <xdr:colOff>88900</xdr:colOff>
                    <xdr:row>149</xdr:row>
                    <xdr:rowOff>31750</xdr:rowOff>
                  </from>
                  <to>
                    <xdr:col>7</xdr:col>
                    <xdr:colOff>19050</xdr:colOff>
                    <xdr:row>149</xdr:row>
                    <xdr:rowOff>336550</xdr:rowOff>
                  </to>
                </anchor>
              </controlPr>
            </control>
          </mc:Choice>
        </mc:AlternateContent>
        <mc:AlternateContent xmlns:mc="http://schemas.openxmlformats.org/markup-compatibility/2006">
          <mc:Choice Requires="x14">
            <control shapeId="3224" r:id="rId129" name="Check Box 152">
              <controlPr defaultSize="0" autoFill="0" autoLine="0" autoPict="0">
                <anchor moveWithCells="1">
                  <from>
                    <xdr:col>7</xdr:col>
                    <xdr:colOff>95250</xdr:colOff>
                    <xdr:row>149</xdr:row>
                    <xdr:rowOff>38100</xdr:rowOff>
                  </from>
                  <to>
                    <xdr:col>8</xdr:col>
                    <xdr:colOff>19050</xdr:colOff>
                    <xdr:row>149</xdr:row>
                    <xdr:rowOff>342900</xdr:rowOff>
                  </to>
                </anchor>
              </controlPr>
            </control>
          </mc:Choice>
        </mc:AlternateContent>
        <mc:AlternateContent xmlns:mc="http://schemas.openxmlformats.org/markup-compatibility/2006">
          <mc:Choice Requires="x14">
            <control shapeId="3225" r:id="rId130" name="Check Box 153">
              <controlPr defaultSize="0" autoFill="0" autoLine="0" autoPict="0">
                <anchor moveWithCells="1">
                  <from>
                    <xdr:col>6</xdr:col>
                    <xdr:colOff>95250</xdr:colOff>
                    <xdr:row>150</xdr:row>
                    <xdr:rowOff>107950</xdr:rowOff>
                  </from>
                  <to>
                    <xdr:col>7</xdr:col>
                    <xdr:colOff>19050</xdr:colOff>
                    <xdr:row>150</xdr:row>
                    <xdr:rowOff>412750</xdr:rowOff>
                  </to>
                </anchor>
              </controlPr>
            </control>
          </mc:Choice>
        </mc:AlternateContent>
        <mc:AlternateContent xmlns:mc="http://schemas.openxmlformats.org/markup-compatibility/2006">
          <mc:Choice Requires="x14">
            <control shapeId="3226" r:id="rId131" name="Check Box 154">
              <controlPr defaultSize="0" autoFill="0" autoLine="0" autoPict="0">
                <anchor moveWithCells="1">
                  <from>
                    <xdr:col>7</xdr:col>
                    <xdr:colOff>95250</xdr:colOff>
                    <xdr:row>150</xdr:row>
                    <xdr:rowOff>107950</xdr:rowOff>
                  </from>
                  <to>
                    <xdr:col>8</xdr:col>
                    <xdr:colOff>19050</xdr:colOff>
                    <xdr:row>150</xdr:row>
                    <xdr:rowOff>412750</xdr:rowOff>
                  </to>
                </anchor>
              </controlPr>
            </control>
          </mc:Choice>
        </mc:AlternateContent>
        <mc:AlternateContent xmlns:mc="http://schemas.openxmlformats.org/markup-compatibility/2006">
          <mc:Choice Requires="x14">
            <control shapeId="3227" r:id="rId132" name="Check Box 155">
              <controlPr defaultSize="0" autoFill="0" autoLine="0" autoPict="0">
                <anchor moveWithCells="1">
                  <from>
                    <xdr:col>6</xdr:col>
                    <xdr:colOff>95250</xdr:colOff>
                    <xdr:row>151</xdr:row>
                    <xdr:rowOff>107950</xdr:rowOff>
                  </from>
                  <to>
                    <xdr:col>7</xdr:col>
                    <xdr:colOff>19050</xdr:colOff>
                    <xdr:row>151</xdr:row>
                    <xdr:rowOff>412750</xdr:rowOff>
                  </to>
                </anchor>
              </controlPr>
            </control>
          </mc:Choice>
        </mc:AlternateContent>
        <mc:AlternateContent xmlns:mc="http://schemas.openxmlformats.org/markup-compatibility/2006">
          <mc:Choice Requires="x14">
            <control shapeId="3228" r:id="rId133" name="Check Box 156">
              <controlPr defaultSize="0" autoFill="0" autoLine="0" autoPict="0">
                <anchor moveWithCells="1">
                  <from>
                    <xdr:col>7</xdr:col>
                    <xdr:colOff>95250</xdr:colOff>
                    <xdr:row>151</xdr:row>
                    <xdr:rowOff>107950</xdr:rowOff>
                  </from>
                  <to>
                    <xdr:col>8</xdr:col>
                    <xdr:colOff>19050</xdr:colOff>
                    <xdr:row>151</xdr:row>
                    <xdr:rowOff>412750</xdr:rowOff>
                  </to>
                </anchor>
              </controlPr>
            </control>
          </mc:Choice>
        </mc:AlternateContent>
        <mc:AlternateContent xmlns:mc="http://schemas.openxmlformats.org/markup-compatibility/2006">
          <mc:Choice Requires="x14">
            <control shapeId="3229" r:id="rId134" name="Check Box 157">
              <controlPr defaultSize="0" autoFill="0" autoLine="0" autoPict="0">
                <anchor moveWithCells="1">
                  <from>
                    <xdr:col>6</xdr:col>
                    <xdr:colOff>95250</xdr:colOff>
                    <xdr:row>152</xdr:row>
                    <xdr:rowOff>190500</xdr:rowOff>
                  </from>
                  <to>
                    <xdr:col>7</xdr:col>
                    <xdr:colOff>19050</xdr:colOff>
                    <xdr:row>152</xdr:row>
                    <xdr:rowOff>495300</xdr:rowOff>
                  </to>
                </anchor>
              </controlPr>
            </control>
          </mc:Choice>
        </mc:AlternateContent>
        <mc:AlternateContent xmlns:mc="http://schemas.openxmlformats.org/markup-compatibility/2006">
          <mc:Choice Requires="x14">
            <control shapeId="3230" r:id="rId135" name="Check Box 158">
              <controlPr defaultSize="0" autoFill="0" autoLine="0" autoPict="0">
                <anchor moveWithCells="1">
                  <from>
                    <xdr:col>7</xdr:col>
                    <xdr:colOff>95250</xdr:colOff>
                    <xdr:row>152</xdr:row>
                    <xdr:rowOff>190500</xdr:rowOff>
                  </from>
                  <to>
                    <xdr:col>8</xdr:col>
                    <xdr:colOff>31750</xdr:colOff>
                    <xdr:row>152</xdr:row>
                    <xdr:rowOff>495300</xdr:rowOff>
                  </to>
                </anchor>
              </controlPr>
            </control>
          </mc:Choice>
        </mc:AlternateContent>
        <mc:AlternateContent xmlns:mc="http://schemas.openxmlformats.org/markup-compatibility/2006">
          <mc:Choice Requires="x14">
            <control shapeId="3231" r:id="rId136" name="Check Box 159">
              <controlPr defaultSize="0" autoFill="0" autoLine="0" autoPict="0">
                <anchor moveWithCells="1">
                  <from>
                    <xdr:col>6</xdr:col>
                    <xdr:colOff>95250</xdr:colOff>
                    <xdr:row>153</xdr:row>
                    <xdr:rowOff>171450</xdr:rowOff>
                  </from>
                  <to>
                    <xdr:col>7</xdr:col>
                    <xdr:colOff>19050</xdr:colOff>
                    <xdr:row>153</xdr:row>
                    <xdr:rowOff>476250</xdr:rowOff>
                  </to>
                </anchor>
              </controlPr>
            </control>
          </mc:Choice>
        </mc:AlternateContent>
        <mc:AlternateContent xmlns:mc="http://schemas.openxmlformats.org/markup-compatibility/2006">
          <mc:Choice Requires="x14">
            <control shapeId="3232" r:id="rId137" name="Check Box 160">
              <controlPr defaultSize="0" autoFill="0" autoLine="0" autoPict="0">
                <anchor moveWithCells="1">
                  <from>
                    <xdr:col>7</xdr:col>
                    <xdr:colOff>76200</xdr:colOff>
                    <xdr:row>153</xdr:row>
                    <xdr:rowOff>184150</xdr:rowOff>
                  </from>
                  <to>
                    <xdr:col>8</xdr:col>
                    <xdr:colOff>19050</xdr:colOff>
                    <xdr:row>153</xdr:row>
                    <xdr:rowOff>488950</xdr:rowOff>
                  </to>
                </anchor>
              </controlPr>
            </control>
          </mc:Choice>
        </mc:AlternateContent>
        <mc:AlternateContent xmlns:mc="http://schemas.openxmlformats.org/markup-compatibility/2006">
          <mc:Choice Requires="x14">
            <control shapeId="3233" r:id="rId138" name="Check Box 161">
              <controlPr defaultSize="0" autoFill="0" autoLine="0" autoPict="0">
                <anchor moveWithCells="1">
                  <from>
                    <xdr:col>6</xdr:col>
                    <xdr:colOff>95250</xdr:colOff>
                    <xdr:row>159</xdr:row>
                    <xdr:rowOff>184150</xdr:rowOff>
                  </from>
                  <to>
                    <xdr:col>7</xdr:col>
                    <xdr:colOff>19050</xdr:colOff>
                    <xdr:row>159</xdr:row>
                    <xdr:rowOff>488950</xdr:rowOff>
                  </to>
                </anchor>
              </controlPr>
            </control>
          </mc:Choice>
        </mc:AlternateContent>
        <mc:AlternateContent xmlns:mc="http://schemas.openxmlformats.org/markup-compatibility/2006">
          <mc:Choice Requires="x14">
            <control shapeId="3234" r:id="rId139" name="Check Box 162">
              <controlPr defaultSize="0" autoFill="0" autoLine="0" autoPict="0">
                <anchor moveWithCells="1">
                  <from>
                    <xdr:col>7</xdr:col>
                    <xdr:colOff>95250</xdr:colOff>
                    <xdr:row>159</xdr:row>
                    <xdr:rowOff>190500</xdr:rowOff>
                  </from>
                  <to>
                    <xdr:col>8</xdr:col>
                    <xdr:colOff>19050</xdr:colOff>
                    <xdr:row>159</xdr:row>
                    <xdr:rowOff>495300</xdr:rowOff>
                  </to>
                </anchor>
              </controlPr>
            </control>
          </mc:Choice>
        </mc:AlternateContent>
        <mc:AlternateContent xmlns:mc="http://schemas.openxmlformats.org/markup-compatibility/2006">
          <mc:Choice Requires="x14">
            <control shapeId="3235" r:id="rId140" name="Check Box 163">
              <controlPr defaultSize="0" autoFill="0" autoLine="0" autoPict="0">
                <anchor moveWithCells="1">
                  <from>
                    <xdr:col>6</xdr:col>
                    <xdr:colOff>95250</xdr:colOff>
                    <xdr:row>160</xdr:row>
                    <xdr:rowOff>107950</xdr:rowOff>
                  </from>
                  <to>
                    <xdr:col>7</xdr:col>
                    <xdr:colOff>19050</xdr:colOff>
                    <xdr:row>160</xdr:row>
                    <xdr:rowOff>412750</xdr:rowOff>
                  </to>
                </anchor>
              </controlPr>
            </control>
          </mc:Choice>
        </mc:AlternateContent>
        <mc:AlternateContent xmlns:mc="http://schemas.openxmlformats.org/markup-compatibility/2006">
          <mc:Choice Requires="x14">
            <control shapeId="3237" r:id="rId141" name="Check Box 165">
              <controlPr defaultSize="0" autoFill="0" autoLine="0" autoPict="0">
                <anchor moveWithCells="1">
                  <from>
                    <xdr:col>7</xdr:col>
                    <xdr:colOff>95250</xdr:colOff>
                    <xdr:row>160</xdr:row>
                    <xdr:rowOff>107950</xdr:rowOff>
                  </from>
                  <to>
                    <xdr:col>8</xdr:col>
                    <xdr:colOff>19050</xdr:colOff>
                    <xdr:row>160</xdr:row>
                    <xdr:rowOff>412750</xdr:rowOff>
                  </to>
                </anchor>
              </controlPr>
            </control>
          </mc:Choice>
        </mc:AlternateContent>
        <mc:AlternateContent xmlns:mc="http://schemas.openxmlformats.org/markup-compatibility/2006">
          <mc:Choice Requires="x14">
            <control shapeId="3238" r:id="rId142" name="Check Box 166">
              <controlPr defaultSize="0" autoFill="0" autoLine="0" autoPict="0">
                <anchor moveWithCells="1">
                  <from>
                    <xdr:col>6</xdr:col>
                    <xdr:colOff>95250</xdr:colOff>
                    <xdr:row>161</xdr:row>
                    <xdr:rowOff>279400</xdr:rowOff>
                  </from>
                  <to>
                    <xdr:col>7</xdr:col>
                    <xdr:colOff>31750</xdr:colOff>
                    <xdr:row>163</xdr:row>
                    <xdr:rowOff>57150</xdr:rowOff>
                  </to>
                </anchor>
              </controlPr>
            </control>
          </mc:Choice>
        </mc:AlternateContent>
        <mc:AlternateContent xmlns:mc="http://schemas.openxmlformats.org/markup-compatibility/2006">
          <mc:Choice Requires="x14">
            <control shapeId="3239" r:id="rId143" name="Check Box 167">
              <controlPr defaultSize="0" autoFill="0" autoLine="0" autoPict="0">
                <anchor moveWithCells="1">
                  <from>
                    <xdr:col>7</xdr:col>
                    <xdr:colOff>95250</xdr:colOff>
                    <xdr:row>161</xdr:row>
                    <xdr:rowOff>285750</xdr:rowOff>
                  </from>
                  <to>
                    <xdr:col>8</xdr:col>
                    <xdr:colOff>19050</xdr:colOff>
                    <xdr:row>163</xdr:row>
                    <xdr:rowOff>69850</xdr:rowOff>
                  </to>
                </anchor>
              </controlPr>
            </control>
          </mc:Choice>
        </mc:AlternateContent>
        <mc:AlternateContent xmlns:mc="http://schemas.openxmlformats.org/markup-compatibility/2006">
          <mc:Choice Requires="x14">
            <control shapeId="3240" r:id="rId144" name="Check Box 168">
              <controlPr defaultSize="0" autoFill="0" autoLine="0" autoPict="0">
                <anchor moveWithCells="1">
                  <from>
                    <xdr:col>6</xdr:col>
                    <xdr:colOff>95250</xdr:colOff>
                    <xdr:row>164</xdr:row>
                    <xdr:rowOff>133350</xdr:rowOff>
                  </from>
                  <to>
                    <xdr:col>7</xdr:col>
                    <xdr:colOff>19050</xdr:colOff>
                    <xdr:row>164</xdr:row>
                    <xdr:rowOff>438150</xdr:rowOff>
                  </to>
                </anchor>
              </controlPr>
            </control>
          </mc:Choice>
        </mc:AlternateContent>
        <mc:AlternateContent xmlns:mc="http://schemas.openxmlformats.org/markup-compatibility/2006">
          <mc:Choice Requires="x14">
            <control shapeId="3241" r:id="rId145" name="Check Box 169">
              <controlPr defaultSize="0" autoFill="0" autoLine="0" autoPict="0">
                <anchor moveWithCells="1">
                  <from>
                    <xdr:col>7</xdr:col>
                    <xdr:colOff>95250</xdr:colOff>
                    <xdr:row>164</xdr:row>
                    <xdr:rowOff>133350</xdr:rowOff>
                  </from>
                  <to>
                    <xdr:col>8</xdr:col>
                    <xdr:colOff>19050</xdr:colOff>
                    <xdr:row>164</xdr:row>
                    <xdr:rowOff>438150</xdr:rowOff>
                  </to>
                </anchor>
              </controlPr>
            </control>
          </mc:Choice>
        </mc:AlternateContent>
        <mc:AlternateContent xmlns:mc="http://schemas.openxmlformats.org/markup-compatibility/2006">
          <mc:Choice Requires="x14">
            <control shapeId="3242" r:id="rId146" name="Check Box 170">
              <controlPr defaultSize="0" autoFill="0" autoLine="0" autoPict="0">
                <anchor moveWithCells="1">
                  <from>
                    <xdr:col>6</xdr:col>
                    <xdr:colOff>95250</xdr:colOff>
                    <xdr:row>165</xdr:row>
                    <xdr:rowOff>171450</xdr:rowOff>
                  </from>
                  <to>
                    <xdr:col>7</xdr:col>
                    <xdr:colOff>31750</xdr:colOff>
                    <xdr:row>165</xdr:row>
                    <xdr:rowOff>476250</xdr:rowOff>
                  </to>
                </anchor>
              </controlPr>
            </control>
          </mc:Choice>
        </mc:AlternateContent>
        <mc:AlternateContent xmlns:mc="http://schemas.openxmlformats.org/markup-compatibility/2006">
          <mc:Choice Requires="x14">
            <control shapeId="3243" r:id="rId147" name="Check Box 171">
              <controlPr defaultSize="0" autoFill="0" autoLine="0" autoPict="0">
                <anchor moveWithCells="1">
                  <from>
                    <xdr:col>7</xdr:col>
                    <xdr:colOff>95250</xdr:colOff>
                    <xdr:row>165</xdr:row>
                    <xdr:rowOff>165100</xdr:rowOff>
                  </from>
                  <to>
                    <xdr:col>8</xdr:col>
                    <xdr:colOff>19050</xdr:colOff>
                    <xdr:row>165</xdr:row>
                    <xdr:rowOff>469900</xdr:rowOff>
                  </to>
                </anchor>
              </controlPr>
            </control>
          </mc:Choice>
        </mc:AlternateContent>
        <mc:AlternateContent xmlns:mc="http://schemas.openxmlformats.org/markup-compatibility/2006">
          <mc:Choice Requires="x14">
            <control shapeId="3244" r:id="rId148" name="Check Box 172">
              <controlPr defaultSize="0" autoFill="0" autoLine="0" autoPict="0">
                <anchor moveWithCells="1">
                  <from>
                    <xdr:col>6</xdr:col>
                    <xdr:colOff>95250</xdr:colOff>
                    <xdr:row>167</xdr:row>
                    <xdr:rowOff>133350</xdr:rowOff>
                  </from>
                  <to>
                    <xdr:col>7</xdr:col>
                    <xdr:colOff>19050</xdr:colOff>
                    <xdr:row>167</xdr:row>
                    <xdr:rowOff>438150</xdr:rowOff>
                  </to>
                </anchor>
              </controlPr>
            </control>
          </mc:Choice>
        </mc:AlternateContent>
        <mc:AlternateContent xmlns:mc="http://schemas.openxmlformats.org/markup-compatibility/2006">
          <mc:Choice Requires="x14">
            <control shapeId="3245" r:id="rId149" name="Check Box 173">
              <controlPr defaultSize="0" autoFill="0" autoLine="0" autoPict="0">
                <anchor moveWithCells="1">
                  <from>
                    <xdr:col>7</xdr:col>
                    <xdr:colOff>95250</xdr:colOff>
                    <xdr:row>167</xdr:row>
                    <xdr:rowOff>133350</xdr:rowOff>
                  </from>
                  <to>
                    <xdr:col>8</xdr:col>
                    <xdr:colOff>19050</xdr:colOff>
                    <xdr:row>167</xdr:row>
                    <xdr:rowOff>438150</xdr:rowOff>
                  </to>
                </anchor>
              </controlPr>
            </control>
          </mc:Choice>
        </mc:AlternateContent>
        <mc:AlternateContent xmlns:mc="http://schemas.openxmlformats.org/markup-compatibility/2006">
          <mc:Choice Requires="x14">
            <control shapeId="3246" r:id="rId150" name="Check Box 174">
              <controlPr defaultSize="0" autoFill="0" autoLine="0" autoPict="0">
                <anchor moveWithCells="1">
                  <from>
                    <xdr:col>6</xdr:col>
                    <xdr:colOff>95250</xdr:colOff>
                    <xdr:row>168</xdr:row>
                    <xdr:rowOff>107950</xdr:rowOff>
                  </from>
                  <to>
                    <xdr:col>7</xdr:col>
                    <xdr:colOff>19050</xdr:colOff>
                    <xdr:row>168</xdr:row>
                    <xdr:rowOff>412750</xdr:rowOff>
                  </to>
                </anchor>
              </controlPr>
            </control>
          </mc:Choice>
        </mc:AlternateContent>
        <mc:AlternateContent xmlns:mc="http://schemas.openxmlformats.org/markup-compatibility/2006">
          <mc:Choice Requires="x14">
            <control shapeId="3247" r:id="rId151" name="Check Box 175">
              <controlPr defaultSize="0" autoFill="0" autoLine="0" autoPict="0">
                <anchor moveWithCells="1">
                  <from>
                    <xdr:col>7</xdr:col>
                    <xdr:colOff>95250</xdr:colOff>
                    <xdr:row>168</xdr:row>
                    <xdr:rowOff>107950</xdr:rowOff>
                  </from>
                  <to>
                    <xdr:col>8</xdr:col>
                    <xdr:colOff>19050</xdr:colOff>
                    <xdr:row>168</xdr:row>
                    <xdr:rowOff>412750</xdr:rowOff>
                  </to>
                </anchor>
              </controlPr>
            </control>
          </mc:Choice>
        </mc:AlternateContent>
        <mc:AlternateContent xmlns:mc="http://schemas.openxmlformats.org/markup-compatibility/2006">
          <mc:Choice Requires="x14">
            <control shapeId="3250" r:id="rId152" name="Check Box 178">
              <controlPr defaultSize="0" autoFill="0" autoLine="0" autoPict="0">
                <anchor moveWithCells="1">
                  <from>
                    <xdr:col>6</xdr:col>
                    <xdr:colOff>95250</xdr:colOff>
                    <xdr:row>169</xdr:row>
                    <xdr:rowOff>107950</xdr:rowOff>
                  </from>
                  <to>
                    <xdr:col>7</xdr:col>
                    <xdr:colOff>19050</xdr:colOff>
                    <xdr:row>169</xdr:row>
                    <xdr:rowOff>412750</xdr:rowOff>
                  </to>
                </anchor>
              </controlPr>
            </control>
          </mc:Choice>
        </mc:AlternateContent>
        <mc:AlternateContent xmlns:mc="http://schemas.openxmlformats.org/markup-compatibility/2006">
          <mc:Choice Requires="x14">
            <control shapeId="3251" r:id="rId153" name="Check Box 179">
              <controlPr defaultSize="0" autoFill="0" autoLine="0" autoPict="0">
                <anchor moveWithCells="1">
                  <from>
                    <xdr:col>7</xdr:col>
                    <xdr:colOff>95250</xdr:colOff>
                    <xdr:row>169</xdr:row>
                    <xdr:rowOff>107950</xdr:rowOff>
                  </from>
                  <to>
                    <xdr:col>8</xdr:col>
                    <xdr:colOff>19050</xdr:colOff>
                    <xdr:row>169</xdr:row>
                    <xdr:rowOff>412750</xdr:rowOff>
                  </to>
                </anchor>
              </controlPr>
            </control>
          </mc:Choice>
        </mc:AlternateContent>
        <mc:AlternateContent xmlns:mc="http://schemas.openxmlformats.org/markup-compatibility/2006">
          <mc:Choice Requires="x14">
            <control shapeId="3252" r:id="rId154" name="Check Box 180">
              <controlPr defaultSize="0" autoFill="0" autoLine="0" autoPict="0">
                <anchor moveWithCells="1">
                  <from>
                    <xdr:col>6</xdr:col>
                    <xdr:colOff>69850</xdr:colOff>
                    <xdr:row>171</xdr:row>
                    <xdr:rowOff>152400</xdr:rowOff>
                  </from>
                  <to>
                    <xdr:col>7</xdr:col>
                    <xdr:colOff>12700</xdr:colOff>
                    <xdr:row>171</xdr:row>
                    <xdr:rowOff>457200</xdr:rowOff>
                  </to>
                </anchor>
              </controlPr>
            </control>
          </mc:Choice>
        </mc:AlternateContent>
        <mc:AlternateContent xmlns:mc="http://schemas.openxmlformats.org/markup-compatibility/2006">
          <mc:Choice Requires="x14">
            <control shapeId="3253" r:id="rId155" name="Check Box 181">
              <controlPr defaultSize="0" autoFill="0" autoLine="0" autoPict="0">
                <anchor moveWithCells="1">
                  <from>
                    <xdr:col>7</xdr:col>
                    <xdr:colOff>88900</xdr:colOff>
                    <xdr:row>171</xdr:row>
                    <xdr:rowOff>146050</xdr:rowOff>
                  </from>
                  <to>
                    <xdr:col>8</xdr:col>
                    <xdr:colOff>19050</xdr:colOff>
                    <xdr:row>171</xdr:row>
                    <xdr:rowOff>450850</xdr:rowOff>
                  </to>
                </anchor>
              </controlPr>
            </control>
          </mc:Choice>
        </mc:AlternateContent>
        <mc:AlternateContent xmlns:mc="http://schemas.openxmlformats.org/markup-compatibility/2006">
          <mc:Choice Requires="x14">
            <control shapeId="3254" r:id="rId156" name="Check Box 182">
              <controlPr defaultSize="0" autoFill="0" autoLine="0" autoPict="0">
                <anchor moveWithCells="1">
                  <from>
                    <xdr:col>6</xdr:col>
                    <xdr:colOff>95250</xdr:colOff>
                    <xdr:row>172</xdr:row>
                    <xdr:rowOff>190500</xdr:rowOff>
                  </from>
                  <to>
                    <xdr:col>7</xdr:col>
                    <xdr:colOff>19050</xdr:colOff>
                    <xdr:row>172</xdr:row>
                    <xdr:rowOff>495300</xdr:rowOff>
                  </to>
                </anchor>
              </controlPr>
            </control>
          </mc:Choice>
        </mc:AlternateContent>
        <mc:AlternateContent xmlns:mc="http://schemas.openxmlformats.org/markup-compatibility/2006">
          <mc:Choice Requires="x14">
            <control shapeId="3255" r:id="rId157" name="Check Box 183">
              <controlPr defaultSize="0" autoFill="0" autoLine="0" autoPict="0">
                <anchor moveWithCells="1">
                  <from>
                    <xdr:col>7</xdr:col>
                    <xdr:colOff>95250</xdr:colOff>
                    <xdr:row>172</xdr:row>
                    <xdr:rowOff>190500</xdr:rowOff>
                  </from>
                  <to>
                    <xdr:col>8</xdr:col>
                    <xdr:colOff>19050</xdr:colOff>
                    <xdr:row>172</xdr:row>
                    <xdr:rowOff>495300</xdr:rowOff>
                  </to>
                </anchor>
              </controlPr>
            </control>
          </mc:Choice>
        </mc:AlternateContent>
        <mc:AlternateContent xmlns:mc="http://schemas.openxmlformats.org/markup-compatibility/2006">
          <mc:Choice Requires="x14">
            <control shapeId="3256" r:id="rId158" name="Check Box 184">
              <controlPr defaultSize="0" autoFill="0" autoLine="0" autoPict="0">
                <anchor moveWithCells="1">
                  <from>
                    <xdr:col>6</xdr:col>
                    <xdr:colOff>95250</xdr:colOff>
                    <xdr:row>174</xdr:row>
                    <xdr:rowOff>209550</xdr:rowOff>
                  </from>
                  <to>
                    <xdr:col>7</xdr:col>
                    <xdr:colOff>31750</xdr:colOff>
                    <xdr:row>174</xdr:row>
                    <xdr:rowOff>514350</xdr:rowOff>
                  </to>
                </anchor>
              </controlPr>
            </control>
          </mc:Choice>
        </mc:AlternateContent>
        <mc:AlternateContent xmlns:mc="http://schemas.openxmlformats.org/markup-compatibility/2006">
          <mc:Choice Requires="x14">
            <control shapeId="3257" r:id="rId159" name="Check Box 185">
              <controlPr defaultSize="0" autoFill="0" autoLine="0" autoPict="0">
                <anchor moveWithCells="1">
                  <from>
                    <xdr:col>7</xdr:col>
                    <xdr:colOff>95250</xdr:colOff>
                    <xdr:row>174</xdr:row>
                    <xdr:rowOff>209550</xdr:rowOff>
                  </from>
                  <to>
                    <xdr:col>8</xdr:col>
                    <xdr:colOff>19050</xdr:colOff>
                    <xdr:row>174</xdr:row>
                    <xdr:rowOff>514350</xdr:rowOff>
                  </to>
                </anchor>
              </controlPr>
            </control>
          </mc:Choice>
        </mc:AlternateContent>
        <mc:AlternateContent xmlns:mc="http://schemas.openxmlformats.org/markup-compatibility/2006">
          <mc:Choice Requires="x14">
            <control shapeId="3258" r:id="rId160" name="Check Box 186">
              <controlPr defaultSize="0" autoFill="0" autoLine="0" autoPict="0">
                <anchor moveWithCells="1">
                  <from>
                    <xdr:col>6</xdr:col>
                    <xdr:colOff>95250</xdr:colOff>
                    <xdr:row>175</xdr:row>
                    <xdr:rowOff>50800</xdr:rowOff>
                  </from>
                  <to>
                    <xdr:col>7</xdr:col>
                    <xdr:colOff>19050</xdr:colOff>
                    <xdr:row>175</xdr:row>
                    <xdr:rowOff>355600</xdr:rowOff>
                  </to>
                </anchor>
              </controlPr>
            </control>
          </mc:Choice>
        </mc:AlternateContent>
        <mc:AlternateContent xmlns:mc="http://schemas.openxmlformats.org/markup-compatibility/2006">
          <mc:Choice Requires="x14">
            <control shapeId="3259" r:id="rId161" name="Check Box 187">
              <controlPr defaultSize="0" autoFill="0" autoLine="0" autoPict="0">
                <anchor moveWithCells="1">
                  <from>
                    <xdr:col>7</xdr:col>
                    <xdr:colOff>76200</xdr:colOff>
                    <xdr:row>175</xdr:row>
                    <xdr:rowOff>50800</xdr:rowOff>
                  </from>
                  <to>
                    <xdr:col>8</xdr:col>
                    <xdr:colOff>19050</xdr:colOff>
                    <xdr:row>175</xdr:row>
                    <xdr:rowOff>355600</xdr:rowOff>
                  </to>
                </anchor>
              </controlPr>
            </control>
          </mc:Choice>
        </mc:AlternateContent>
        <mc:AlternateContent xmlns:mc="http://schemas.openxmlformats.org/markup-compatibility/2006">
          <mc:Choice Requires="x14">
            <control shapeId="3260" r:id="rId162" name="Check Box 188">
              <controlPr defaultSize="0" autoFill="0" autoLine="0" autoPict="0">
                <anchor moveWithCells="1">
                  <from>
                    <xdr:col>6</xdr:col>
                    <xdr:colOff>88900</xdr:colOff>
                    <xdr:row>176</xdr:row>
                    <xdr:rowOff>76200</xdr:rowOff>
                  </from>
                  <to>
                    <xdr:col>7</xdr:col>
                    <xdr:colOff>19050</xdr:colOff>
                    <xdr:row>176</xdr:row>
                    <xdr:rowOff>381000</xdr:rowOff>
                  </to>
                </anchor>
              </controlPr>
            </control>
          </mc:Choice>
        </mc:AlternateContent>
        <mc:AlternateContent xmlns:mc="http://schemas.openxmlformats.org/markup-compatibility/2006">
          <mc:Choice Requires="x14">
            <control shapeId="3261" r:id="rId163" name="Check Box 189">
              <controlPr defaultSize="0" autoFill="0" autoLine="0" autoPict="0">
                <anchor moveWithCells="1">
                  <from>
                    <xdr:col>7</xdr:col>
                    <xdr:colOff>95250</xdr:colOff>
                    <xdr:row>176</xdr:row>
                    <xdr:rowOff>76200</xdr:rowOff>
                  </from>
                  <to>
                    <xdr:col>8</xdr:col>
                    <xdr:colOff>19050</xdr:colOff>
                    <xdr:row>176</xdr:row>
                    <xdr:rowOff>381000</xdr:rowOff>
                  </to>
                </anchor>
              </controlPr>
            </control>
          </mc:Choice>
        </mc:AlternateContent>
        <mc:AlternateContent xmlns:mc="http://schemas.openxmlformats.org/markup-compatibility/2006">
          <mc:Choice Requires="x14">
            <control shapeId="3264" r:id="rId164" name="Check Box 192">
              <controlPr defaultSize="0" autoFill="0" autoLine="0" autoPict="0">
                <anchor moveWithCells="1">
                  <from>
                    <xdr:col>6</xdr:col>
                    <xdr:colOff>88900</xdr:colOff>
                    <xdr:row>177</xdr:row>
                    <xdr:rowOff>285750</xdr:rowOff>
                  </from>
                  <to>
                    <xdr:col>7</xdr:col>
                    <xdr:colOff>19050</xdr:colOff>
                    <xdr:row>177</xdr:row>
                    <xdr:rowOff>590550</xdr:rowOff>
                  </to>
                </anchor>
              </controlPr>
            </control>
          </mc:Choice>
        </mc:AlternateContent>
        <mc:AlternateContent xmlns:mc="http://schemas.openxmlformats.org/markup-compatibility/2006">
          <mc:Choice Requires="x14">
            <control shapeId="3266" r:id="rId165" name="Check Box 194">
              <controlPr defaultSize="0" autoFill="0" autoLine="0" autoPict="0">
                <anchor moveWithCells="1">
                  <from>
                    <xdr:col>7</xdr:col>
                    <xdr:colOff>95250</xdr:colOff>
                    <xdr:row>177</xdr:row>
                    <xdr:rowOff>285750</xdr:rowOff>
                  </from>
                  <to>
                    <xdr:col>8</xdr:col>
                    <xdr:colOff>19050</xdr:colOff>
                    <xdr:row>177</xdr:row>
                    <xdr:rowOff>590550</xdr:rowOff>
                  </to>
                </anchor>
              </controlPr>
            </control>
          </mc:Choice>
        </mc:AlternateContent>
        <mc:AlternateContent xmlns:mc="http://schemas.openxmlformats.org/markup-compatibility/2006">
          <mc:Choice Requires="x14">
            <control shapeId="3267" r:id="rId166" name="Check Box 195">
              <controlPr defaultSize="0" autoFill="0" autoLine="0" autoPict="0">
                <anchor moveWithCells="1">
                  <from>
                    <xdr:col>6</xdr:col>
                    <xdr:colOff>88900</xdr:colOff>
                    <xdr:row>177</xdr:row>
                    <xdr:rowOff>876300</xdr:rowOff>
                  </from>
                  <to>
                    <xdr:col>7</xdr:col>
                    <xdr:colOff>19050</xdr:colOff>
                    <xdr:row>178</xdr:row>
                    <xdr:rowOff>298450</xdr:rowOff>
                  </to>
                </anchor>
              </controlPr>
            </control>
          </mc:Choice>
        </mc:AlternateContent>
        <mc:AlternateContent xmlns:mc="http://schemas.openxmlformats.org/markup-compatibility/2006">
          <mc:Choice Requires="x14">
            <control shapeId="3268" r:id="rId167" name="Check Box 196">
              <controlPr defaultSize="0" autoFill="0" autoLine="0" autoPict="0">
                <anchor moveWithCells="1">
                  <from>
                    <xdr:col>7</xdr:col>
                    <xdr:colOff>76200</xdr:colOff>
                    <xdr:row>178</xdr:row>
                    <xdr:rowOff>0</xdr:rowOff>
                  </from>
                  <to>
                    <xdr:col>8</xdr:col>
                    <xdr:colOff>19050</xdr:colOff>
                    <xdr:row>178</xdr:row>
                    <xdr:rowOff>304800</xdr:rowOff>
                  </to>
                </anchor>
              </controlPr>
            </control>
          </mc:Choice>
        </mc:AlternateContent>
        <mc:AlternateContent xmlns:mc="http://schemas.openxmlformats.org/markup-compatibility/2006">
          <mc:Choice Requires="x14">
            <control shapeId="3269" r:id="rId168" name="Check Box 197">
              <controlPr defaultSize="0" autoFill="0" autoLine="0" autoPict="0">
                <anchor moveWithCells="1">
                  <from>
                    <xdr:col>6</xdr:col>
                    <xdr:colOff>95250</xdr:colOff>
                    <xdr:row>191</xdr:row>
                    <xdr:rowOff>107950</xdr:rowOff>
                  </from>
                  <to>
                    <xdr:col>7</xdr:col>
                    <xdr:colOff>19050</xdr:colOff>
                    <xdr:row>191</xdr:row>
                    <xdr:rowOff>412750</xdr:rowOff>
                  </to>
                </anchor>
              </controlPr>
            </control>
          </mc:Choice>
        </mc:AlternateContent>
        <mc:AlternateContent xmlns:mc="http://schemas.openxmlformats.org/markup-compatibility/2006">
          <mc:Choice Requires="x14">
            <control shapeId="3270" r:id="rId169" name="Check Box 198">
              <controlPr defaultSize="0" autoFill="0" autoLine="0" autoPict="0">
                <anchor moveWithCells="1">
                  <from>
                    <xdr:col>7</xdr:col>
                    <xdr:colOff>95250</xdr:colOff>
                    <xdr:row>191</xdr:row>
                    <xdr:rowOff>107950</xdr:rowOff>
                  </from>
                  <to>
                    <xdr:col>8</xdr:col>
                    <xdr:colOff>19050</xdr:colOff>
                    <xdr:row>191</xdr:row>
                    <xdr:rowOff>412750</xdr:rowOff>
                  </to>
                </anchor>
              </controlPr>
            </control>
          </mc:Choice>
        </mc:AlternateContent>
        <mc:AlternateContent xmlns:mc="http://schemas.openxmlformats.org/markup-compatibility/2006">
          <mc:Choice Requires="x14">
            <control shapeId="3271" r:id="rId170" name="Check Box 199">
              <controlPr defaultSize="0" autoFill="0" autoLine="0" autoPict="0">
                <anchor moveWithCells="1">
                  <from>
                    <xdr:col>6</xdr:col>
                    <xdr:colOff>95250</xdr:colOff>
                    <xdr:row>192</xdr:row>
                    <xdr:rowOff>107950</xdr:rowOff>
                  </from>
                  <to>
                    <xdr:col>7</xdr:col>
                    <xdr:colOff>19050</xdr:colOff>
                    <xdr:row>192</xdr:row>
                    <xdr:rowOff>412750</xdr:rowOff>
                  </to>
                </anchor>
              </controlPr>
            </control>
          </mc:Choice>
        </mc:AlternateContent>
        <mc:AlternateContent xmlns:mc="http://schemas.openxmlformats.org/markup-compatibility/2006">
          <mc:Choice Requires="x14">
            <control shapeId="3272" r:id="rId171" name="Check Box 200">
              <controlPr defaultSize="0" autoFill="0" autoLine="0" autoPict="0">
                <anchor moveWithCells="1">
                  <from>
                    <xdr:col>7</xdr:col>
                    <xdr:colOff>95250</xdr:colOff>
                    <xdr:row>192</xdr:row>
                    <xdr:rowOff>107950</xdr:rowOff>
                  </from>
                  <to>
                    <xdr:col>8</xdr:col>
                    <xdr:colOff>19050</xdr:colOff>
                    <xdr:row>192</xdr:row>
                    <xdr:rowOff>412750</xdr:rowOff>
                  </to>
                </anchor>
              </controlPr>
            </control>
          </mc:Choice>
        </mc:AlternateContent>
        <mc:AlternateContent xmlns:mc="http://schemas.openxmlformats.org/markup-compatibility/2006">
          <mc:Choice Requires="x14">
            <control shapeId="3273" r:id="rId172" name="Check Box 201">
              <controlPr defaultSize="0" autoFill="0" autoLine="0" autoPict="0">
                <anchor moveWithCells="1">
                  <from>
                    <xdr:col>6</xdr:col>
                    <xdr:colOff>95250</xdr:colOff>
                    <xdr:row>193</xdr:row>
                    <xdr:rowOff>107950</xdr:rowOff>
                  </from>
                  <to>
                    <xdr:col>7</xdr:col>
                    <xdr:colOff>19050</xdr:colOff>
                    <xdr:row>193</xdr:row>
                    <xdr:rowOff>412750</xdr:rowOff>
                  </to>
                </anchor>
              </controlPr>
            </control>
          </mc:Choice>
        </mc:AlternateContent>
        <mc:AlternateContent xmlns:mc="http://schemas.openxmlformats.org/markup-compatibility/2006">
          <mc:Choice Requires="x14">
            <control shapeId="3274" r:id="rId173" name="Check Box 202">
              <controlPr defaultSize="0" autoFill="0" autoLine="0" autoPict="0">
                <anchor moveWithCells="1">
                  <from>
                    <xdr:col>7</xdr:col>
                    <xdr:colOff>95250</xdr:colOff>
                    <xdr:row>193</xdr:row>
                    <xdr:rowOff>107950</xdr:rowOff>
                  </from>
                  <to>
                    <xdr:col>8</xdr:col>
                    <xdr:colOff>19050</xdr:colOff>
                    <xdr:row>193</xdr:row>
                    <xdr:rowOff>412750</xdr:rowOff>
                  </to>
                </anchor>
              </controlPr>
            </control>
          </mc:Choice>
        </mc:AlternateContent>
        <mc:AlternateContent xmlns:mc="http://schemas.openxmlformats.org/markup-compatibility/2006">
          <mc:Choice Requires="x14">
            <control shapeId="3275" r:id="rId174" name="Check Box 203">
              <controlPr defaultSize="0" autoFill="0" autoLine="0" autoPict="0">
                <anchor moveWithCells="1">
                  <from>
                    <xdr:col>6</xdr:col>
                    <xdr:colOff>88900</xdr:colOff>
                    <xdr:row>194</xdr:row>
                    <xdr:rowOff>209550</xdr:rowOff>
                  </from>
                  <to>
                    <xdr:col>7</xdr:col>
                    <xdr:colOff>19050</xdr:colOff>
                    <xdr:row>194</xdr:row>
                    <xdr:rowOff>514350</xdr:rowOff>
                  </to>
                </anchor>
              </controlPr>
            </control>
          </mc:Choice>
        </mc:AlternateContent>
        <mc:AlternateContent xmlns:mc="http://schemas.openxmlformats.org/markup-compatibility/2006">
          <mc:Choice Requires="x14">
            <control shapeId="3276" r:id="rId175" name="Check Box 204">
              <controlPr defaultSize="0" autoFill="0" autoLine="0" autoPict="0">
                <anchor moveWithCells="1">
                  <from>
                    <xdr:col>7</xdr:col>
                    <xdr:colOff>88900</xdr:colOff>
                    <xdr:row>194</xdr:row>
                    <xdr:rowOff>209550</xdr:rowOff>
                  </from>
                  <to>
                    <xdr:col>8</xdr:col>
                    <xdr:colOff>19050</xdr:colOff>
                    <xdr:row>194</xdr:row>
                    <xdr:rowOff>514350</xdr:rowOff>
                  </to>
                </anchor>
              </controlPr>
            </control>
          </mc:Choice>
        </mc:AlternateContent>
        <mc:AlternateContent xmlns:mc="http://schemas.openxmlformats.org/markup-compatibility/2006">
          <mc:Choice Requires="x14">
            <control shapeId="3277" r:id="rId176" name="Check Box 205">
              <controlPr defaultSize="0" autoFill="0" autoLine="0" autoPict="0">
                <anchor moveWithCells="1">
                  <from>
                    <xdr:col>6</xdr:col>
                    <xdr:colOff>76200</xdr:colOff>
                    <xdr:row>195</xdr:row>
                    <xdr:rowOff>203200</xdr:rowOff>
                  </from>
                  <to>
                    <xdr:col>7</xdr:col>
                    <xdr:colOff>19050</xdr:colOff>
                    <xdr:row>195</xdr:row>
                    <xdr:rowOff>508000</xdr:rowOff>
                  </to>
                </anchor>
              </controlPr>
            </control>
          </mc:Choice>
        </mc:AlternateContent>
        <mc:AlternateContent xmlns:mc="http://schemas.openxmlformats.org/markup-compatibility/2006">
          <mc:Choice Requires="x14">
            <control shapeId="3278" r:id="rId177" name="Check Box 206">
              <controlPr defaultSize="0" autoFill="0" autoLine="0" autoPict="0">
                <anchor moveWithCells="1">
                  <from>
                    <xdr:col>7</xdr:col>
                    <xdr:colOff>88900</xdr:colOff>
                    <xdr:row>195</xdr:row>
                    <xdr:rowOff>209550</xdr:rowOff>
                  </from>
                  <to>
                    <xdr:col>8</xdr:col>
                    <xdr:colOff>19050</xdr:colOff>
                    <xdr:row>195</xdr:row>
                    <xdr:rowOff>514350</xdr:rowOff>
                  </to>
                </anchor>
              </controlPr>
            </control>
          </mc:Choice>
        </mc:AlternateContent>
        <mc:AlternateContent xmlns:mc="http://schemas.openxmlformats.org/markup-compatibility/2006">
          <mc:Choice Requires="x14">
            <control shapeId="3281" r:id="rId178" name="Check Box 209">
              <controlPr defaultSize="0" autoFill="0" autoLine="0" autoPict="0">
                <anchor moveWithCells="1">
                  <from>
                    <xdr:col>6</xdr:col>
                    <xdr:colOff>95250</xdr:colOff>
                    <xdr:row>196</xdr:row>
                    <xdr:rowOff>76200</xdr:rowOff>
                  </from>
                  <to>
                    <xdr:col>7</xdr:col>
                    <xdr:colOff>19050</xdr:colOff>
                    <xdr:row>196</xdr:row>
                    <xdr:rowOff>381000</xdr:rowOff>
                  </to>
                </anchor>
              </controlPr>
            </control>
          </mc:Choice>
        </mc:AlternateContent>
        <mc:AlternateContent xmlns:mc="http://schemas.openxmlformats.org/markup-compatibility/2006">
          <mc:Choice Requires="x14">
            <control shapeId="3282" r:id="rId179" name="Check Box 210">
              <controlPr defaultSize="0" autoFill="0" autoLine="0" autoPict="0">
                <anchor moveWithCells="1">
                  <from>
                    <xdr:col>7</xdr:col>
                    <xdr:colOff>88900</xdr:colOff>
                    <xdr:row>196</xdr:row>
                    <xdr:rowOff>88900</xdr:rowOff>
                  </from>
                  <to>
                    <xdr:col>8</xdr:col>
                    <xdr:colOff>19050</xdr:colOff>
                    <xdr:row>196</xdr:row>
                    <xdr:rowOff>393700</xdr:rowOff>
                  </to>
                </anchor>
              </controlPr>
            </control>
          </mc:Choice>
        </mc:AlternateContent>
        <mc:AlternateContent xmlns:mc="http://schemas.openxmlformats.org/markup-compatibility/2006">
          <mc:Choice Requires="x14">
            <control shapeId="3283" r:id="rId180" name="Check Box 211">
              <controlPr defaultSize="0" autoFill="0" autoLine="0" autoPict="0">
                <anchor moveWithCells="1">
                  <from>
                    <xdr:col>6</xdr:col>
                    <xdr:colOff>95250</xdr:colOff>
                    <xdr:row>197</xdr:row>
                    <xdr:rowOff>69850</xdr:rowOff>
                  </from>
                  <to>
                    <xdr:col>7</xdr:col>
                    <xdr:colOff>31750</xdr:colOff>
                    <xdr:row>197</xdr:row>
                    <xdr:rowOff>374650</xdr:rowOff>
                  </to>
                </anchor>
              </controlPr>
            </control>
          </mc:Choice>
        </mc:AlternateContent>
        <mc:AlternateContent xmlns:mc="http://schemas.openxmlformats.org/markup-compatibility/2006">
          <mc:Choice Requires="x14">
            <control shapeId="3284" r:id="rId181" name="Check Box 212">
              <controlPr defaultSize="0" autoFill="0" autoLine="0" autoPict="0">
                <anchor moveWithCells="1">
                  <from>
                    <xdr:col>7</xdr:col>
                    <xdr:colOff>95250</xdr:colOff>
                    <xdr:row>197</xdr:row>
                    <xdr:rowOff>57150</xdr:rowOff>
                  </from>
                  <to>
                    <xdr:col>8</xdr:col>
                    <xdr:colOff>19050</xdr:colOff>
                    <xdr:row>197</xdr:row>
                    <xdr:rowOff>361950</xdr:rowOff>
                  </to>
                </anchor>
              </controlPr>
            </control>
          </mc:Choice>
        </mc:AlternateContent>
        <mc:AlternateContent xmlns:mc="http://schemas.openxmlformats.org/markup-compatibility/2006">
          <mc:Choice Requires="x14">
            <control shapeId="3285" r:id="rId182" name="Check Box 213">
              <controlPr defaultSize="0" autoFill="0" autoLine="0" autoPict="0">
                <anchor moveWithCells="1">
                  <from>
                    <xdr:col>6</xdr:col>
                    <xdr:colOff>95250</xdr:colOff>
                    <xdr:row>198</xdr:row>
                    <xdr:rowOff>209550</xdr:rowOff>
                  </from>
                  <to>
                    <xdr:col>7</xdr:col>
                    <xdr:colOff>31750</xdr:colOff>
                    <xdr:row>198</xdr:row>
                    <xdr:rowOff>514350</xdr:rowOff>
                  </to>
                </anchor>
              </controlPr>
            </control>
          </mc:Choice>
        </mc:AlternateContent>
        <mc:AlternateContent xmlns:mc="http://schemas.openxmlformats.org/markup-compatibility/2006">
          <mc:Choice Requires="x14">
            <control shapeId="3286" r:id="rId183" name="Check Box 214">
              <controlPr defaultSize="0" autoFill="0" autoLine="0" autoPict="0">
                <anchor moveWithCells="1">
                  <from>
                    <xdr:col>7</xdr:col>
                    <xdr:colOff>76200</xdr:colOff>
                    <xdr:row>198</xdr:row>
                    <xdr:rowOff>209550</xdr:rowOff>
                  </from>
                  <to>
                    <xdr:col>8</xdr:col>
                    <xdr:colOff>19050</xdr:colOff>
                    <xdr:row>198</xdr:row>
                    <xdr:rowOff>514350</xdr:rowOff>
                  </to>
                </anchor>
              </controlPr>
            </control>
          </mc:Choice>
        </mc:AlternateContent>
        <mc:AlternateContent xmlns:mc="http://schemas.openxmlformats.org/markup-compatibility/2006">
          <mc:Choice Requires="x14">
            <control shapeId="3287" r:id="rId184" name="Check Box 215">
              <controlPr defaultSize="0" autoFill="0" autoLine="0" autoPict="0">
                <anchor moveWithCells="1">
                  <from>
                    <xdr:col>6</xdr:col>
                    <xdr:colOff>95250</xdr:colOff>
                    <xdr:row>199</xdr:row>
                    <xdr:rowOff>152400</xdr:rowOff>
                  </from>
                  <to>
                    <xdr:col>7</xdr:col>
                    <xdr:colOff>31750</xdr:colOff>
                    <xdr:row>199</xdr:row>
                    <xdr:rowOff>457200</xdr:rowOff>
                  </to>
                </anchor>
              </controlPr>
            </control>
          </mc:Choice>
        </mc:AlternateContent>
        <mc:AlternateContent xmlns:mc="http://schemas.openxmlformats.org/markup-compatibility/2006">
          <mc:Choice Requires="x14">
            <control shapeId="3288" r:id="rId185" name="Check Box 216">
              <controlPr defaultSize="0" autoFill="0" autoLine="0" autoPict="0">
                <anchor moveWithCells="1">
                  <from>
                    <xdr:col>7</xdr:col>
                    <xdr:colOff>95250</xdr:colOff>
                    <xdr:row>199</xdr:row>
                    <xdr:rowOff>165100</xdr:rowOff>
                  </from>
                  <to>
                    <xdr:col>8</xdr:col>
                    <xdr:colOff>19050</xdr:colOff>
                    <xdr:row>199</xdr:row>
                    <xdr:rowOff>469900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zoomScaleNormal="100" workbookViewId="0">
      <selection activeCell="B29" sqref="B29"/>
    </sheetView>
  </sheetViews>
  <sheetFormatPr defaultColWidth="25.75" defaultRowHeight="19.5" customHeight="1" x14ac:dyDescent="0.55000000000000004"/>
  <cols>
    <col min="1" max="1" width="27.83203125" style="430" customWidth="1"/>
    <col min="2" max="3" width="23.75" style="431" customWidth="1"/>
    <col min="4" max="10" width="6.25" style="431" customWidth="1"/>
    <col min="11" max="256" width="25.75" style="431"/>
    <col min="257" max="257" width="27.83203125" style="431" customWidth="1"/>
    <col min="258" max="259" width="23.75" style="431" customWidth="1"/>
    <col min="260" max="266" width="6.25" style="431" customWidth="1"/>
    <col min="267" max="512" width="25.75" style="431"/>
    <col min="513" max="513" width="27.83203125" style="431" customWidth="1"/>
    <col min="514" max="515" width="23.75" style="431" customWidth="1"/>
    <col min="516" max="522" width="6.25" style="431" customWidth="1"/>
    <col min="523" max="768" width="25.75" style="431"/>
    <col min="769" max="769" width="27.83203125" style="431" customWidth="1"/>
    <col min="770" max="771" width="23.75" style="431" customWidth="1"/>
    <col min="772" max="778" width="6.25" style="431" customWidth="1"/>
    <col min="779" max="1024" width="25.75" style="431"/>
    <col min="1025" max="1025" width="27.83203125" style="431" customWidth="1"/>
    <col min="1026" max="1027" width="23.75" style="431" customWidth="1"/>
    <col min="1028" max="1034" width="6.25" style="431" customWidth="1"/>
    <col min="1035" max="1280" width="25.75" style="431"/>
    <col min="1281" max="1281" width="27.83203125" style="431" customWidth="1"/>
    <col min="1282" max="1283" width="23.75" style="431" customWidth="1"/>
    <col min="1284" max="1290" width="6.25" style="431" customWidth="1"/>
    <col min="1291" max="1536" width="25.75" style="431"/>
    <col min="1537" max="1537" width="27.83203125" style="431" customWidth="1"/>
    <col min="1538" max="1539" width="23.75" style="431" customWidth="1"/>
    <col min="1540" max="1546" width="6.25" style="431" customWidth="1"/>
    <col min="1547" max="1792" width="25.75" style="431"/>
    <col min="1793" max="1793" width="27.83203125" style="431" customWidth="1"/>
    <col min="1794" max="1795" width="23.75" style="431" customWidth="1"/>
    <col min="1796" max="1802" width="6.25" style="431" customWidth="1"/>
    <col min="1803" max="2048" width="25.75" style="431"/>
    <col min="2049" max="2049" width="27.83203125" style="431" customWidth="1"/>
    <col min="2050" max="2051" width="23.75" style="431" customWidth="1"/>
    <col min="2052" max="2058" width="6.25" style="431" customWidth="1"/>
    <col min="2059" max="2304" width="25.75" style="431"/>
    <col min="2305" max="2305" width="27.83203125" style="431" customWidth="1"/>
    <col min="2306" max="2307" width="23.75" style="431" customWidth="1"/>
    <col min="2308" max="2314" width="6.25" style="431" customWidth="1"/>
    <col min="2315" max="2560" width="25.75" style="431"/>
    <col min="2561" max="2561" width="27.83203125" style="431" customWidth="1"/>
    <col min="2562" max="2563" width="23.75" style="431" customWidth="1"/>
    <col min="2564" max="2570" width="6.25" style="431" customWidth="1"/>
    <col min="2571" max="2816" width="25.75" style="431"/>
    <col min="2817" max="2817" width="27.83203125" style="431" customWidth="1"/>
    <col min="2818" max="2819" width="23.75" style="431" customWidth="1"/>
    <col min="2820" max="2826" width="6.25" style="431" customWidth="1"/>
    <col min="2827" max="3072" width="25.75" style="431"/>
    <col min="3073" max="3073" width="27.83203125" style="431" customWidth="1"/>
    <col min="3074" max="3075" width="23.75" style="431" customWidth="1"/>
    <col min="3076" max="3082" width="6.25" style="431" customWidth="1"/>
    <col min="3083" max="3328" width="25.75" style="431"/>
    <col min="3329" max="3329" width="27.83203125" style="431" customWidth="1"/>
    <col min="3330" max="3331" width="23.75" style="431" customWidth="1"/>
    <col min="3332" max="3338" width="6.25" style="431" customWidth="1"/>
    <col min="3339" max="3584" width="25.75" style="431"/>
    <col min="3585" max="3585" width="27.83203125" style="431" customWidth="1"/>
    <col min="3586" max="3587" width="23.75" style="431" customWidth="1"/>
    <col min="3588" max="3594" width="6.25" style="431" customWidth="1"/>
    <col min="3595" max="3840" width="25.75" style="431"/>
    <col min="3841" max="3841" width="27.83203125" style="431" customWidth="1"/>
    <col min="3842" max="3843" width="23.75" style="431" customWidth="1"/>
    <col min="3844" max="3850" width="6.25" style="431" customWidth="1"/>
    <col min="3851" max="4096" width="25.75" style="431"/>
    <col min="4097" max="4097" width="27.83203125" style="431" customWidth="1"/>
    <col min="4098" max="4099" width="23.75" style="431" customWidth="1"/>
    <col min="4100" max="4106" width="6.25" style="431" customWidth="1"/>
    <col min="4107" max="4352" width="25.75" style="431"/>
    <col min="4353" max="4353" width="27.83203125" style="431" customWidth="1"/>
    <col min="4354" max="4355" width="23.75" style="431" customWidth="1"/>
    <col min="4356" max="4362" width="6.25" style="431" customWidth="1"/>
    <col min="4363" max="4608" width="25.75" style="431"/>
    <col min="4609" max="4609" width="27.83203125" style="431" customWidth="1"/>
    <col min="4610" max="4611" width="23.75" style="431" customWidth="1"/>
    <col min="4612" max="4618" width="6.25" style="431" customWidth="1"/>
    <col min="4619" max="4864" width="25.75" style="431"/>
    <col min="4865" max="4865" width="27.83203125" style="431" customWidth="1"/>
    <col min="4866" max="4867" width="23.75" style="431" customWidth="1"/>
    <col min="4868" max="4874" width="6.25" style="431" customWidth="1"/>
    <col min="4875" max="5120" width="25.75" style="431"/>
    <col min="5121" max="5121" width="27.83203125" style="431" customWidth="1"/>
    <col min="5122" max="5123" width="23.75" style="431" customWidth="1"/>
    <col min="5124" max="5130" width="6.25" style="431" customWidth="1"/>
    <col min="5131" max="5376" width="25.75" style="431"/>
    <col min="5377" max="5377" width="27.83203125" style="431" customWidth="1"/>
    <col min="5378" max="5379" width="23.75" style="431" customWidth="1"/>
    <col min="5380" max="5386" width="6.25" style="431" customWidth="1"/>
    <col min="5387" max="5632" width="25.75" style="431"/>
    <col min="5633" max="5633" width="27.83203125" style="431" customWidth="1"/>
    <col min="5634" max="5635" width="23.75" style="431" customWidth="1"/>
    <col min="5636" max="5642" width="6.25" style="431" customWidth="1"/>
    <col min="5643" max="5888" width="25.75" style="431"/>
    <col min="5889" max="5889" width="27.83203125" style="431" customWidth="1"/>
    <col min="5890" max="5891" width="23.75" style="431" customWidth="1"/>
    <col min="5892" max="5898" width="6.25" style="431" customWidth="1"/>
    <col min="5899" max="6144" width="25.75" style="431"/>
    <col min="6145" max="6145" width="27.83203125" style="431" customWidth="1"/>
    <col min="6146" max="6147" width="23.75" style="431" customWidth="1"/>
    <col min="6148" max="6154" width="6.25" style="431" customWidth="1"/>
    <col min="6155" max="6400" width="25.75" style="431"/>
    <col min="6401" max="6401" width="27.83203125" style="431" customWidth="1"/>
    <col min="6402" max="6403" width="23.75" style="431" customWidth="1"/>
    <col min="6404" max="6410" width="6.25" style="431" customWidth="1"/>
    <col min="6411" max="6656" width="25.75" style="431"/>
    <col min="6657" max="6657" width="27.83203125" style="431" customWidth="1"/>
    <col min="6658" max="6659" width="23.75" style="431" customWidth="1"/>
    <col min="6660" max="6666" width="6.25" style="431" customWidth="1"/>
    <col min="6667" max="6912" width="25.75" style="431"/>
    <col min="6913" max="6913" width="27.83203125" style="431" customWidth="1"/>
    <col min="6914" max="6915" width="23.75" style="431" customWidth="1"/>
    <col min="6916" max="6922" width="6.25" style="431" customWidth="1"/>
    <col min="6923" max="7168" width="25.75" style="431"/>
    <col min="7169" max="7169" width="27.83203125" style="431" customWidth="1"/>
    <col min="7170" max="7171" width="23.75" style="431" customWidth="1"/>
    <col min="7172" max="7178" width="6.25" style="431" customWidth="1"/>
    <col min="7179" max="7424" width="25.75" style="431"/>
    <col min="7425" max="7425" width="27.83203125" style="431" customWidth="1"/>
    <col min="7426" max="7427" width="23.75" style="431" customWidth="1"/>
    <col min="7428" max="7434" width="6.25" style="431" customWidth="1"/>
    <col min="7435" max="7680" width="25.75" style="431"/>
    <col min="7681" max="7681" width="27.83203125" style="431" customWidth="1"/>
    <col min="7682" max="7683" width="23.75" style="431" customWidth="1"/>
    <col min="7684" max="7690" width="6.25" style="431" customWidth="1"/>
    <col min="7691" max="7936" width="25.75" style="431"/>
    <col min="7937" max="7937" width="27.83203125" style="431" customWidth="1"/>
    <col min="7938" max="7939" width="23.75" style="431" customWidth="1"/>
    <col min="7940" max="7946" width="6.25" style="431" customWidth="1"/>
    <col min="7947" max="8192" width="25.75" style="431"/>
    <col min="8193" max="8193" width="27.83203125" style="431" customWidth="1"/>
    <col min="8194" max="8195" width="23.75" style="431" customWidth="1"/>
    <col min="8196" max="8202" width="6.25" style="431" customWidth="1"/>
    <col min="8203" max="8448" width="25.75" style="431"/>
    <col min="8449" max="8449" width="27.83203125" style="431" customWidth="1"/>
    <col min="8450" max="8451" width="23.75" style="431" customWidth="1"/>
    <col min="8452" max="8458" width="6.25" style="431" customWidth="1"/>
    <col min="8459" max="8704" width="25.75" style="431"/>
    <col min="8705" max="8705" width="27.83203125" style="431" customWidth="1"/>
    <col min="8706" max="8707" width="23.75" style="431" customWidth="1"/>
    <col min="8708" max="8714" width="6.25" style="431" customWidth="1"/>
    <col min="8715" max="8960" width="25.75" style="431"/>
    <col min="8961" max="8961" width="27.83203125" style="431" customWidth="1"/>
    <col min="8962" max="8963" width="23.75" style="431" customWidth="1"/>
    <col min="8964" max="8970" width="6.25" style="431" customWidth="1"/>
    <col min="8971" max="9216" width="25.75" style="431"/>
    <col min="9217" max="9217" width="27.83203125" style="431" customWidth="1"/>
    <col min="9218" max="9219" width="23.75" style="431" customWidth="1"/>
    <col min="9220" max="9226" width="6.25" style="431" customWidth="1"/>
    <col min="9227" max="9472" width="25.75" style="431"/>
    <col min="9473" max="9473" width="27.83203125" style="431" customWidth="1"/>
    <col min="9474" max="9475" width="23.75" style="431" customWidth="1"/>
    <col min="9476" max="9482" width="6.25" style="431" customWidth="1"/>
    <col min="9483" max="9728" width="25.75" style="431"/>
    <col min="9729" max="9729" width="27.83203125" style="431" customWidth="1"/>
    <col min="9730" max="9731" width="23.75" style="431" customWidth="1"/>
    <col min="9732" max="9738" width="6.25" style="431" customWidth="1"/>
    <col min="9739" max="9984" width="25.75" style="431"/>
    <col min="9985" max="9985" width="27.83203125" style="431" customWidth="1"/>
    <col min="9986" max="9987" width="23.75" style="431" customWidth="1"/>
    <col min="9988" max="9994" width="6.25" style="431" customWidth="1"/>
    <col min="9995" max="10240" width="25.75" style="431"/>
    <col min="10241" max="10241" width="27.83203125" style="431" customWidth="1"/>
    <col min="10242" max="10243" width="23.75" style="431" customWidth="1"/>
    <col min="10244" max="10250" width="6.25" style="431" customWidth="1"/>
    <col min="10251" max="10496" width="25.75" style="431"/>
    <col min="10497" max="10497" width="27.83203125" style="431" customWidth="1"/>
    <col min="10498" max="10499" width="23.75" style="431" customWidth="1"/>
    <col min="10500" max="10506" width="6.25" style="431" customWidth="1"/>
    <col min="10507" max="10752" width="25.75" style="431"/>
    <col min="10753" max="10753" width="27.83203125" style="431" customWidth="1"/>
    <col min="10754" max="10755" width="23.75" style="431" customWidth="1"/>
    <col min="10756" max="10762" width="6.25" style="431" customWidth="1"/>
    <col min="10763" max="11008" width="25.75" style="431"/>
    <col min="11009" max="11009" width="27.83203125" style="431" customWidth="1"/>
    <col min="11010" max="11011" width="23.75" style="431" customWidth="1"/>
    <col min="11012" max="11018" width="6.25" style="431" customWidth="1"/>
    <col min="11019" max="11264" width="25.75" style="431"/>
    <col min="11265" max="11265" width="27.83203125" style="431" customWidth="1"/>
    <col min="11266" max="11267" width="23.75" style="431" customWidth="1"/>
    <col min="11268" max="11274" width="6.25" style="431" customWidth="1"/>
    <col min="11275" max="11520" width="25.75" style="431"/>
    <col min="11521" max="11521" width="27.83203125" style="431" customWidth="1"/>
    <col min="11522" max="11523" width="23.75" style="431" customWidth="1"/>
    <col min="11524" max="11530" width="6.25" style="431" customWidth="1"/>
    <col min="11531" max="11776" width="25.75" style="431"/>
    <col min="11777" max="11777" width="27.83203125" style="431" customWidth="1"/>
    <col min="11778" max="11779" width="23.75" style="431" customWidth="1"/>
    <col min="11780" max="11786" width="6.25" style="431" customWidth="1"/>
    <col min="11787" max="12032" width="25.75" style="431"/>
    <col min="12033" max="12033" width="27.83203125" style="431" customWidth="1"/>
    <col min="12034" max="12035" width="23.75" style="431" customWidth="1"/>
    <col min="12036" max="12042" width="6.25" style="431" customWidth="1"/>
    <col min="12043" max="12288" width="25.75" style="431"/>
    <col min="12289" max="12289" width="27.83203125" style="431" customWidth="1"/>
    <col min="12290" max="12291" width="23.75" style="431" customWidth="1"/>
    <col min="12292" max="12298" width="6.25" style="431" customWidth="1"/>
    <col min="12299" max="12544" width="25.75" style="431"/>
    <col min="12545" max="12545" width="27.83203125" style="431" customWidth="1"/>
    <col min="12546" max="12547" width="23.75" style="431" customWidth="1"/>
    <col min="12548" max="12554" width="6.25" style="431" customWidth="1"/>
    <col min="12555" max="12800" width="25.75" style="431"/>
    <col min="12801" max="12801" width="27.83203125" style="431" customWidth="1"/>
    <col min="12802" max="12803" width="23.75" style="431" customWidth="1"/>
    <col min="12804" max="12810" width="6.25" style="431" customWidth="1"/>
    <col min="12811" max="13056" width="25.75" style="431"/>
    <col min="13057" max="13057" width="27.83203125" style="431" customWidth="1"/>
    <col min="13058" max="13059" width="23.75" style="431" customWidth="1"/>
    <col min="13060" max="13066" width="6.25" style="431" customWidth="1"/>
    <col min="13067" max="13312" width="25.75" style="431"/>
    <col min="13313" max="13313" width="27.83203125" style="431" customWidth="1"/>
    <col min="13314" max="13315" width="23.75" style="431" customWidth="1"/>
    <col min="13316" max="13322" width="6.25" style="431" customWidth="1"/>
    <col min="13323" max="13568" width="25.75" style="431"/>
    <col min="13569" max="13569" width="27.83203125" style="431" customWidth="1"/>
    <col min="13570" max="13571" width="23.75" style="431" customWidth="1"/>
    <col min="13572" max="13578" width="6.25" style="431" customWidth="1"/>
    <col min="13579" max="13824" width="25.75" style="431"/>
    <col min="13825" max="13825" width="27.83203125" style="431" customWidth="1"/>
    <col min="13826" max="13827" width="23.75" style="431" customWidth="1"/>
    <col min="13828" max="13834" width="6.25" style="431" customWidth="1"/>
    <col min="13835" max="14080" width="25.75" style="431"/>
    <col min="14081" max="14081" width="27.83203125" style="431" customWidth="1"/>
    <col min="14082" max="14083" width="23.75" style="431" customWidth="1"/>
    <col min="14084" max="14090" width="6.25" style="431" customWidth="1"/>
    <col min="14091" max="14336" width="25.75" style="431"/>
    <col min="14337" max="14337" width="27.83203125" style="431" customWidth="1"/>
    <col min="14338" max="14339" width="23.75" style="431" customWidth="1"/>
    <col min="14340" max="14346" width="6.25" style="431" customWidth="1"/>
    <col min="14347" max="14592" width="25.75" style="431"/>
    <col min="14593" max="14593" width="27.83203125" style="431" customWidth="1"/>
    <col min="14594" max="14595" width="23.75" style="431" customWidth="1"/>
    <col min="14596" max="14602" width="6.25" style="431" customWidth="1"/>
    <col min="14603" max="14848" width="25.75" style="431"/>
    <col min="14849" max="14849" width="27.83203125" style="431" customWidth="1"/>
    <col min="14850" max="14851" width="23.75" style="431" customWidth="1"/>
    <col min="14852" max="14858" width="6.25" style="431" customWidth="1"/>
    <col min="14859" max="15104" width="25.75" style="431"/>
    <col min="15105" max="15105" width="27.83203125" style="431" customWidth="1"/>
    <col min="15106" max="15107" width="23.75" style="431" customWidth="1"/>
    <col min="15108" max="15114" width="6.25" style="431" customWidth="1"/>
    <col min="15115" max="15360" width="25.75" style="431"/>
    <col min="15361" max="15361" width="27.83203125" style="431" customWidth="1"/>
    <col min="15362" max="15363" width="23.75" style="431" customWidth="1"/>
    <col min="15364" max="15370" width="6.25" style="431" customWidth="1"/>
    <col min="15371" max="15616" width="25.75" style="431"/>
    <col min="15617" max="15617" width="27.83203125" style="431" customWidth="1"/>
    <col min="15618" max="15619" width="23.75" style="431" customWidth="1"/>
    <col min="15620" max="15626" width="6.25" style="431" customWidth="1"/>
    <col min="15627" max="15872" width="25.75" style="431"/>
    <col min="15873" max="15873" width="27.83203125" style="431" customWidth="1"/>
    <col min="15874" max="15875" width="23.75" style="431" customWidth="1"/>
    <col min="15876" max="15882" width="6.25" style="431" customWidth="1"/>
    <col min="15883" max="16128" width="25.75" style="431"/>
    <col min="16129" max="16129" width="27.83203125" style="431" customWidth="1"/>
    <col min="16130" max="16131" width="23.75" style="431" customWidth="1"/>
    <col min="16132" max="16138" width="6.25" style="431" customWidth="1"/>
    <col min="16139" max="16384" width="25.75" style="431"/>
  </cols>
  <sheetData>
    <row r="1" spans="1:3" ht="19.5" customHeight="1" x14ac:dyDescent="0.55000000000000004">
      <c r="A1" s="429" t="s">
        <v>496</v>
      </c>
      <c r="B1" s="430"/>
      <c r="C1" s="430"/>
    </row>
    <row r="2" spans="1:3" ht="19.5" customHeight="1" x14ac:dyDescent="0.55000000000000004">
      <c r="A2" s="890" t="s">
        <v>497</v>
      </c>
      <c r="B2" s="890"/>
      <c r="C2" s="890"/>
    </row>
    <row r="3" spans="1:3" ht="13.5" customHeight="1" x14ac:dyDescent="0.55000000000000004">
      <c r="B3" s="432"/>
      <c r="C3" s="432"/>
    </row>
    <row r="4" spans="1:3" ht="50.15" customHeight="1" x14ac:dyDescent="0.55000000000000004">
      <c r="A4" s="433" t="s">
        <v>498</v>
      </c>
      <c r="B4" s="434" t="s">
        <v>499</v>
      </c>
      <c r="C4" s="434" t="s">
        <v>500</v>
      </c>
    </row>
    <row r="5" spans="1:3" ht="19.5" customHeight="1" x14ac:dyDescent="0.55000000000000004">
      <c r="A5" s="435" t="s">
        <v>501</v>
      </c>
      <c r="B5" s="436">
        <v>1</v>
      </c>
      <c r="C5" s="436">
        <v>1</v>
      </c>
    </row>
    <row r="6" spans="1:3" ht="19.5" customHeight="1" x14ac:dyDescent="0.55000000000000004">
      <c r="A6" s="435" t="s">
        <v>502</v>
      </c>
      <c r="B6" s="436">
        <v>2</v>
      </c>
      <c r="C6" s="436">
        <v>1</v>
      </c>
    </row>
    <row r="7" spans="1:3" ht="19.5" customHeight="1" x14ac:dyDescent="0.55000000000000004">
      <c r="A7" s="435" t="s">
        <v>503</v>
      </c>
      <c r="B7" s="436">
        <v>3</v>
      </c>
      <c r="C7" s="436">
        <v>2</v>
      </c>
    </row>
    <row r="8" spans="1:3" ht="19.5" customHeight="1" x14ac:dyDescent="0.55000000000000004">
      <c r="A8" s="435" t="s">
        <v>504</v>
      </c>
      <c r="B8" s="436">
        <v>4</v>
      </c>
      <c r="C8" s="436">
        <v>3</v>
      </c>
    </row>
    <row r="9" spans="1:3" ht="19.5" customHeight="1" x14ac:dyDescent="0.55000000000000004">
      <c r="A9" s="435" t="s">
        <v>505</v>
      </c>
      <c r="B9" s="436">
        <v>5</v>
      </c>
      <c r="C9" s="436">
        <v>4</v>
      </c>
    </row>
    <row r="10" spans="1:3" ht="19.5" customHeight="1" x14ac:dyDescent="0.55000000000000004">
      <c r="A10" s="435" t="s">
        <v>506</v>
      </c>
      <c r="B10" s="436">
        <v>6</v>
      </c>
      <c r="C10" s="436">
        <v>4</v>
      </c>
    </row>
    <row r="11" spans="1:3" ht="19.5" customHeight="1" x14ac:dyDescent="0.55000000000000004">
      <c r="A11" s="435" t="s">
        <v>507</v>
      </c>
      <c r="B11" s="436">
        <v>7</v>
      </c>
      <c r="C11" s="436">
        <v>5</v>
      </c>
    </row>
    <row r="12" spans="1:3" ht="19.5" customHeight="1" x14ac:dyDescent="0.55000000000000004">
      <c r="A12" s="435" t="s">
        <v>508</v>
      </c>
      <c r="B12" s="436">
        <v>8</v>
      </c>
      <c r="C12" s="436">
        <v>6</v>
      </c>
    </row>
    <row r="13" spans="1:3" ht="19.5" customHeight="1" x14ac:dyDescent="0.55000000000000004">
      <c r="A13" s="435" t="s">
        <v>509</v>
      </c>
      <c r="B13" s="436">
        <v>9</v>
      </c>
      <c r="C13" s="436">
        <v>6</v>
      </c>
    </row>
    <row r="14" spans="1:3" ht="19.5" customHeight="1" x14ac:dyDescent="0.55000000000000004">
      <c r="A14" s="437" t="s">
        <v>510</v>
      </c>
      <c r="B14" s="436">
        <v>10</v>
      </c>
      <c r="C14" s="436">
        <v>7</v>
      </c>
    </row>
    <row r="15" spans="1:3" ht="19.5" customHeight="1" x14ac:dyDescent="0.55000000000000004">
      <c r="A15" s="433" t="s">
        <v>511</v>
      </c>
      <c r="B15" s="436">
        <v>11</v>
      </c>
      <c r="C15" s="436">
        <v>8</v>
      </c>
    </row>
    <row r="16" spans="1:3" ht="19.5" customHeight="1" x14ac:dyDescent="0.55000000000000004">
      <c r="A16" s="433" t="s">
        <v>512</v>
      </c>
      <c r="B16" s="436">
        <v>12</v>
      </c>
      <c r="C16" s="436">
        <v>8</v>
      </c>
    </row>
    <row r="17" spans="1:3" ht="19.5" customHeight="1" x14ac:dyDescent="0.55000000000000004">
      <c r="A17" s="433" t="s">
        <v>513</v>
      </c>
      <c r="B17" s="436">
        <v>13</v>
      </c>
      <c r="C17" s="436">
        <v>9</v>
      </c>
    </row>
    <row r="18" spans="1:3" ht="19.5" customHeight="1" x14ac:dyDescent="0.55000000000000004">
      <c r="A18" s="433" t="s">
        <v>514</v>
      </c>
      <c r="B18" s="436">
        <v>14</v>
      </c>
      <c r="C18" s="436">
        <v>10</v>
      </c>
    </row>
    <row r="19" spans="1:3" ht="19.5" customHeight="1" x14ac:dyDescent="0.55000000000000004">
      <c r="A19" s="433" t="s">
        <v>515</v>
      </c>
      <c r="B19" s="436">
        <v>15</v>
      </c>
      <c r="C19" s="436">
        <v>10</v>
      </c>
    </row>
    <row r="20" spans="1:3" ht="19.5" customHeight="1" x14ac:dyDescent="0.55000000000000004">
      <c r="A20" s="433" t="s">
        <v>516</v>
      </c>
      <c r="B20" s="436">
        <v>16</v>
      </c>
      <c r="C20" s="436">
        <v>11</v>
      </c>
    </row>
    <row r="21" spans="1:3" ht="19.5" customHeight="1" x14ac:dyDescent="0.55000000000000004">
      <c r="B21" s="430"/>
      <c r="C21" s="430"/>
    </row>
    <row r="130" spans="17:17" ht="19.5" customHeight="1" x14ac:dyDescent="0.55000000000000004">
      <c r="Q130" s="438"/>
    </row>
  </sheetData>
  <mergeCells count="1">
    <mergeCell ref="A2:C2"/>
  </mergeCells>
  <phoneticPr fontId="1"/>
  <pageMargins left="0.78740157480314965" right="0.59055118110236227" top="0.62992125984251968" bottom="0.55118110236220474" header="0.51181102362204722" footer="0.31496062992125984"/>
  <pageSetup paperSize="9" scale="90"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zoomScaleNormal="100" workbookViewId="0">
      <selection activeCell="C29" sqref="C29"/>
    </sheetView>
  </sheetViews>
  <sheetFormatPr defaultColWidth="25.75" defaultRowHeight="19.5" customHeight="1" x14ac:dyDescent="0.55000000000000004"/>
  <cols>
    <col min="1" max="1" width="27.83203125" style="430" customWidth="1"/>
    <col min="2" max="3" width="23.75" style="431" customWidth="1"/>
    <col min="4" max="10" width="6.25" style="431" customWidth="1"/>
    <col min="11" max="256" width="25.75" style="431"/>
    <col min="257" max="257" width="27.83203125" style="431" customWidth="1"/>
    <col min="258" max="259" width="23.75" style="431" customWidth="1"/>
    <col min="260" max="266" width="6.25" style="431" customWidth="1"/>
    <col min="267" max="512" width="25.75" style="431"/>
    <col min="513" max="513" width="27.83203125" style="431" customWidth="1"/>
    <col min="514" max="515" width="23.75" style="431" customWidth="1"/>
    <col min="516" max="522" width="6.25" style="431" customWidth="1"/>
    <col min="523" max="768" width="25.75" style="431"/>
    <col min="769" max="769" width="27.83203125" style="431" customWidth="1"/>
    <col min="770" max="771" width="23.75" style="431" customWidth="1"/>
    <col min="772" max="778" width="6.25" style="431" customWidth="1"/>
    <col min="779" max="1024" width="25.75" style="431"/>
    <col min="1025" max="1025" width="27.83203125" style="431" customWidth="1"/>
    <col min="1026" max="1027" width="23.75" style="431" customWidth="1"/>
    <col min="1028" max="1034" width="6.25" style="431" customWidth="1"/>
    <col min="1035" max="1280" width="25.75" style="431"/>
    <col min="1281" max="1281" width="27.83203125" style="431" customWidth="1"/>
    <col min="1282" max="1283" width="23.75" style="431" customWidth="1"/>
    <col min="1284" max="1290" width="6.25" style="431" customWidth="1"/>
    <col min="1291" max="1536" width="25.75" style="431"/>
    <col min="1537" max="1537" width="27.83203125" style="431" customWidth="1"/>
    <col min="1538" max="1539" width="23.75" style="431" customWidth="1"/>
    <col min="1540" max="1546" width="6.25" style="431" customWidth="1"/>
    <col min="1547" max="1792" width="25.75" style="431"/>
    <col min="1793" max="1793" width="27.83203125" style="431" customWidth="1"/>
    <col min="1794" max="1795" width="23.75" style="431" customWidth="1"/>
    <col min="1796" max="1802" width="6.25" style="431" customWidth="1"/>
    <col min="1803" max="2048" width="25.75" style="431"/>
    <col min="2049" max="2049" width="27.83203125" style="431" customWidth="1"/>
    <col min="2050" max="2051" width="23.75" style="431" customWidth="1"/>
    <col min="2052" max="2058" width="6.25" style="431" customWidth="1"/>
    <col min="2059" max="2304" width="25.75" style="431"/>
    <col min="2305" max="2305" width="27.83203125" style="431" customWidth="1"/>
    <col min="2306" max="2307" width="23.75" style="431" customWidth="1"/>
    <col min="2308" max="2314" width="6.25" style="431" customWidth="1"/>
    <col min="2315" max="2560" width="25.75" style="431"/>
    <col min="2561" max="2561" width="27.83203125" style="431" customWidth="1"/>
    <col min="2562" max="2563" width="23.75" style="431" customWidth="1"/>
    <col min="2564" max="2570" width="6.25" style="431" customWidth="1"/>
    <col min="2571" max="2816" width="25.75" style="431"/>
    <col min="2817" max="2817" width="27.83203125" style="431" customWidth="1"/>
    <col min="2818" max="2819" width="23.75" style="431" customWidth="1"/>
    <col min="2820" max="2826" width="6.25" style="431" customWidth="1"/>
    <col min="2827" max="3072" width="25.75" style="431"/>
    <col min="3073" max="3073" width="27.83203125" style="431" customWidth="1"/>
    <col min="3074" max="3075" width="23.75" style="431" customWidth="1"/>
    <col min="3076" max="3082" width="6.25" style="431" customWidth="1"/>
    <col min="3083" max="3328" width="25.75" style="431"/>
    <col min="3329" max="3329" width="27.83203125" style="431" customWidth="1"/>
    <col min="3330" max="3331" width="23.75" style="431" customWidth="1"/>
    <col min="3332" max="3338" width="6.25" style="431" customWidth="1"/>
    <col min="3339" max="3584" width="25.75" style="431"/>
    <col min="3585" max="3585" width="27.83203125" style="431" customWidth="1"/>
    <col min="3586" max="3587" width="23.75" style="431" customWidth="1"/>
    <col min="3588" max="3594" width="6.25" style="431" customWidth="1"/>
    <col min="3595" max="3840" width="25.75" style="431"/>
    <col min="3841" max="3841" width="27.83203125" style="431" customWidth="1"/>
    <col min="3842" max="3843" width="23.75" style="431" customWidth="1"/>
    <col min="3844" max="3850" width="6.25" style="431" customWidth="1"/>
    <col min="3851" max="4096" width="25.75" style="431"/>
    <col min="4097" max="4097" width="27.83203125" style="431" customWidth="1"/>
    <col min="4098" max="4099" width="23.75" style="431" customWidth="1"/>
    <col min="4100" max="4106" width="6.25" style="431" customWidth="1"/>
    <col min="4107" max="4352" width="25.75" style="431"/>
    <col min="4353" max="4353" width="27.83203125" style="431" customWidth="1"/>
    <col min="4354" max="4355" width="23.75" style="431" customWidth="1"/>
    <col min="4356" max="4362" width="6.25" style="431" customWidth="1"/>
    <col min="4363" max="4608" width="25.75" style="431"/>
    <col min="4609" max="4609" width="27.83203125" style="431" customWidth="1"/>
    <col min="4610" max="4611" width="23.75" style="431" customWidth="1"/>
    <col min="4612" max="4618" width="6.25" style="431" customWidth="1"/>
    <col min="4619" max="4864" width="25.75" style="431"/>
    <col min="4865" max="4865" width="27.83203125" style="431" customWidth="1"/>
    <col min="4866" max="4867" width="23.75" style="431" customWidth="1"/>
    <col min="4868" max="4874" width="6.25" style="431" customWidth="1"/>
    <col min="4875" max="5120" width="25.75" style="431"/>
    <col min="5121" max="5121" width="27.83203125" style="431" customWidth="1"/>
    <col min="5122" max="5123" width="23.75" style="431" customWidth="1"/>
    <col min="5124" max="5130" width="6.25" style="431" customWidth="1"/>
    <col min="5131" max="5376" width="25.75" style="431"/>
    <col min="5377" max="5377" width="27.83203125" style="431" customWidth="1"/>
    <col min="5378" max="5379" width="23.75" style="431" customWidth="1"/>
    <col min="5380" max="5386" width="6.25" style="431" customWidth="1"/>
    <col min="5387" max="5632" width="25.75" style="431"/>
    <col min="5633" max="5633" width="27.83203125" style="431" customWidth="1"/>
    <col min="5634" max="5635" width="23.75" style="431" customWidth="1"/>
    <col min="5636" max="5642" width="6.25" style="431" customWidth="1"/>
    <col min="5643" max="5888" width="25.75" style="431"/>
    <col min="5889" max="5889" width="27.83203125" style="431" customWidth="1"/>
    <col min="5890" max="5891" width="23.75" style="431" customWidth="1"/>
    <col min="5892" max="5898" width="6.25" style="431" customWidth="1"/>
    <col min="5899" max="6144" width="25.75" style="431"/>
    <col min="6145" max="6145" width="27.83203125" style="431" customWidth="1"/>
    <col min="6146" max="6147" width="23.75" style="431" customWidth="1"/>
    <col min="6148" max="6154" width="6.25" style="431" customWidth="1"/>
    <col min="6155" max="6400" width="25.75" style="431"/>
    <col min="6401" max="6401" width="27.83203125" style="431" customWidth="1"/>
    <col min="6402" max="6403" width="23.75" style="431" customWidth="1"/>
    <col min="6404" max="6410" width="6.25" style="431" customWidth="1"/>
    <col min="6411" max="6656" width="25.75" style="431"/>
    <col min="6657" max="6657" width="27.83203125" style="431" customWidth="1"/>
    <col min="6658" max="6659" width="23.75" style="431" customWidth="1"/>
    <col min="6660" max="6666" width="6.25" style="431" customWidth="1"/>
    <col min="6667" max="6912" width="25.75" style="431"/>
    <col min="6913" max="6913" width="27.83203125" style="431" customWidth="1"/>
    <col min="6914" max="6915" width="23.75" style="431" customWidth="1"/>
    <col min="6916" max="6922" width="6.25" style="431" customWidth="1"/>
    <col min="6923" max="7168" width="25.75" style="431"/>
    <col min="7169" max="7169" width="27.83203125" style="431" customWidth="1"/>
    <col min="7170" max="7171" width="23.75" style="431" customWidth="1"/>
    <col min="7172" max="7178" width="6.25" style="431" customWidth="1"/>
    <col min="7179" max="7424" width="25.75" style="431"/>
    <col min="7425" max="7425" width="27.83203125" style="431" customWidth="1"/>
    <col min="7426" max="7427" width="23.75" style="431" customWidth="1"/>
    <col min="7428" max="7434" width="6.25" style="431" customWidth="1"/>
    <col min="7435" max="7680" width="25.75" style="431"/>
    <col min="7681" max="7681" width="27.83203125" style="431" customWidth="1"/>
    <col min="7682" max="7683" width="23.75" style="431" customWidth="1"/>
    <col min="7684" max="7690" width="6.25" style="431" customWidth="1"/>
    <col min="7691" max="7936" width="25.75" style="431"/>
    <col min="7937" max="7937" width="27.83203125" style="431" customWidth="1"/>
    <col min="7938" max="7939" width="23.75" style="431" customWidth="1"/>
    <col min="7940" max="7946" width="6.25" style="431" customWidth="1"/>
    <col min="7947" max="8192" width="25.75" style="431"/>
    <col min="8193" max="8193" width="27.83203125" style="431" customWidth="1"/>
    <col min="8194" max="8195" width="23.75" style="431" customWidth="1"/>
    <col min="8196" max="8202" width="6.25" style="431" customWidth="1"/>
    <col min="8203" max="8448" width="25.75" style="431"/>
    <col min="8449" max="8449" width="27.83203125" style="431" customWidth="1"/>
    <col min="8450" max="8451" width="23.75" style="431" customWidth="1"/>
    <col min="8452" max="8458" width="6.25" style="431" customWidth="1"/>
    <col min="8459" max="8704" width="25.75" style="431"/>
    <col min="8705" max="8705" width="27.83203125" style="431" customWidth="1"/>
    <col min="8706" max="8707" width="23.75" style="431" customWidth="1"/>
    <col min="8708" max="8714" width="6.25" style="431" customWidth="1"/>
    <col min="8715" max="8960" width="25.75" style="431"/>
    <col min="8961" max="8961" width="27.83203125" style="431" customWidth="1"/>
    <col min="8962" max="8963" width="23.75" style="431" customWidth="1"/>
    <col min="8964" max="8970" width="6.25" style="431" customWidth="1"/>
    <col min="8971" max="9216" width="25.75" style="431"/>
    <col min="9217" max="9217" width="27.83203125" style="431" customWidth="1"/>
    <col min="9218" max="9219" width="23.75" style="431" customWidth="1"/>
    <col min="9220" max="9226" width="6.25" style="431" customWidth="1"/>
    <col min="9227" max="9472" width="25.75" style="431"/>
    <col min="9473" max="9473" width="27.83203125" style="431" customWidth="1"/>
    <col min="9474" max="9475" width="23.75" style="431" customWidth="1"/>
    <col min="9476" max="9482" width="6.25" style="431" customWidth="1"/>
    <col min="9483" max="9728" width="25.75" style="431"/>
    <col min="9729" max="9729" width="27.83203125" style="431" customWidth="1"/>
    <col min="9730" max="9731" width="23.75" style="431" customWidth="1"/>
    <col min="9732" max="9738" width="6.25" style="431" customWidth="1"/>
    <col min="9739" max="9984" width="25.75" style="431"/>
    <col min="9985" max="9985" width="27.83203125" style="431" customWidth="1"/>
    <col min="9986" max="9987" width="23.75" style="431" customWidth="1"/>
    <col min="9988" max="9994" width="6.25" style="431" customWidth="1"/>
    <col min="9995" max="10240" width="25.75" style="431"/>
    <col min="10241" max="10241" width="27.83203125" style="431" customWidth="1"/>
    <col min="10242" max="10243" width="23.75" style="431" customWidth="1"/>
    <col min="10244" max="10250" width="6.25" style="431" customWidth="1"/>
    <col min="10251" max="10496" width="25.75" style="431"/>
    <col min="10497" max="10497" width="27.83203125" style="431" customWidth="1"/>
    <col min="10498" max="10499" width="23.75" style="431" customWidth="1"/>
    <col min="10500" max="10506" width="6.25" style="431" customWidth="1"/>
    <col min="10507" max="10752" width="25.75" style="431"/>
    <col min="10753" max="10753" width="27.83203125" style="431" customWidth="1"/>
    <col min="10754" max="10755" width="23.75" style="431" customWidth="1"/>
    <col min="10756" max="10762" width="6.25" style="431" customWidth="1"/>
    <col min="10763" max="11008" width="25.75" style="431"/>
    <col min="11009" max="11009" width="27.83203125" style="431" customWidth="1"/>
    <col min="11010" max="11011" width="23.75" style="431" customWidth="1"/>
    <col min="11012" max="11018" width="6.25" style="431" customWidth="1"/>
    <col min="11019" max="11264" width="25.75" style="431"/>
    <col min="11265" max="11265" width="27.83203125" style="431" customWidth="1"/>
    <col min="11266" max="11267" width="23.75" style="431" customWidth="1"/>
    <col min="11268" max="11274" width="6.25" style="431" customWidth="1"/>
    <col min="11275" max="11520" width="25.75" style="431"/>
    <col min="11521" max="11521" width="27.83203125" style="431" customWidth="1"/>
    <col min="11522" max="11523" width="23.75" style="431" customWidth="1"/>
    <col min="11524" max="11530" width="6.25" style="431" customWidth="1"/>
    <col min="11531" max="11776" width="25.75" style="431"/>
    <col min="11777" max="11777" width="27.83203125" style="431" customWidth="1"/>
    <col min="11778" max="11779" width="23.75" style="431" customWidth="1"/>
    <col min="11780" max="11786" width="6.25" style="431" customWidth="1"/>
    <col min="11787" max="12032" width="25.75" style="431"/>
    <col min="12033" max="12033" width="27.83203125" style="431" customWidth="1"/>
    <col min="12034" max="12035" width="23.75" style="431" customWidth="1"/>
    <col min="12036" max="12042" width="6.25" style="431" customWidth="1"/>
    <col min="12043" max="12288" width="25.75" style="431"/>
    <col min="12289" max="12289" width="27.83203125" style="431" customWidth="1"/>
    <col min="12290" max="12291" width="23.75" style="431" customWidth="1"/>
    <col min="12292" max="12298" width="6.25" style="431" customWidth="1"/>
    <col min="12299" max="12544" width="25.75" style="431"/>
    <col min="12545" max="12545" width="27.83203125" style="431" customWidth="1"/>
    <col min="12546" max="12547" width="23.75" style="431" customWidth="1"/>
    <col min="12548" max="12554" width="6.25" style="431" customWidth="1"/>
    <col min="12555" max="12800" width="25.75" style="431"/>
    <col min="12801" max="12801" width="27.83203125" style="431" customWidth="1"/>
    <col min="12802" max="12803" width="23.75" style="431" customWidth="1"/>
    <col min="12804" max="12810" width="6.25" style="431" customWidth="1"/>
    <col min="12811" max="13056" width="25.75" style="431"/>
    <col min="13057" max="13057" width="27.83203125" style="431" customWidth="1"/>
    <col min="13058" max="13059" width="23.75" style="431" customWidth="1"/>
    <col min="13060" max="13066" width="6.25" style="431" customWidth="1"/>
    <col min="13067" max="13312" width="25.75" style="431"/>
    <col min="13313" max="13313" width="27.83203125" style="431" customWidth="1"/>
    <col min="13314" max="13315" width="23.75" style="431" customWidth="1"/>
    <col min="13316" max="13322" width="6.25" style="431" customWidth="1"/>
    <col min="13323" max="13568" width="25.75" style="431"/>
    <col min="13569" max="13569" width="27.83203125" style="431" customWidth="1"/>
    <col min="13570" max="13571" width="23.75" style="431" customWidth="1"/>
    <col min="13572" max="13578" width="6.25" style="431" customWidth="1"/>
    <col min="13579" max="13824" width="25.75" style="431"/>
    <col min="13825" max="13825" width="27.83203125" style="431" customWidth="1"/>
    <col min="13826" max="13827" width="23.75" style="431" customWidth="1"/>
    <col min="13828" max="13834" width="6.25" style="431" customWidth="1"/>
    <col min="13835" max="14080" width="25.75" style="431"/>
    <col min="14081" max="14081" width="27.83203125" style="431" customWidth="1"/>
    <col min="14082" max="14083" width="23.75" style="431" customWidth="1"/>
    <col min="14084" max="14090" width="6.25" style="431" customWidth="1"/>
    <col min="14091" max="14336" width="25.75" style="431"/>
    <col min="14337" max="14337" width="27.83203125" style="431" customWidth="1"/>
    <col min="14338" max="14339" width="23.75" style="431" customWidth="1"/>
    <col min="14340" max="14346" width="6.25" style="431" customWidth="1"/>
    <col min="14347" max="14592" width="25.75" style="431"/>
    <col min="14593" max="14593" width="27.83203125" style="431" customWidth="1"/>
    <col min="14594" max="14595" width="23.75" style="431" customWidth="1"/>
    <col min="14596" max="14602" width="6.25" style="431" customWidth="1"/>
    <col min="14603" max="14848" width="25.75" style="431"/>
    <col min="14849" max="14849" width="27.83203125" style="431" customWidth="1"/>
    <col min="14850" max="14851" width="23.75" style="431" customWidth="1"/>
    <col min="14852" max="14858" width="6.25" style="431" customWidth="1"/>
    <col min="14859" max="15104" width="25.75" style="431"/>
    <col min="15105" max="15105" width="27.83203125" style="431" customWidth="1"/>
    <col min="15106" max="15107" width="23.75" style="431" customWidth="1"/>
    <col min="15108" max="15114" width="6.25" style="431" customWidth="1"/>
    <col min="15115" max="15360" width="25.75" style="431"/>
    <col min="15361" max="15361" width="27.83203125" style="431" customWidth="1"/>
    <col min="15362" max="15363" width="23.75" style="431" customWidth="1"/>
    <col min="15364" max="15370" width="6.25" style="431" customWidth="1"/>
    <col min="15371" max="15616" width="25.75" style="431"/>
    <col min="15617" max="15617" width="27.83203125" style="431" customWidth="1"/>
    <col min="15618" max="15619" width="23.75" style="431" customWidth="1"/>
    <col min="15620" max="15626" width="6.25" style="431" customWidth="1"/>
    <col min="15627" max="15872" width="25.75" style="431"/>
    <col min="15873" max="15873" width="27.83203125" style="431" customWidth="1"/>
    <col min="15874" max="15875" width="23.75" style="431" customWidth="1"/>
    <col min="15876" max="15882" width="6.25" style="431" customWidth="1"/>
    <col min="15883" max="16128" width="25.75" style="431"/>
    <col min="16129" max="16129" width="27.83203125" style="431" customWidth="1"/>
    <col min="16130" max="16131" width="23.75" style="431" customWidth="1"/>
    <col min="16132" max="16138" width="6.25" style="431" customWidth="1"/>
    <col min="16139" max="16384" width="25.75" style="431"/>
  </cols>
  <sheetData>
    <row r="1" spans="1:3" ht="19.5" customHeight="1" x14ac:dyDescent="0.55000000000000004">
      <c r="A1" s="439" t="s">
        <v>517</v>
      </c>
    </row>
    <row r="2" spans="1:3" ht="19.5" customHeight="1" x14ac:dyDescent="0.55000000000000004">
      <c r="A2" s="890" t="s">
        <v>518</v>
      </c>
      <c r="B2" s="890"/>
      <c r="C2" s="890"/>
    </row>
    <row r="3" spans="1:3" ht="19.5" customHeight="1" x14ac:dyDescent="0.55000000000000004">
      <c r="A3" s="890" t="s">
        <v>519</v>
      </c>
      <c r="B3" s="890"/>
      <c r="C3" s="890"/>
    </row>
    <row r="4" spans="1:3" ht="9.75" customHeight="1" x14ac:dyDescent="0.55000000000000004">
      <c r="B4" s="430"/>
      <c r="C4" s="430"/>
    </row>
    <row r="5" spans="1:3" ht="50.15" customHeight="1" x14ac:dyDescent="0.55000000000000004">
      <c r="A5" s="433" t="s">
        <v>498</v>
      </c>
      <c r="B5" s="434" t="s">
        <v>499</v>
      </c>
      <c r="C5" s="434" t="s">
        <v>500</v>
      </c>
    </row>
    <row r="6" spans="1:3" ht="19.5" customHeight="1" x14ac:dyDescent="0.55000000000000004">
      <c r="A6" s="435" t="s">
        <v>520</v>
      </c>
      <c r="B6" s="436">
        <v>3</v>
      </c>
      <c r="C6" s="436">
        <v>3</v>
      </c>
    </row>
    <row r="7" spans="1:3" ht="19.5" customHeight="1" x14ac:dyDescent="0.55000000000000004">
      <c r="A7" s="435" t="s">
        <v>521</v>
      </c>
      <c r="B7" s="436">
        <v>3</v>
      </c>
      <c r="C7" s="436">
        <v>3</v>
      </c>
    </row>
    <row r="8" spans="1:3" ht="19.5" customHeight="1" x14ac:dyDescent="0.55000000000000004">
      <c r="A8" s="435" t="s">
        <v>522</v>
      </c>
      <c r="B8" s="436">
        <v>3</v>
      </c>
      <c r="C8" s="436">
        <v>3</v>
      </c>
    </row>
    <row r="9" spans="1:3" ht="19.5" customHeight="1" x14ac:dyDescent="0.55000000000000004">
      <c r="A9" s="435" t="s">
        <v>523</v>
      </c>
      <c r="B9" s="436">
        <v>4</v>
      </c>
      <c r="C9" s="436">
        <v>3</v>
      </c>
    </row>
    <row r="10" spans="1:3" ht="19.5" customHeight="1" x14ac:dyDescent="0.55000000000000004">
      <c r="A10" s="435" t="s">
        <v>524</v>
      </c>
      <c r="B10" s="436">
        <v>5</v>
      </c>
      <c r="C10" s="436">
        <v>4</v>
      </c>
    </row>
    <row r="11" spans="1:3" ht="19.5" customHeight="1" x14ac:dyDescent="0.55000000000000004">
      <c r="A11" s="435" t="s">
        <v>525</v>
      </c>
      <c r="B11" s="436">
        <v>6</v>
      </c>
      <c r="C11" s="436">
        <v>4</v>
      </c>
    </row>
    <row r="12" spans="1:3" ht="19.5" customHeight="1" x14ac:dyDescent="0.55000000000000004">
      <c r="A12" s="435" t="s">
        <v>526</v>
      </c>
      <c r="B12" s="436">
        <v>7</v>
      </c>
      <c r="C12" s="436">
        <v>5</v>
      </c>
    </row>
    <row r="13" spans="1:3" ht="19.5" customHeight="1" x14ac:dyDescent="0.55000000000000004">
      <c r="A13" s="435" t="s">
        <v>527</v>
      </c>
      <c r="B13" s="436">
        <v>8</v>
      </c>
      <c r="C13" s="436">
        <v>6</v>
      </c>
    </row>
    <row r="14" spans="1:3" ht="19.5" customHeight="1" x14ac:dyDescent="0.55000000000000004">
      <c r="A14" s="435" t="s">
        <v>528</v>
      </c>
      <c r="B14" s="436">
        <v>9</v>
      </c>
      <c r="C14" s="436">
        <v>6</v>
      </c>
    </row>
    <row r="15" spans="1:3" ht="19.5" customHeight="1" x14ac:dyDescent="0.55000000000000004">
      <c r="A15" s="437" t="s">
        <v>529</v>
      </c>
      <c r="B15" s="436">
        <v>10</v>
      </c>
      <c r="C15" s="436">
        <v>7</v>
      </c>
    </row>
    <row r="16" spans="1:3" ht="19.5" customHeight="1" x14ac:dyDescent="0.55000000000000004">
      <c r="A16" s="433" t="s">
        <v>530</v>
      </c>
      <c r="B16" s="436">
        <v>11</v>
      </c>
      <c r="C16" s="436">
        <v>8</v>
      </c>
    </row>
    <row r="17" spans="1:3" ht="19.5" customHeight="1" x14ac:dyDescent="0.55000000000000004">
      <c r="A17" s="433" t="s">
        <v>531</v>
      </c>
      <c r="B17" s="436">
        <v>12</v>
      </c>
      <c r="C17" s="436">
        <v>8</v>
      </c>
    </row>
    <row r="18" spans="1:3" ht="19.5" customHeight="1" x14ac:dyDescent="0.55000000000000004">
      <c r="A18" s="433" t="s">
        <v>532</v>
      </c>
      <c r="B18" s="436">
        <v>13</v>
      </c>
      <c r="C18" s="436">
        <v>9</v>
      </c>
    </row>
    <row r="19" spans="1:3" ht="19.5" customHeight="1" x14ac:dyDescent="0.55000000000000004">
      <c r="B19" s="430"/>
      <c r="C19" s="430"/>
    </row>
    <row r="130" spans="17:17" ht="19.5" customHeight="1" x14ac:dyDescent="0.55000000000000004">
      <c r="Q130" s="438"/>
    </row>
  </sheetData>
  <mergeCells count="2">
    <mergeCell ref="A2:C2"/>
    <mergeCell ref="A3:C3"/>
  </mergeCells>
  <phoneticPr fontId="1"/>
  <pageMargins left="0.78740157480314965" right="0.59055118110236227" top="0.62992125984251968" bottom="0.55118110236220474" header="0.51181102362204722" footer="0.31496062992125984"/>
  <pageSetup paperSize="9" scale="90"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6"/>
  <sheetViews>
    <sheetView showGridLines="0" view="pageBreakPreview" topLeftCell="AJ1" zoomScaleNormal="55" zoomScaleSheetLayoutView="100" workbookViewId="0">
      <selection activeCell="AZ3" sqref="AZ3:BC3"/>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7"/>
      <c r="B1" s="37"/>
      <c r="C1" s="38" t="s">
        <v>179</v>
      </c>
      <c r="D1" s="38"/>
      <c r="E1" s="37"/>
      <c r="F1" s="37"/>
      <c r="G1" s="39" t="s">
        <v>645</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945" t="s">
        <v>114</v>
      </c>
      <c r="AN1" s="945"/>
      <c r="AO1" s="945"/>
      <c r="AP1" s="945"/>
      <c r="AQ1" s="945"/>
      <c r="AR1" s="945"/>
      <c r="AS1" s="945"/>
      <c r="AT1" s="945"/>
      <c r="AU1" s="945"/>
      <c r="AV1" s="945"/>
      <c r="AW1" s="945"/>
      <c r="AX1" s="945"/>
      <c r="AY1" s="945"/>
      <c r="AZ1" s="945"/>
      <c r="BA1" s="945"/>
      <c r="BB1" s="41" t="s">
        <v>0</v>
      </c>
      <c r="BC1" s="37"/>
      <c r="BD1" s="37"/>
    </row>
    <row r="2" spans="1:57" s="3"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947">
        <v>7</v>
      </c>
      <c r="V2" s="947"/>
      <c r="W2" s="40" t="s">
        <v>17</v>
      </c>
      <c r="X2" s="946">
        <f>IF(U2=0,"",YEAR(DATE(2018+U2,1,1)))</f>
        <v>2025</v>
      </c>
      <c r="Y2" s="946"/>
      <c r="Z2" s="42" t="s">
        <v>21</v>
      </c>
      <c r="AA2" s="42" t="s">
        <v>22</v>
      </c>
      <c r="AB2" s="947">
        <v>4</v>
      </c>
      <c r="AC2" s="947"/>
      <c r="AD2" s="42" t="s">
        <v>23</v>
      </c>
      <c r="AE2" s="42"/>
      <c r="AF2" s="42"/>
      <c r="AG2" s="42"/>
      <c r="AH2" s="42"/>
      <c r="AI2" s="42"/>
      <c r="AJ2" s="41"/>
      <c r="AK2" s="40" t="s">
        <v>18</v>
      </c>
      <c r="AL2" s="40" t="s">
        <v>17</v>
      </c>
      <c r="AM2" s="947"/>
      <c r="AN2" s="947"/>
      <c r="AO2" s="947"/>
      <c r="AP2" s="947"/>
      <c r="AQ2" s="947"/>
      <c r="AR2" s="947"/>
      <c r="AS2" s="947"/>
      <c r="AT2" s="947"/>
      <c r="AU2" s="947"/>
      <c r="AV2" s="947"/>
      <c r="AW2" s="947"/>
      <c r="AX2" s="947"/>
      <c r="AY2" s="947"/>
      <c r="AZ2" s="947"/>
      <c r="BA2" s="947"/>
      <c r="BB2" s="41" t="s">
        <v>0</v>
      </c>
      <c r="BC2" s="40"/>
      <c r="BD2" s="40"/>
      <c r="BE2" s="4"/>
    </row>
    <row r="3" spans="1:57" s="3"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891" t="s">
        <v>158</v>
      </c>
      <c r="BA3" s="891"/>
      <c r="BB3" s="891"/>
      <c r="BC3" s="891"/>
      <c r="BD3" s="40"/>
      <c r="BE3" s="4"/>
    </row>
    <row r="4" spans="1:57" s="3"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891" t="s">
        <v>150</v>
      </c>
      <c r="BA4" s="891"/>
      <c r="BB4" s="891"/>
      <c r="BC4" s="891"/>
      <c r="BD4" s="40"/>
      <c r="BE4" s="4"/>
    </row>
    <row r="5" spans="1:57" s="3"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960">
        <v>40</v>
      </c>
      <c r="AW5" s="961"/>
      <c r="AX5" s="62" t="s">
        <v>24</v>
      </c>
      <c r="AY5" s="61"/>
      <c r="AZ5" s="960">
        <v>160</v>
      </c>
      <c r="BA5" s="961"/>
      <c r="BB5" s="62" t="s">
        <v>130</v>
      </c>
      <c r="BC5" s="61"/>
      <c r="BD5" s="42"/>
      <c r="BE5" s="4"/>
    </row>
    <row r="6" spans="1:57" s="3"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964">
        <f>DAY(EOMONTH(DATE(X2,AB2,1),0))</f>
        <v>30</v>
      </c>
      <c r="BA6" s="965"/>
      <c r="BB6" s="62" t="s">
        <v>26</v>
      </c>
      <c r="BC6" s="42"/>
      <c r="BD6" s="42"/>
      <c r="BE6" s="4"/>
    </row>
    <row r="7" spans="1:57" ht="10.9"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6">
      <c r="A8" s="72"/>
      <c r="B8" s="974" t="s">
        <v>27</v>
      </c>
      <c r="C8" s="978" t="s">
        <v>87</v>
      </c>
      <c r="D8" s="986"/>
      <c r="E8" s="977" t="s">
        <v>88</v>
      </c>
      <c r="F8" s="986"/>
      <c r="G8" s="977" t="s">
        <v>89</v>
      </c>
      <c r="H8" s="978"/>
      <c r="I8" s="978"/>
      <c r="J8" s="978"/>
      <c r="K8" s="986"/>
      <c r="L8" s="977" t="s">
        <v>90</v>
      </c>
      <c r="M8" s="978"/>
      <c r="N8" s="978"/>
      <c r="O8" s="979"/>
      <c r="P8" s="962" t="s">
        <v>169</v>
      </c>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15" t="str">
        <f>IF(AZ3="４週","(9)1～4週目の勤務時間数合計","(9)1か月の勤務時間数合計")</f>
        <v>(9)1～4週目の勤務時間数合計</v>
      </c>
      <c r="AV8" s="916"/>
      <c r="AW8" s="915" t="s">
        <v>91</v>
      </c>
      <c r="AX8" s="916"/>
      <c r="AY8" s="958" t="s">
        <v>167</v>
      </c>
      <c r="AZ8" s="958"/>
      <c r="BA8" s="958"/>
      <c r="BB8" s="958"/>
      <c r="BC8" s="958"/>
      <c r="BD8" s="958"/>
    </row>
    <row r="9" spans="1:57" ht="20.25" customHeight="1" thickBot="1" x14ac:dyDescent="0.6">
      <c r="A9" s="72"/>
      <c r="B9" s="975"/>
      <c r="C9" s="981"/>
      <c r="D9" s="987"/>
      <c r="E9" s="980"/>
      <c r="F9" s="987"/>
      <c r="G9" s="980"/>
      <c r="H9" s="981"/>
      <c r="I9" s="981"/>
      <c r="J9" s="981"/>
      <c r="K9" s="987"/>
      <c r="L9" s="980"/>
      <c r="M9" s="981"/>
      <c r="N9" s="981"/>
      <c r="O9" s="982"/>
      <c r="P9" s="912" t="s">
        <v>11</v>
      </c>
      <c r="Q9" s="913"/>
      <c r="R9" s="913"/>
      <c r="S9" s="913"/>
      <c r="T9" s="913"/>
      <c r="U9" s="913"/>
      <c r="V9" s="914"/>
      <c r="W9" s="912" t="s">
        <v>12</v>
      </c>
      <c r="X9" s="913"/>
      <c r="Y9" s="913"/>
      <c r="Z9" s="913"/>
      <c r="AA9" s="913"/>
      <c r="AB9" s="913"/>
      <c r="AC9" s="914"/>
      <c r="AD9" s="912" t="s">
        <v>13</v>
      </c>
      <c r="AE9" s="913"/>
      <c r="AF9" s="913"/>
      <c r="AG9" s="913"/>
      <c r="AH9" s="913"/>
      <c r="AI9" s="913"/>
      <c r="AJ9" s="914"/>
      <c r="AK9" s="912" t="s">
        <v>14</v>
      </c>
      <c r="AL9" s="913"/>
      <c r="AM9" s="913"/>
      <c r="AN9" s="913"/>
      <c r="AO9" s="913"/>
      <c r="AP9" s="913"/>
      <c r="AQ9" s="914"/>
      <c r="AR9" s="912" t="s">
        <v>15</v>
      </c>
      <c r="AS9" s="913"/>
      <c r="AT9" s="914"/>
      <c r="AU9" s="917"/>
      <c r="AV9" s="918"/>
      <c r="AW9" s="917"/>
      <c r="AX9" s="918"/>
      <c r="AY9" s="958"/>
      <c r="AZ9" s="958"/>
      <c r="BA9" s="958"/>
      <c r="BB9" s="958"/>
      <c r="BC9" s="958"/>
      <c r="BD9" s="958"/>
    </row>
    <row r="10" spans="1:57" ht="20.25" customHeight="1" thickBot="1" x14ac:dyDescent="0.6">
      <c r="A10" s="72"/>
      <c r="B10" s="975"/>
      <c r="C10" s="981"/>
      <c r="D10" s="987"/>
      <c r="E10" s="980"/>
      <c r="F10" s="987"/>
      <c r="G10" s="980"/>
      <c r="H10" s="981"/>
      <c r="I10" s="981"/>
      <c r="J10" s="981"/>
      <c r="K10" s="987"/>
      <c r="L10" s="980"/>
      <c r="M10" s="981"/>
      <c r="N10" s="981"/>
      <c r="O10" s="982"/>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917"/>
      <c r="AV10" s="918"/>
      <c r="AW10" s="917"/>
      <c r="AX10" s="918"/>
      <c r="AY10" s="958"/>
      <c r="AZ10" s="958"/>
      <c r="BA10" s="958"/>
      <c r="BB10" s="958"/>
      <c r="BC10" s="958"/>
      <c r="BD10" s="958"/>
    </row>
    <row r="11" spans="1:57" ht="20.25" hidden="1" customHeight="1" thickBot="1" x14ac:dyDescent="0.6">
      <c r="A11" s="72"/>
      <c r="B11" s="975"/>
      <c r="C11" s="981"/>
      <c r="D11" s="987"/>
      <c r="E11" s="980"/>
      <c r="F11" s="987"/>
      <c r="G11" s="980"/>
      <c r="H11" s="981"/>
      <c r="I11" s="981"/>
      <c r="J11" s="981"/>
      <c r="K11" s="987"/>
      <c r="L11" s="980"/>
      <c r="M11" s="981"/>
      <c r="N11" s="981"/>
      <c r="O11" s="982"/>
      <c r="P11" s="90">
        <f>WEEKDAY(DATE($X$2,$AB$2,1))</f>
        <v>3</v>
      </c>
      <c r="Q11" s="91">
        <f>WEEKDAY(DATE($X$2,$AB$2,2))</f>
        <v>4</v>
      </c>
      <c r="R11" s="91">
        <f>WEEKDAY(DATE($X$2,$AB$2,3))</f>
        <v>5</v>
      </c>
      <c r="S11" s="91">
        <f>WEEKDAY(DATE($X$2,$AB$2,4))</f>
        <v>6</v>
      </c>
      <c r="T11" s="91">
        <f>WEEKDAY(DATE($X$2,$AB$2,5))</f>
        <v>7</v>
      </c>
      <c r="U11" s="91">
        <f>WEEKDAY(DATE($X$2,$AB$2,6))</f>
        <v>1</v>
      </c>
      <c r="V11" s="92">
        <f>WEEKDAY(DATE($X$2,$AB$2,7))</f>
        <v>2</v>
      </c>
      <c r="W11" s="90">
        <f>WEEKDAY(DATE($X$2,$AB$2,8))</f>
        <v>3</v>
      </c>
      <c r="X11" s="91">
        <f>WEEKDAY(DATE($X$2,$AB$2,9))</f>
        <v>4</v>
      </c>
      <c r="Y11" s="91">
        <f>WEEKDAY(DATE($X$2,$AB$2,10))</f>
        <v>5</v>
      </c>
      <c r="Z11" s="91">
        <f>WEEKDAY(DATE($X$2,$AB$2,11))</f>
        <v>6</v>
      </c>
      <c r="AA11" s="91">
        <f>WEEKDAY(DATE($X$2,$AB$2,12))</f>
        <v>7</v>
      </c>
      <c r="AB11" s="91">
        <f>WEEKDAY(DATE($X$2,$AB$2,13))</f>
        <v>1</v>
      </c>
      <c r="AC11" s="92">
        <f>WEEKDAY(DATE($X$2,$AB$2,14))</f>
        <v>2</v>
      </c>
      <c r="AD11" s="90">
        <f>WEEKDAY(DATE($X$2,$AB$2,15))</f>
        <v>3</v>
      </c>
      <c r="AE11" s="91">
        <f>WEEKDAY(DATE($X$2,$AB$2,16))</f>
        <v>4</v>
      </c>
      <c r="AF11" s="91">
        <f>WEEKDAY(DATE($X$2,$AB$2,17))</f>
        <v>5</v>
      </c>
      <c r="AG11" s="91">
        <f>WEEKDAY(DATE($X$2,$AB$2,18))</f>
        <v>6</v>
      </c>
      <c r="AH11" s="91">
        <f>WEEKDAY(DATE($X$2,$AB$2,19))</f>
        <v>7</v>
      </c>
      <c r="AI11" s="91">
        <f>WEEKDAY(DATE($X$2,$AB$2,20))</f>
        <v>1</v>
      </c>
      <c r="AJ11" s="92">
        <f>WEEKDAY(DATE($X$2,$AB$2,21))</f>
        <v>2</v>
      </c>
      <c r="AK11" s="90">
        <f>WEEKDAY(DATE($X$2,$AB$2,22))</f>
        <v>3</v>
      </c>
      <c r="AL11" s="91">
        <f>WEEKDAY(DATE($X$2,$AB$2,23))</f>
        <v>4</v>
      </c>
      <c r="AM11" s="91">
        <f>WEEKDAY(DATE($X$2,$AB$2,24))</f>
        <v>5</v>
      </c>
      <c r="AN11" s="91">
        <f>WEEKDAY(DATE($X$2,$AB$2,25))</f>
        <v>6</v>
      </c>
      <c r="AO11" s="91">
        <f>WEEKDAY(DATE($X$2,$AB$2,26))</f>
        <v>7</v>
      </c>
      <c r="AP11" s="91">
        <f>WEEKDAY(DATE($X$2,$AB$2,27))</f>
        <v>1</v>
      </c>
      <c r="AQ11" s="92">
        <f>WEEKDAY(DATE($X$2,$AB$2,28))</f>
        <v>2</v>
      </c>
      <c r="AR11" s="90">
        <f>IF(AR10=29,WEEKDAY(DATE($X$2,$AB$2,29)),0)</f>
        <v>0</v>
      </c>
      <c r="AS11" s="91">
        <f>IF(AS10=30,WEEKDAY(DATE($X$2,$AB$2,30)),0)</f>
        <v>0</v>
      </c>
      <c r="AT11" s="96">
        <f>IF(AT10=31,WEEKDAY(DATE($X$2,$AB$2,31)),0)</f>
        <v>0</v>
      </c>
      <c r="AU11" s="919"/>
      <c r="AV11" s="920"/>
      <c r="AW11" s="919"/>
      <c r="AX11" s="920"/>
      <c r="AY11" s="959"/>
      <c r="AZ11" s="959"/>
      <c r="BA11" s="959"/>
      <c r="BB11" s="959"/>
      <c r="BC11" s="959"/>
      <c r="BD11" s="959"/>
    </row>
    <row r="12" spans="1:57" ht="20.25" customHeight="1" thickBot="1" x14ac:dyDescent="0.6">
      <c r="A12" s="72"/>
      <c r="B12" s="976"/>
      <c r="C12" s="984"/>
      <c r="D12" s="988"/>
      <c r="E12" s="983"/>
      <c r="F12" s="988"/>
      <c r="G12" s="983"/>
      <c r="H12" s="984"/>
      <c r="I12" s="984"/>
      <c r="J12" s="984"/>
      <c r="K12" s="988"/>
      <c r="L12" s="983"/>
      <c r="M12" s="984"/>
      <c r="N12" s="984"/>
      <c r="O12" s="985"/>
      <c r="P12" s="93" t="str">
        <f>IF(P11=1,"日",IF(P11=2,"月",IF(P11=3,"火",IF(P11=4,"水",IF(P11=5,"木",IF(P11=6,"金","土"))))))</f>
        <v>火</v>
      </c>
      <c r="Q12" s="94" t="str">
        <f t="shared" ref="Q12:V12" si="0">IF(Q11=1,"日",IF(Q11=2,"月",IF(Q11=3,"火",IF(Q11=4,"水",IF(Q11=5,"木",IF(Q11=6,"金","土"))))))</f>
        <v>水</v>
      </c>
      <c r="R12" s="94" t="str">
        <f t="shared" si="0"/>
        <v>木</v>
      </c>
      <c r="S12" s="94" t="str">
        <f t="shared" si="0"/>
        <v>金</v>
      </c>
      <c r="T12" s="94" t="str">
        <f t="shared" si="0"/>
        <v>土</v>
      </c>
      <c r="U12" s="94" t="str">
        <f t="shared" si="0"/>
        <v>日</v>
      </c>
      <c r="V12" s="95" t="str">
        <f t="shared" si="0"/>
        <v>月</v>
      </c>
      <c r="W12" s="93" t="str">
        <f t="shared" ref="W12" si="1">IF(W11=1,"日",IF(W11=2,"月",IF(W11=3,"火",IF(W11=4,"水",IF(W11=5,"木",IF(W11=6,"金","土"))))))</f>
        <v>火</v>
      </c>
      <c r="X12" s="94" t="str">
        <f t="shared" ref="X12" si="2">IF(X11=1,"日",IF(X11=2,"月",IF(X11=3,"火",IF(X11=4,"水",IF(X11=5,"木",IF(X11=6,"金","土"))))))</f>
        <v>水</v>
      </c>
      <c r="Y12" s="94" t="str">
        <f t="shared" ref="Y12" si="3">IF(Y11=1,"日",IF(Y11=2,"月",IF(Y11=3,"火",IF(Y11=4,"水",IF(Y11=5,"木",IF(Y11=6,"金","土"))))))</f>
        <v>木</v>
      </c>
      <c r="Z12" s="94" t="str">
        <f t="shared" ref="Z12" si="4">IF(Z11=1,"日",IF(Z11=2,"月",IF(Z11=3,"火",IF(Z11=4,"水",IF(Z11=5,"木",IF(Z11=6,"金","土"))))))</f>
        <v>金</v>
      </c>
      <c r="AA12" s="94" t="str">
        <f t="shared" ref="AA12" si="5">IF(AA11=1,"日",IF(AA11=2,"月",IF(AA11=3,"火",IF(AA11=4,"水",IF(AA11=5,"木",IF(AA11=6,"金","土"))))))</f>
        <v>土</v>
      </c>
      <c r="AB12" s="94" t="str">
        <f t="shared" ref="AB12" si="6">IF(AB11=1,"日",IF(AB11=2,"月",IF(AB11=3,"火",IF(AB11=4,"水",IF(AB11=5,"木",IF(AB11=6,"金","土"))))))</f>
        <v>日</v>
      </c>
      <c r="AC12" s="95" t="str">
        <f t="shared" ref="AC12" si="7">IF(AC11=1,"日",IF(AC11=2,"月",IF(AC11=3,"火",IF(AC11=4,"水",IF(AC11=5,"木",IF(AC11=6,"金","土"))))))</f>
        <v>月</v>
      </c>
      <c r="AD12" s="93" t="str">
        <f t="shared" ref="AD12" si="8">IF(AD11=1,"日",IF(AD11=2,"月",IF(AD11=3,"火",IF(AD11=4,"水",IF(AD11=5,"木",IF(AD11=6,"金","土"))))))</f>
        <v>火</v>
      </c>
      <c r="AE12" s="94" t="str">
        <f t="shared" ref="AE12" si="9">IF(AE11=1,"日",IF(AE11=2,"月",IF(AE11=3,"火",IF(AE11=4,"水",IF(AE11=5,"木",IF(AE11=6,"金","土"))))))</f>
        <v>水</v>
      </c>
      <c r="AF12" s="94" t="str">
        <f t="shared" ref="AF12" si="10">IF(AF11=1,"日",IF(AF11=2,"月",IF(AF11=3,"火",IF(AF11=4,"水",IF(AF11=5,"木",IF(AF11=6,"金","土"))))))</f>
        <v>木</v>
      </c>
      <c r="AG12" s="94" t="str">
        <f t="shared" ref="AG12" si="11">IF(AG11=1,"日",IF(AG11=2,"月",IF(AG11=3,"火",IF(AG11=4,"水",IF(AG11=5,"木",IF(AG11=6,"金","土"))))))</f>
        <v>金</v>
      </c>
      <c r="AH12" s="94" t="str">
        <f t="shared" ref="AH12" si="12">IF(AH11=1,"日",IF(AH11=2,"月",IF(AH11=3,"火",IF(AH11=4,"水",IF(AH11=5,"木",IF(AH11=6,"金","土"))))))</f>
        <v>土</v>
      </c>
      <c r="AI12" s="94" t="str">
        <f t="shared" ref="AI12" si="13">IF(AI11=1,"日",IF(AI11=2,"月",IF(AI11=3,"火",IF(AI11=4,"水",IF(AI11=5,"木",IF(AI11=6,"金","土"))))))</f>
        <v>日</v>
      </c>
      <c r="AJ12" s="95" t="str">
        <f t="shared" ref="AJ12" si="14">IF(AJ11=1,"日",IF(AJ11=2,"月",IF(AJ11=3,"火",IF(AJ11=4,"水",IF(AJ11=5,"木",IF(AJ11=6,"金","土"))))))</f>
        <v>月</v>
      </c>
      <c r="AK12" s="93" t="str">
        <f t="shared" ref="AK12" si="15">IF(AK11=1,"日",IF(AK11=2,"月",IF(AK11=3,"火",IF(AK11=4,"水",IF(AK11=5,"木",IF(AK11=6,"金","土"))))))</f>
        <v>火</v>
      </c>
      <c r="AL12" s="94" t="str">
        <f t="shared" ref="AL12" si="16">IF(AL11=1,"日",IF(AL11=2,"月",IF(AL11=3,"火",IF(AL11=4,"水",IF(AL11=5,"木",IF(AL11=6,"金","土"))))))</f>
        <v>水</v>
      </c>
      <c r="AM12" s="94" t="str">
        <f t="shared" ref="AM12" si="17">IF(AM11=1,"日",IF(AM11=2,"月",IF(AM11=3,"火",IF(AM11=4,"水",IF(AM11=5,"木",IF(AM11=6,"金","土"))))))</f>
        <v>木</v>
      </c>
      <c r="AN12" s="94" t="str">
        <f t="shared" ref="AN12" si="18">IF(AN11=1,"日",IF(AN11=2,"月",IF(AN11=3,"火",IF(AN11=4,"水",IF(AN11=5,"木",IF(AN11=6,"金","土"))))))</f>
        <v>金</v>
      </c>
      <c r="AO12" s="94" t="str">
        <f t="shared" ref="AO12" si="19">IF(AO11=1,"日",IF(AO11=2,"月",IF(AO11=3,"火",IF(AO11=4,"水",IF(AO11=5,"木",IF(AO11=6,"金","土"))))))</f>
        <v>土</v>
      </c>
      <c r="AP12" s="94" t="str">
        <f t="shared" ref="AP12" si="20">IF(AP11=1,"日",IF(AP11=2,"月",IF(AP11=3,"火",IF(AP11=4,"水",IF(AP11=5,"木",IF(AP11=6,"金","土"))))))</f>
        <v>日</v>
      </c>
      <c r="AQ12" s="95" t="str">
        <f t="shared" ref="AQ12" si="21">IF(AQ11=1,"日",IF(AQ11=2,"月",IF(AQ11=3,"火",IF(AQ11=4,"水",IF(AQ11=5,"木",IF(AQ11=6,"金","土"))))))</f>
        <v>月</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921"/>
      <c r="AV12" s="922"/>
      <c r="AW12" s="921"/>
      <c r="AX12" s="922"/>
      <c r="AY12" s="959"/>
      <c r="AZ12" s="959"/>
      <c r="BA12" s="959"/>
      <c r="BB12" s="959"/>
      <c r="BC12" s="959"/>
      <c r="BD12" s="959"/>
    </row>
    <row r="13" spans="1:57" ht="40" customHeight="1" x14ac:dyDescent="0.55000000000000004">
      <c r="A13" s="72"/>
      <c r="B13" s="87">
        <v>1</v>
      </c>
      <c r="C13" s="997"/>
      <c r="D13" s="998"/>
      <c r="E13" s="999"/>
      <c r="F13" s="1000"/>
      <c r="G13" s="1001"/>
      <c r="H13" s="1002"/>
      <c r="I13" s="1002"/>
      <c r="J13" s="1002"/>
      <c r="K13" s="1003"/>
      <c r="L13" s="1006"/>
      <c r="M13" s="1007"/>
      <c r="N13" s="1007"/>
      <c r="O13" s="1008"/>
      <c r="P13" s="145"/>
      <c r="Q13" s="146"/>
      <c r="R13" s="146"/>
      <c r="S13" s="146"/>
      <c r="T13" s="146"/>
      <c r="U13" s="146"/>
      <c r="V13" s="147"/>
      <c r="W13" s="145"/>
      <c r="X13" s="146"/>
      <c r="Y13" s="146"/>
      <c r="Z13" s="146"/>
      <c r="AA13" s="146"/>
      <c r="AB13" s="146"/>
      <c r="AC13" s="147"/>
      <c r="AD13" s="145"/>
      <c r="AE13" s="146"/>
      <c r="AF13" s="146"/>
      <c r="AG13" s="146"/>
      <c r="AH13" s="146"/>
      <c r="AI13" s="146"/>
      <c r="AJ13" s="147"/>
      <c r="AK13" s="145"/>
      <c r="AL13" s="146"/>
      <c r="AM13" s="146"/>
      <c r="AN13" s="146"/>
      <c r="AO13" s="146"/>
      <c r="AP13" s="146"/>
      <c r="AQ13" s="147"/>
      <c r="AR13" s="145"/>
      <c r="AS13" s="146"/>
      <c r="AT13" s="147"/>
      <c r="AU13" s="989">
        <f>IF($AZ$3="４週",SUM(P13:AQ13),IF($AZ$3="暦月",SUM(P13:AT13),""))</f>
        <v>0</v>
      </c>
      <c r="AV13" s="990"/>
      <c r="AW13" s="991">
        <f t="shared" ref="AW13:AW30" si="22">IF($AZ$3="４週",AU13/4,IF($AZ$3="暦月",AU13/($AZ$6/7),""))</f>
        <v>0</v>
      </c>
      <c r="AX13" s="992"/>
      <c r="AY13" s="1033"/>
      <c r="AZ13" s="1034"/>
      <c r="BA13" s="1034"/>
      <c r="BB13" s="1034"/>
      <c r="BC13" s="1034"/>
      <c r="BD13" s="1035"/>
    </row>
    <row r="14" spans="1:57" ht="40" customHeight="1" x14ac:dyDescent="0.55000000000000004">
      <c r="A14" s="72"/>
      <c r="B14" s="88">
        <f t="shared" ref="B14:B30" si="23">B13+1</f>
        <v>2</v>
      </c>
      <c r="C14" s="1004"/>
      <c r="D14" s="1005"/>
      <c r="E14" s="1012"/>
      <c r="F14" s="1013"/>
      <c r="G14" s="1014"/>
      <c r="H14" s="1015"/>
      <c r="I14" s="1015"/>
      <c r="J14" s="1015"/>
      <c r="K14" s="1016"/>
      <c r="L14" s="1009"/>
      <c r="M14" s="1010"/>
      <c r="N14" s="1010"/>
      <c r="O14" s="1011"/>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148"/>
      <c r="AS14" s="149"/>
      <c r="AT14" s="150"/>
      <c r="AU14" s="966">
        <f>IF($AZ$3="４週",SUM(P14:AQ14),IF($AZ$3="暦月",SUM(P14:AT14),""))</f>
        <v>0</v>
      </c>
      <c r="AV14" s="967"/>
      <c r="AW14" s="970">
        <f t="shared" si="22"/>
        <v>0</v>
      </c>
      <c r="AX14" s="971"/>
      <c r="AY14" s="1027"/>
      <c r="AZ14" s="1028"/>
      <c r="BA14" s="1028"/>
      <c r="BB14" s="1028"/>
      <c r="BC14" s="1028"/>
      <c r="BD14" s="1029"/>
    </row>
    <row r="15" spans="1:57" ht="40" customHeight="1" x14ac:dyDescent="0.55000000000000004">
      <c r="A15" s="72"/>
      <c r="B15" s="88">
        <f t="shared" si="23"/>
        <v>3</v>
      </c>
      <c r="C15" s="1004"/>
      <c r="D15" s="1005"/>
      <c r="E15" s="1012"/>
      <c r="F15" s="1013"/>
      <c r="G15" s="1014"/>
      <c r="H15" s="1015"/>
      <c r="I15" s="1015"/>
      <c r="J15" s="1015"/>
      <c r="K15" s="1016"/>
      <c r="L15" s="1009"/>
      <c r="M15" s="1010"/>
      <c r="N15" s="1010"/>
      <c r="O15" s="1011"/>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50"/>
      <c r="AU15" s="966">
        <f>IF($AZ$3="４週",SUM(P15:AQ15),IF($AZ$3="暦月",SUM(P15:AT15),""))</f>
        <v>0</v>
      </c>
      <c r="AV15" s="967"/>
      <c r="AW15" s="970">
        <f t="shared" si="22"/>
        <v>0</v>
      </c>
      <c r="AX15" s="971"/>
      <c r="AY15" s="1027"/>
      <c r="AZ15" s="1028"/>
      <c r="BA15" s="1028"/>
      <c r="BB15" s="1028"/>
      <c r="BC15" s="1028"/>
      <c r="BD15" s="1029"/>
    </row>
    <row r="16" spans="1:57" ht="40" customHeight="1" x14ac:dyDescent="0.55000000000000004">
      <c r="A16" s="72"/>
      <c r="B16" s="88">
        <f t="shared" si="23"/>
        <v>4</v>
      </c>
      <c r="C16" s="1004"/>
      <c r="D16" s="1005"/>
      <c r="E16" s="1012"/>
      <c r="F16" s="1013"/>
      <c r="G16" s="1014"/>
      <c r="H16" s="1015"/>
      <c r="I16" s="1015"/>
      <c r="J16" s="1015"/>
      <c r="K16" s="1016"/>
      <c r="L16" s="1009"/>
      <c r="M16" s="1010"/>
      <c r="N16" s="1010"/>
      <c r="O16" s="1011"/>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148"/>
      <c r="AS16" s="149"/>
      <c r="AT16" s="150"/>
      <c r="AU16" s="966">
        <f>IF($AZ$3="４週",SUM(P16:AQ16),IF($AZ$3="暦月",SUM(P16:AT16),""))</f>
        <v>0</v>
      </c>
      <c r="AV16" s="967"/>
      <c r="AW16" s="970">
        <f t="shared" si="22"/>
        <v>0</v>
      </c>
      <c r="AX16" s="971"/>
      <c r="AY16" s="1027"/>
      <c r="AZ16" s="1028"/>
      <c r="BA16" s="1028"/>
      <c r="BB16" s="1028"/>
      <c r="BC16" s="1028"/>
      <c r="BD16" s="1029"/>
    </row>
    <row r="17" spans="1:56" ht="40" customHeight="1" x14ac:dyDescent="0.55000000000000004">
      <c r="A17" s="72"/>
      <c r="B17" s="88">
        <f t="shared" si="23"/>
        <v>5</v>
      </c>
      <c r="C17" s="1004"/>
      <c r="D17" s="1005"/>
      <c r="E17" s="1012"/>
      <c r="F17" s="1013"/>
      <c r="G17" s="1014"/>
      <c r="H17" s="1015"/>
      <c r="I17" s="1015"/>
      <c r="J17" s="1015"/>
      <c r="K17" s="1016"/>
      <c r="L17" s="1009"/>
      <c r="M17" s="1010"/>
      <c r="N17" s="1010"/>
      <c r="O17" s="1011"/>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148"/>
      <c r="AS17" s="149"/>
      <c r="AT17" s="150"/>
      <c r="AU17" s="966">
        <f t="shared" ref="AU17:AU30" si="24">IF($AZ$3="４週",SUM(P17:AQ17),IF($AZ$3="暦月",SUM(P17:AT17),""))</f>
        <v>0</v>
      </c>
      <c r="AV17" s="967"/>
      <c r="AW17" s="970">
        <f t="shared" si="22"/>
        <v>0</v>
      </c>
      <c r="AX17" s="971"/>
      <c r="AY17" s="1027"/>
      <c r="AZ17" s="1028"/>
      <c r="BA17" s="1028"/>
      <c r="BB17" s="1028"/>
      <c r="BC17" s="1028"/>
      <c r="BD17" s="1029"/>
    </row>
    <row r="18" spans="1:56" ht="40" customHeight="1" x14ac:dyDescent="0.55000000000000004">
      <c r="A18" s="72"/>
      <c r="B18" s="88">
        <f t="shared" si="23"/>
        <v>6</v>
      </c>
      <c r="C18" s="1004"/>
      <c r="D18" s="1005"/>
      <c r="E18" s="1012"/>
      <c r="F18" s="1013"/>
      <c r="G18" s="1014"/>
      <c r="H18" s="1015"/>
      <c r="I18" s="1015"/>
      <c r="J18" s="1015"/>
      <c r="K18" s="1016"/>
      <c r="L18" s="1009"/>
      <c r="M18" s="1010"/>
      <c r="N18" s="1010"/>
      <c r="O18" s="1011"/>
      <c r="P18" s="148"/>
      <c r="Q18" s="149"/>
      <c r="R18" s="149"/>
      <c r="S18" s="149"/>
      <c r="T18" s="149"/>
      <c r="U18" s="149"/>
      <c r="V18" s="150"/>
      <c r="W18" s="148"/>
      <c r="X18" s="149"/>
      <c r="Y18" s="149"/>
      <c r="Z18" s="149"/>
      <c r="AA18" s="149"/>
      <c r="AB18" s="149"/>
      <c r="AC18" s="150"/>
      <c r="AD18" s="148"/>
      <c r="AE18" s="149"/>
      <c r="AF18" s="149"/>
      <c r="AG18" s="149"/>
      <c r="AH18" s="149"/>
      <c r="AI18" s="149"/>
      <c r="AJ18" s="150"/>
      <c r="AK18" s="148"/>
      <c r="AL18" s="149"/>
      <c r="AM18" s="149"/>
      <c r="AN18" s="149"/>
      <c r="AO18" s="149"/>
      <c r="AP18" s="149"/>
      <c r="AQ18" s="150"/>
      <c r="AR18" s="148"/>
      <c r="AS18" s="149"/>
      <c r="AT18" s="150"/>
      <c r="AU18" s="966">
        <f t="shared" si="24"/>
        <v>0</v>
      </c>
      <c r="AV18" s="967"/>
      <c r="AW18" s="970">
        <f t="shared" si="22"/>
        <v>0</v>
      </c>
      <c r="AX18" s="971"/>
      <c r="AY18" s="1027"/>
      <c r="AZ18" s="1028"/>
      <c r="BA18" s="1028"/>
      <c r="BB18" s="1028"/>
      <c r="BC18" s="1028"/>
      <c r="BD18" s="1029"/>
    </row>
    <row r="19" spans="1:56" ht="40" customHeight="1" x14ac:dyDescent="0.55000000000000004">
      <c r="A19" s="72"/>
      <c r="B19" s="88">
        <f t="shared" si="23"/>
        <v>7</v>
      </c>
      <c r="C19" s="1004"/>
      <c r="D19" s="1005"/>
      <c r="E19" s="1012"/>
      <c r="F19" s="1013"/>
      <c r="G19" s="1014"/>
      <c r="H19" s="1015"/>
      <c r="I19" s="1015"/>
      <c r="J19" s="1015"/>
      <c r="K19" s="1016"/>
      <c r="L19" s="1009"/>
      <c r="M19" s="1010"/>
      <c r="N19" s="1010"/>
      <c r="O19" s="1011"/>
      <c r="P19" s="148"/>
      <c r="Q19" s="149"/>
      <c r="R19" s="149"/>
      <c r="S19" s="149"/>
      <c r="T19" s="149"/>
      <c r="U19" s="149"/>
      <c r="V19" s="150"/>
      <c r="W19" s="148"/>
      <c r="X19" s="149"/>
      <c r="Y19" s="149"/>
      <c r="Z19" s="149"/>
      <c r="AA19" s="149"/>
      <c r="AB19" s="149"/>
      <c r="AC19" s="150"/>
      <c r="AD19" s="148"/>
      <c r="AE19" s="149"/>
      <c r="AF19" s="149"/>
      <c r="AG19" s="149"/>
      <c r="AH19" s="149"/>
      <c r="AI19" s="149"/>
      <c r="AJ19" s="150"/>
      <c r="AK19" s="148"/>
      <c r="AL19" s="149"/>
      <c r="AM19" s="149"/>
      <c r="AN19" s="149"/>
      <c r="AO19" s="149"/>
      <c r="AP19" s="149"/>
      <c r="AQ19" s="150"/>
      <c r="AR19" s="148"/>
      <c r="AS19" s="149"/>
      <c r="AT19" s="150"/>
      <c r="AU19" s="966">
        <f>IF($AZ$3="４週",SUM(P19:AQ19),IF($AZ$3="暦月",SUM(P19:AT19),""))</f>
        <v>0</v>
      </c>
      <c r="AV19" s="967"/>
      <c r="AW19" s="970">
        <f t="shared" si="22"/>
        <v>0</v>
      </c>
      <c r="AX19" s="971"/>
      <c r="AY19" s="1027"/>
      <c r="AZ19" s="1028"/>
      <c r="BA19" s="1028"/>
      <c r="BB19" s="1028"/>
      <c r="BC19" s="1028"/>
      <c r="BD19" s="1029"/>
    </row>
    <row r="20" spans="1:56" ht="40" customHeight="1" x14ac:dyDescent="0.55000000000000004">
      <c r="A20" s="72"/>
      <c r="B20" s="88">
        <f t="shared" si="23"/>
        <v>8</v>
      </c>
      <c r="C20" s="1004"/>
      <c r="D20" s="1005"/>
      <c r="E20" s="1012"/>
      <c r="F20" s="1013"/>
      <c r="G20" s="1014"/>
      <c r="H20" s="1015"/>
      <c r="I20" s="1015"/>
      <c r="J20" s="1015"/>
      <c r="K20" s="1016"/>
      <c r="L20" s="1009"/>
      <c r="M20" s="1010"/>
      <c r="N20" s="1010"/>
      <c r="O20" s="1011"/>
      <c r="P20" s="148"/>
      <c r="Q20" s="149"/>
      <c r="R20" s="149"/>
      <c r="S20" s="149"/>
      <c r="T20" s="149"/>
      <c r="U20" s="149"/>
      <c r="V20" s="150"/>
      <c r="W20" s="148"/>
      <c r="X20" s="149"/>
      <c r="Y20" s="149"/>
      <c r="Z20" s="149"/>
      <c r="AA20" s="149"/>
      <c r="AB20" s="149"/>
      <c r="AC20" s="150"/>
      <c r="AD20" s="148"/>
      <c r="AE20" s="149"/>
      <c r="AF20" s="149"/>
      <c r="AG20" s="149"/>
      <c r="AH20" s="149"/>
      <c r="AI20" s="149"/>
      <c r="AJ20" s="150"/>
      <c r="AK20" s="148"/>
      <c r="AL20" s="149"/>
      <c r="AM20" s="149"/>
      <c r="AN20" s="149"/>
      <c r="AO20" s="149"/>
      <c r="AP20" s="149"/>
      <c r="AQ20" s="150"/>
      <c r="AR20" s="148"/>
      <c r="AS20" s="149"/>
      <c r="AT20" s="150"/>
      <c r="AU20" s="966">
        <f t="shared" si="24"/>
        <v>0</v>
      </c>
      <c r="AV20" s="967"/>
      <c r="AW20" s="970">
        <f t="shared" si="22"/>
        <v>0</v>
      </c>
      <c r="AX20" s="971"/>
      <c r="AY20" s="1027"/>
      <c r="AZ20" s="1028"/>
      <c r="BA20" s="1028"/>
      <c r="BB20" s="1028"/>
      <c r="BC20" s="1028"/>
      <c r="BD20" s="1029"/>
    </row>
    <row r="21" spans="1:56" ht="40" customHeight="1" x14ac:dyDescent="0.55000000000000004">
      <c r="A21" s="72"/>
      <c r="B21" s="88">
        <f t="shared" si="23"/>
        <v>9</v>
      </c>
      <c r="C21" s="1004"/>
      <c r="D21" s="1005"/>
      <c r="E21" s="1012"/>
      <c r="F21" s="1013"/>
      <c r="G21" s="1014"/>
      <c r="H21" s="1015"/>
      <c r="I21" s="1015"/>
      <c r="J21" s="1015"/>
      <c r="K21" s="1016"/>
      <c r="L21" s="1009"/>
      <c r="M21" s="1010"/>
      <c r="N21" s="1010"/>
      <c r="O21" s="1011"/>
      <c r="P21" s="148"/>
      <c r="Q21" s="149"/>
      <c r="R21" s="149"/>
      <c r="S21" s="149"/>
      <c r="T21" s="149"/>
      <c r="U21" s="149"/>
      <c r="V21" s="150"/>
      <c r="W21" s="148"/>
      <c r="X21" s="149"/>
      <c r="Y21" s="149"/>
      <c r="Z21" s="149"/>
      <c r="AA21" s="149"/>
      <c r="AB21" s="149"/>
      <c r="AC21" s="150"/>
      <c r="AD21" s="148"/>
      <c r="AE21" s="149"/>
      <c r="AF21" s="149"/>
      <c r="AG21" s="149"/>
      <c r="AH21" s="149"/>
      <c r="AI21" s="149"/>
      <c r="AJ21" s="150"/>
      <c r="AK21" s="148"/>
      <c r="AL21" s="149"/>
      <c r="AM21" s="149"/>
      <c r="AN21" s="149"/>
      <c r="AO21" s="149"/>
      <c r="AP21" s="149"/>
      <c r="AQ21" s="150"/>
      <c r="AR21" s="148"/>
      <c r="AS21" s="149"/>
      <c r="AT21" s="150"/>
      <c r="AU21" s="966">
        <f t="shared" si="24"/>
        <v>0</v>
      </c>
      <c r="AV21" s="967"/>
      <c r="AW21" s="970">
        <f t="shared" si="22"/>
        <v>0</v>
      </c>
      <c r="AX21" s="971"/>
      <c r="AY21" s="1027"/>
      <c r="AZ21" s="1028"/>
      <c r="BA21" s="1028"/>
      <c r="BB21" s="1028"/>
      <c r="BC21" s="1028"/>
      <c r="BD21" s="1029"/>
    </row>
    <row r="22" spans="1:56" ht="40" customHeight="1" x14ac:dyDescent="0.55000000000000004">
      <c r="A22" s="72"/>
      <c r="B22" s="88">
        <f t="shared" si="23"/>
        <v>10</v>
      </c>
      <c r="C22" s="1004"/>
      <c r="D22" s="1005"/>
      <c r="E22" s="1012"/>
      <c r="F22" s="1013"/>
      <c r="G22" s="1014"/>
      <c r="H22" s="1015"/>
      <c r="I22" s="1015"/>
      <c r="J22" s="1015"/>
      <c r="K22" s="1016"/>
      <c r="L22" s="1009"/>
      <c r="M22" s="1010"/>
      <c r="N22" s="1010"/>
      <c r="O22" s="1011"/>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966">
        <f t="shared" si="24"/>
        <v>0</v>
      </c>
      <c r="AV22" s="967"/>
      <c r="AW22" s="970">
        <f t="shared" si="22"/>
        <v>0</v>
      </c>
      <c r="AX22" s="971"/>
      <c r="AY22" s="1027"/>
      <c r="AZ22" s="1028"/>
      <c r="BA22" s="1028"/>
      <c r="BB22" s="1028"/>
      <c r="BC22" s="1028"/>
      <c r="BD22" s="1029"/>
    </row>
    <row r="23" spans="1:56" ht="40" customHeight="1" x14ac:dyDescent="0.55000000000000004">
      <c r="A23" s="72"/>
      <c r="B23" s="88">
        <f t="shared" si="23"/>
        <v>11</v>
      </c>
      <c r="C23" s="1004"/>
      <c r="D23" s="1005"/>
      <c r="E23" s="1012"/>
      <c r="F23" s="1013"/>
      <c r="G23" s="1014"/>
      <c r="H23" s="1015"/>
      <c r="I23" s="1015"/>
      <c r="J23" s="1015"/>
      <c r="K23" s="1016"/>
      <c r="L23" s="1009"/>
      <c r="M23" s="1010"/>
      <c r="N23" s="1010"/>
      <c r="O23" s="1011"/>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966">
        <f t="shared" si="24"/>
        <v>0</v>
      </c>
      <c r="AV23" s="967"/>
      <c r="AW23" s="970">
        <f t="shared" si="22"/>
        <v>0</v>
      </c>
      <c r="AX23" s="971"/>
      <c r="AY23" s="1027"/>
      <c r="AZ23" s="1028"/>
      <c r="BA23" s="1028"/>
      <c r="BB23" s="1028"/>
      <c r="BC23" s="1028"/>
      <c r="BD23" s="1029"/>
    </row>
    <row r="24" spans="1:56" ht="40" customHeight="1" x14ac:dyDescent="0.55000000000000004">
      <c r="A24" s="72"/>
      <c r="B24" s="88">
        <f t="shared" si="23"/>
        <v>12</v>
      </c>
      <c r="C24" s="1004"/>
      <c r="D24" s="1005"/>
      <c r="E24" s="1012"/>
      <c r="F24" s="1013"/>
      <c r="G24" s="1014"/>
      <c r="H24" s="1015"/>
      <c r="I24" s="1015"/>
      <c r="J24" s="1015"/>
      <c r="K24" s="1016"/>
      <c r="L24" s="1009"/>
      <c r="M24" s="1010"/>
      <c r="N24" s="1010"/>
      <c r="O24" s="1011"/>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966">
        <f t="shared" si="24"/>
        <v>0</v>
      </c>
      <c r="AV24" s="967"/>
      <c r="AW24" s="970">
        <f t="shared" si="22"/>
        <v>0</v>
      </c>
      <c r="AX24" s="971"/>
      <c r="AY24" s="1027"/>
      <c r="AZ24" s="1028"/>
      <c r="BA24" s="1028"/>
      <c r="BB24" s="1028"/>
      <c r="BC24" s="1028"/>
      <c r="BD24" s="1029"/>
    </row>
    <row r="25" spans="1:56" ht="40" customHeight="1" x14ac:dyDescent="0.55000000000000004">
      <c r="A25" s="72"/>
      <c r="B25" s="88">
        <f t="shared" si="23"/>
        <v>13</v>
      </c>
      <c r="C25" s="1004"/>
      <c r="D25" s="1005"/>
      <c r="E25" s="1012"/>
      <c r="F25" s="1013"/>
      <c r="G25" s="1014"/>
      <c r="H25" s="1015"/>
      <c r="I25" s="1015"/>
      <c r="J25" s="1015"/>
      <c r="K25" s="1016"/>
      <c r="L25" s="1009"/>
      <c r="M25" s="1010"/>
      <c r="N25" s="1010"/>
      <c r="O25" s="1011"/>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966">
        <f t="shared" si="24"/>
        <v>0</v>
      </c>
      <c r="AV25" s="967"/>
      <c r="AW25" s="970">
        <f t="shared" si="22"/>
        <v>0</v>
      </c>
      <c r="AX25" s="971"/>
      <c r="AY25" s="1027"/>
      <c r="AZ25" s="1028"/>
      <c r="BA25" s="1028"/>
      <c r="BB25" s="1028"/>
      <c r="BC25" s="1028"/>
      <c r="BD25" s="1029"/>
    </row>
    <row r="26" spans="1:56" ht="40" customHeight="1" x14ac:dyDescent="0.55000000000000004">
      <c r="A26" s="72"/>
      <c r="B26" s="88">
        <f t="shared" si="23"/>
        <v>14</v>
      </c>
      <c r="C26" s="1004"/>
      <c r="D26" s="1005"/>
      <c r="E26" s="1012"/>
      <c r="F26" s="1013"/>
      <c r="G26" s="1014"/>
      <c r="H26" s="1015"/>
      <c r="I26" s="1015"/>
      <c r="J26" s="1015"/>
      <c r="K26" s="1016"/>
      <c r="L26" s="1009"/>
      <c r="M26" s="1010"/>
      <c r="N26" s="1010"/>
      <c r="O26" s="1011"/>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966">
        <f t="shared" si="24"/>
        <v>0</v>
      </c>
      <c r="AV26" s="967"/>
      <c r="AW26" s="970">
        <f t="shared" si="22"/>
        <v>0</v>
      </c>
      <c r="AX26" s="971"/>
      <c r="AY26" s="1027"/>
      <c r="AZ26" s="1028"/>
      <c r="BA26" s="1028"/>
      <c r="BB26" s="1028"/>
      <c r="BC26" s="1028"/>
      <c r="BD26" s="1029"/>
    </row>
    <row r="27" spans="1:56" ht="40" customHeight="1" x14ac:dyDescent="0.55000000000000004">
      <c r="A27" s="72"/>
      <c r="B27" s="88">
        <f t="shared" si="23"/>
        <v>15</v>
      </c>
      <c r="C27" s="1004"/>
      <c r="D27" s="1005"/>
      <c r="E27" s="1012"/>
      <c r="F27" s="1013"/>
      <c r="G27" s="1014"/>
      <c r="H27" s="1015"/>
      <c r="I27" s="1015"/>
      <c r="J27" s="1015"/>
      <c r="K27" s="1016"/>
      <c r="L27" s="1009"/>
      <c r="M27" s="1010"/>
      <c r="N27" s="1010"/>
      <c r="O27" s="1011"/>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966">
        <f t="shared" si="24"/>
        <v>0</v>
      </c>
      <c r="AV27" s="967"/>
      <c r="AW27" s="970">
        <f t="shared" si="22"/>
        <v>0</v>
      </c>
      <c r="AX27" s="971"/>
      <c r="AY27" s="1027"/>
      <c r="AZ27" s="1028"/>
      <c r="BA27" s="1028"/>
      <c r="BB27" s="1028"/>
      <c r="BC27" s="1028"/>
      <c r="BD27" s="1029"/>
    </row>
    <row r="28" spans="1:56" ht="40" customHeight="1" x14ac:dyDescent="0.55000000000000004">
      <c r="A28" s="72"/>
      <c r="B28" s="88">
        <f t="shared" si="23"/>
        <v>16</v>
      </c>
      <c r="C28" s="1004"/>
      <c r="D28" s="1005"/>
      <c r="E28" s="1012"/>
      <c r="F28" s="1013"/>
      <c r="G28" s="1014"/>
      <c r="H28" s="1015"/>
      <c r="I28" s="1015"/>
      <c r="J28" s="1015"/>
      <c r="K28" s="1016"/>
      <c r="L28" s="1009"/>
      <c r="M28" s="1010"/>
      <c r="N28" s="1010"/>
      <c r="O28" s="1011"/>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966">
        <f t="shared" si="24"/>
        <v>0</v>
      </c>
      <c r="AV28" s="967"/>
      <c r="AW28" s="970">
        <f t="shared" si="22"/>
        <v>0</v>
      </c>
      <c r="AX28" s="971"/>
      <c r="AY28" s="1027"/>
      <c r="AZ28" s="1028"/>
      <c r="BA28" s="1028"/>
      <c r="BB28" s="1028"/>
      <c r="BC28" s="1028"/>
      <c r="BD28" s="1029"/>
    </row>
    <row r="29" spans="1:56" ht="40" customHeight="1" x14ac:dyDescent="0.55000000000000004">
      <c r="A29" s="72"/>
      <c r="B29" s="88">
        <f t="shared" si="23"/>
        <v>17</v>
      </c>
      <c r="C29" s="1004"/>
      <c r="D29" s="1005"/>
      <c r="E29" s="1012"/>
      <c r="F29" s="1013"/>
      <c r="G29" s="1014"/>
      <c r="H29" s="1015"/>
      <c r="I29" s="1015"/>
      <c r="J29" s="1015"/>
      <c r="K29" s="1016"/>
      <c r="L29" s="1009"/>
      <c r="M29" s="1010"/>
      <c r="N29" s="1010"/>
      <c r="O29" s="1011"/>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966">
        <f t="shared" si="24"/>
        <v>0</v>
      </c>
      <c r="AV29" s="967"/>
      <c r="AW29" s="970">
        <f t="shared" si="22"/>
        <v>0</v>
      </c>
      <c r="AX29" s="971"/>
      <c r="AY29" s="1027"/>
      <c r="AZ29" s="1028"/>
      <c r="BA29" s="1028"/>
      <c r="BB29" s="1028"/>
      <c r="BC29" s="1028"/>
      <c r="BD29" s="1029"/>
    </row>
    <row r="30" spans="1:56" ht="40" customHeight="1" thickBot="1" x14ac:dyDescent="0.6">
      <c r="A30" s="72"/>
      <c r="B30" s="89">
        <f t="shared" si="23"/>
        <v>18</v>
      </c>
      <c r="C30" s="1017"/>
      <c r="D30" s="1018"/>
      <c r="E30" s="1019"/>
      <c r="F30" s="1020"/>
      <c r="G30" s="1021"/>
      <c r="H30" s="1022"/>
      <c r="I30" s="1022"/>
      <c r="J30" s="1022"/>
      <c r="K30" s="1023"/>
      <c r="L30" s="1024"/>
      <c r="M30" s="1025"/>
      <c r="N30" s="1025"/>
      <c r="O30" s="1026"/>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993">
        <f t="shared" si="24"/>
        <v>0</v>
      </c>
      <c r="AV30" s="994"/>
      <c r="AW30" s="995">
        <f t="shared" si="22"/>
        <v>0</v>
      </c>
      <c r="AX30" s="996"/>
      <c r="AY30" s="1030"/>
      <c r="AZ30" s="1031"/>
      <c r="BA30" s="1031"/>
      <c r="BB30" s="1031"/>
      <c r="BC30" s="1031"/>
      <c r="BD30" s="1032"/>
    </row>
    <row r="31" spans="1:56" ht="7.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99"/>
      <c r="E33" s="99"/>
      <c r="F33" s="100"/>
      <c r="G33" s="100"/>
      <c r="H33" s="100"/>
      <c r="I33" s="100"/>
      <c r="J33" s="100"/>
      <c r="K33" s="100"/>
      <c r="L33" s="969" t="s">
        <v>30</v>
      </c>
      <c r="M33" s="969"/>
      <c r="N33" s="100"/>
      <c r="O33" s="100"/>
      <c r="P33" s="100"/>
      <c r="Q33" s="100"/>
      <c r="R33" s="972" t="s">
        <v>56</v>
      </c>
      <c r="S33" s="972"/>
      <c r="T33" s="972" t="s">
        <v>57</v>
      </c>
      <c r="U33" s="972"/>
      <c r="V33" s="972"/>
      <c r="W33" s="972"/>
      <c r="X33" s="100"/>
      <c r="Y33" s="950" t="s">
        <v>60</v>
      </c>
      <c r="Z33" s="950"/>
      <c r="AA33" s="950"/>
      <c r="AB33" s="950"/>
      <c r="AC33" s="68"/>
      <c r="AD33" s="68"/>
      <c r="AE33" s="106" t="s">
        <v>69</v>
      </c>
      <c r="AF33" s="106"/>
      <c r="AG33" s="100"/>
      <c r="AH33" s="100"/>
      <c r="AI33" s="902" t="s">
        <v>8</v>
      </c>
      <c r="AJ33" s="904"/>
      <c r="AK33" s="902" t="s">
        <v>9</v>
      </c>
      <c r="AL33" s="903"/>
      <c r="AM33" s="903"/>
      <c r="AN33" s="904"/>
      <c r="AO33" s="107"/>
      <c r="AP33" s="107"/>
      <c r="AQ33" s="107"/>
      <c r="AR33" s="107"/>
      <c r="AS33" s="936"/>
      <c r="AT33" s="936"/>
      <c r="AU33" s="107"/>
      <c r="AV33" s="107"/>
      <c r="AW33" s="107"/>
      <c r="AX33" s="72"/>
      <c r="AY33" s="72"/>
      <c r="AZ33" s="72"/>
      <c r="BA33" s="72"/>
      <c r="BB33" s="72"/>
      <c r="BC33" s="72"/>
      <c r="BD33" s="72"/>
    </row>
    <row r="34" spans="1:56" ht="20.25" customHeight="1" x14ac:dyDescent="0.55000000000000004">
      <c r="A34" s="72"/>
      <c r="B34" s="72"/>
      <c r="C34" s="939"/>
      <c r="D34" s="940"/>
      <c r="E34" s="941"/>
      <c r="F34" s="942">
        <f>IF(AB2=1,10,IF(AB2=2,11,IF(AB2=3,12,AB2-3)))</f>
        <v>1</v>
      </c>
      <c r="G34" s="943"/>
      <c r="H34" s="942">
        <f>IF(AB2=1,11,IF(AB2=2,12,AB2-2))</f>
        <v>2</v>
      </c>
      <c r="I34" s="943"/>
      <c r="J34" s="942">
        <f>IF(AB2=1,12,AB2-1)</f>
        <v>3</v>
      </c>
      <c r="K34" s="943"/>
      <c r="L34" s="902" t="s">
        <v>29</v>
      </c>
      <c r="M34" s="904"/>
      <c r="N34" s="100"/>
      <c r="O34" s="100"/>
      <c r="P34" s="100"/>
      <c r="Q34" s="100"/>
      <c r="R34" s="901"/>
      <c r="S34" s="901"/>
      <c r="T34" s="901" t="s">
        <v>58</v>
      </c>
      <c r="U34" s="901"/>
      <c r="V34" s="901" t="s">
        <v>59</v>
      </c>
      <c r="W34" s="901"/>
      <c r="X34" s="100"/>
      <c r="Y34" s="901" t="s">
        <v>58</v>
      </c>
      <c r="Z34" s="901"/>
      <c r="AA34" s="901" t="s">
        <v>59</v>
      </c>
      <c r="AB34" s="901"/>
      <c r="AC34" s="68"/>
      <c r="AD34" s="68"/>
      <c r="AE34" s="106" t="s">
        <v>65</v>
      </c>
      <c r="AF34" s="106"/>
      <c r="AG34" s="100"/>
      <c r="AH34" s="100"/>
      <c r="AI34" s="902" t="s">
        <v>4</v>
      </c>
      <c r="AJ34" s="904"/>
      <c r="AK34" s="902" t="s">
        <v>73</v>
      </c>
      <c r="AL34" s="903"/>
      <c r="AM34" s="903"/>
      <c r="AN34" s="904"/>
      <c r="AO34" s="109"/>
      <c r="AP34" s="109"/>
      <c r="AQ34" s="107"/>
      <c r="AR34" s="110"/>
      <c r="AS34" s="951"/>
      <c r="AT34" s="951"/>
      <c r="AU34" s="107"/>
      <c r="AV34" s="107"/>
      <c r="AW34" s="107"/>
      <c r="AX34" s="72"/>
      <c r="AY34" s="72"/>
      <c r="AZ34" s="72"/>
      <c r="BA34" s="72"/>
      <c r="BB34" s="72"/>
      <c r="BC34" s="72"/>
      <c r="BD34" s="72"/>
    </row>
    <row r="35" spans="1:56" ht="20.25" customHeight="1" x14ac:dyDescent="0.55000000000000004">
      <c r="A35" s="72"/>
      <c r="B35" s="72"/>
      <c r="C35" s="939" t="s">
        <v>125</v>
      </c>
      <c r="D35" s="940"/>
      <c r="E35" s="941"/>
      <c r="F35" s="944"/>
      <c r="G35" s="944"/>
      <c r="H35" s="944"/>
      <c r="I35" s="944"/>
      <c r="J35" s="944"/>
      <c r="K35" s="944"/>
      <c r="L35" s="938">
        <f>SUM(F35:K35)</f>
        <v>0</v>
      </c>
      <c r="M35" s="938"/>
      <c r="N35" s="100"/>
      <c r="O35" s="100"/>
      <c r="P35" s="100"/>
      <c r="Q35" s="100"/>
      <c r="R35" s="902" t="s">
        <v>4</v>
      </c>
      <c r="S35" s="904"/>
      <c r="T35" s="907">
        <f>SUMIFS($AU$13:$AV$30,$C$13:$D$30,"訪問介護員",$E$13:$F$30,"A")+SUMIFS($AU$13:$AV$30,$C$13:$D$30,"サービス提供責任者",$E$13:$F$30,"A")</f>
        <v>0</v>
      </c>
      <c r="U35" s="908"/>
      <c r="V35" s="928">
        <f>SUMIFS($AW$13:$AX$30,$C$13:$D$30,"訪問介護員",$E$13:$F$30,"A")+SUMIFS($AW$13:$AX$30,$C$13:$D$30,"サービス提供責任者",$E$13:$F$30,"A")</f>
        <v>0</v>
      </c>
      <c r="W35" s="929"/>
      <c r="X35" s="100"/>
      <c r="Y35" s="956">
        <v>0</v>
      </c>
      <c r="Z35" s="957"/>
      <c r="AA35" s="954">
        <v>0</v>
      </c>
      <c r="AB35" s="955"/>
      <c r="AC35" s="68"/>
      <c r="AD35" s="68"/>
      <c r="AE35" s="956">
        <v>0</v>
      </c>
      <c r="AF35" s="957"/>
      <c r="AG35" s="100"/>
      <c r="AH35" s="100"/>
      <c r="AI35" s="902" t="s">
        <v>5</v>
      </c>
      <c r="AJ35" s="904"/>
      <c r="AK35" s="902" t="s">
        <v>74</v>
      </c>
      <c r="AL35" s="903"/>
      <c r="AM35" s="903"/>
      <c r="AN35" s="904"/>
      <c r="AO35" s="110"/>
      <c r="AP35" s="107"/>
      <c r="AQ35" s="968"/>
      <c r="AR35" s="968"/>
      <c r="AS35" s="968"/>
      <c r="AT35" s="968"/>
      <c r="AU35" s="107"/>
      <c r="AV35" s="107"/>
      <c r="AW35" s="107"/>
      <c r="AX35" s="72"/>
      <c r="AY35" s="72"/>
      <c r="AZ35" s="72"/>
      <c r="BA35" s="72"/>
      <c r="BB35" s="72"/>
      <c r="BC35" s="72"/>
      <c r="BD35" s="72"/>
    </row>
    <row r="36" spans="1:56" ht="20.25" customHeight="1" x14ac:dyDescent="0.55000000000000004">
      <c r="A36" s="72"/>
      <c r="B36" s="72"/>
      <c r="C36" s="939" t="s">
        <v>126</v>
      </c>
      <c r="D36" s="940"/>
      <c r="E36" s="941"/>
      <c r="F36" s="944"/>
      <c r="G36" s="944"/>
      <c r="H36" s="944"/>
      <c r="I36" s="944"/>
      <c r="J36" s="944"/>
      <c r="K36" s="944"/>
      <c r="L36" s="938">
        <f>SUM(F36:K36)</f>
        <v>0</v>
      </c>
      <c r="M36" s="938"/>
      <c r="N36" s="100"/>
      <c r="O36" s="100"/>
      <c r="P36" s="100"/>
      <c r="Q36" s="100"/>
      <c r="R36" s="902" t="s">
        <v>5</v>
      </c>
      <c r="S36" s="904"/>
      <c r="T36" s="907">
        <f>SUMIFS($AU$13:$AV$30,$C$13:$D$30,"訪問介護員",$E$13:$F$30,"B")+SUMIFS($AU$13:$AV$30,$C$13:$D$30,"サービス提供責任者",$E$13:$F$30,"B")</f>
        <v>0</v>
      </c>
      <c r="U36" s="908"/>
      <c r="V36" s="928">
        <f>SUMIFS($AW$13:$AX$30,$C$13:$D$30,"訪問介護員",$E$13:$F$30,"B")+SUMIFS($AW$13:$AX$30,$C$13:$D$30,"サービス提供責任者",$E$13:$F$30,"B")</f>
        <v>0</v>
      </c>
      <c r="W36" s="929"/>
      <c r="X36" s="100"/>
      <c r="Y36" s="956">
        <v>0</v>
      </c>
      <c r="Z36" s="957"/>
      <c r="AA36" s="954">
        <v>0</v>
      </c>
      <c r="AB36" s="955"/>
      <c r="AC36" s="68"/>
      <c r="AD36" s="68"/>
      <c r="AE36" s="956">
        <v>0</v>
      </c>
      <c r="AF36" s="957"/>
      <c r="AG36" s="100"/>
      <c r="AH36" s="100"/>
      <c r="AI36" s="902" t="s">
        <v>6</v>
      </c>
      <c r="AJ36" s="904"/>
      <c r="AK36" s="902" t="s">
        <v>75</v>
      </c>
      <c r="AL36" s="903"/>
      <c r="AM36" s="903"/>
      <c r="AN36" s="904"/>
      <c r="AO36" s="110"/>
      <c r="AP36" s="107"/>
      <c r="AQ36" s="906"/>
      <c r="AR36" s="906"/>
      <c r="AS36" s="906"/>
      <c r="AT36" s="906"/>
      <c r="AU36" s="107"/>
      <c r="AV36" s="107"/>
      <c r="AW36" s="107"/>
      <c r="AX36" s="72"/>
      <c r="AY36" s="72"/>
      <c r="AZ36" s="72"/>
      <c r="BA36" s="72"/>
      <c r="BB36" s="72"/>
      <c r="BC36" s="72"/>
      <c r="BD36" s="72"/>
    </row>
    <row r="37" spans="1:56" ht="20.25" customHeight="1" x14ac:dyDescent="0.55000000000000004">
      <c r="A37" s="72"/>
      <c r="B37" s="72"/>
      <c r="C37" s="939" t="s">
        <v>28</v>
      </c>
      <c r="D37" s="940"/>
      <c r="E37" s="941"/>
      <c r="F37" s="944"/>
      <c r="G37" s="944"/>
      <c r="H37" s="944"/>
      <c r="I37" s="944"/>
      <c r="J37" s="944"/>
      <c r="K37" s="944"/>
      <c r="L37" s="938">
        <f>SUM(F37:K37)</f>
        <v>0</v>
      </c>
      <c r="M37" s="938"/>
      <c r="N37" s="100"/>
      <c r="O37" s="100"/>
      <c r="P37" s="100"/>
      <c r="Q37" s="100"/>
      <c r="R37" s="902" t="s">
        <v>6</v>
      </c>
      <c r="S37" s="904"/>
      <c r="T37" s="907">
        <f>SUMIFS($AU$13:$AV$30,$C$13:$D$30,"訪問介護員",$E$13:$F$30,"C")+SUMIFS($AU$13:$AV$30,$C$13:$D$30,"サービス提供責任者",$E$13:$F$30,"C")</f>
        <v>0</v>
      </c>
      <c r="U37" s="908"/>
      <c r="V37" s="928">
        <f>SUMIFS($AW$13:$AX$30,$C$13:$D$30,"訪問介護員",$E$13:$F$30,"C")+SUMIFS($AW$13:$AX$30,$C$13:$D$30,"サービス提供責任者",$E$13:$F$30,"C")</f>
        <v>0</v>
      </c>
      <c r="W37" s="929"/>
      <c r="X37" s="100"/>
      <c r="Y37" s="956">
        <v>0</v>
      </c>
      <c r="Z37" s="957"/>
      <c r="AA37" s="952">
        <v>0</v>
      </c>
      <c r="AB37" s="953"/>
      <c r="AC37" s="68"/>
      <c r="AD37" s="68"/>
      <c r="AE37" s="907" t="s">
        <v>38</v>
      </c>
      <c r="AF37" s="908"/>
      <c r="AG37" s="100"/>
      <c r="AH37" s="100"/>
      <c r="AI37" s="902" t="s">
        <v>7</v>
      </c>
      <c r="AJ37" s="904"/>
      <c r="AK37" s="902" t="s">
        <v>104</v>
      </c>
      <c r="AL37" s="903"/>
      <c r="AM37" s="903"/>
      <c r="AN37" s="904"/>
      <c r="AO37" s="111"/>
      <c r="AP37" s="107"/>
      <c r="AQ37" s="909"/>
      <c r="AR37" s="909"/>
      <c r="AS37" s="911"/>
      <c r="AT37" s="911"/>
      <c r="AU37" s="107"/>
      <c r="AV37" s="107"/>
      <c r="AW37" s="107"/>
      <c r="AX37" s="72"/>
      <c r="AY37" s="72"/>
      <c r="AZ37" s="72"/>
      <c r="BA37" s="72"/>
      <c r="BB37" s="72"/>
      <c r="BC37" s="72"/>
      <c r="BD37" s="72"/>
    </row>
    <row r="38" spans="1:56" ht="20.25" customHeight="1" x14ac:dyDescent="0.55000000000000004">
      <c r="A38" s="72"/>
      <c r="B38" s="72"/>
      <c r="C38" s="939" t="s">
        <v>29</v>
      </c>
      <c r="D38" s="940"/>
      <c r="E38" s="941"/>
      <c r="F38" s="938">
        <f>SUM(F35:G37)</f>
        <v>0</v>
      </c>
      <c r="G38" s="938"/>
      <c r="H38" s="938">
        <f>SUM(H35:I37)</f>
        <v>0</v>
      </c>
      <c r="I38" s="938"/>
      <c r="J38" s="938">
        <f>SUM(J35:K37)</f>
        <v>0</v>
      </c>
      <c r="K38" s="938"/>
      <c r="L38" s="938">
        <f>SUM(L35:M37)</f>
        <v>0</v>
      </c>
      <c r="M38" s="938"/>
      <c r="N38" s="973"/>
      <c r="O38" s="972"/>
      <c r="P38" s="100"/>
      <c r="Q38" s="100"/>
      <c r="R38" s="902" t="s">
        <v>7</v>
      </c>
      <c r="S38" s="904"/>
      <c r="T38" s="907">
        <f>SUMIFS($AU$13:$AV$30,$C$13:$D$30,"訪問介護員",$E$13:$F$30,"D")+SUMIFS($AU$13:$AV$30,$C$13:$D$30,"サービス提供責任者",$E$13:$F$30,"D")</f>
        <v>0</v>
      </c>
      <c r="U38" s="908"/>
      <c r="V38" s="928">
        <f>SUMIFS($AW$13:$AX$30,$C$13:$D$30,"訪問介護員",$E$13:$F$30,"D")+SUMIFS($AW$13:$AX$30,$C$13:$D$30,"サービス提供責任者",$E$13:$F$30,"D")</f>
        <v>0</v>
      </c>
      <c r="W38" s="929"/>
      <c r="X38" s="100"/>
      <c r="Y38" s="956">
        <v>0</v>
      </c>
      <c r="Z38" s="957"/>
      <c r="AA38" s="952">
        <v>0</v>
      </c>
      <c r="AB38" s="953"/>
      <c r="AC38" s="68"/>
      <c r="AD38" s="68"/>
      <c r="AE38" s="907" t="s">
        <v>38</v>
      </c>
      <c r="AF38" s="908"/>
      <c r="AG38" s="100"/>
      <c r="AH38" s="100"/>
      <c r="AI38" s="100"/>
      <c r="AJ38" s="906"/>
      <c r="AK38" s="906"/>
      <c r="AL38" s="909"/>
      <c r="AM38" s="909"/>
      <c r="AN38" s="911"/>
      <c r="AO38" s="911"/>
      <c r="AP38" s="107"/>
      <c r="AQ38" s="909"/>
      <c r="AR38" s="909"/>
      <c r="AS38" s="911"/>
      <c r="AT38" s="911"/>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106" t="s">
        <v>31</v>
      </c>
      <c r="M39" s="106"/>
      <c r="N39" s="68"/>
      <c r="O39" s="68"/>
      <c r="P39" s="100"/>
      <c r="Q39" s="100"/>
      <c r="R39" s="902" t="s">
        <v>29</v>
      </c>
      <c r="S39" s="904"/>
      <c r="T39" s="907">
        <f>SUM(T35:U38)</f>
        <v>0</v>
      </c>
      <c r="U39" s="908"/>
      <c r="V39" s="928">
        <f>SUM(V35:W38)</f>
        <v>0</v>
      </c>
      <c r="W39" s="929"/>
      <c r="X39" s="100"/>
      <c r="Y39" s="907">
        <f>SUM(Y35:Z38)</f>
        <v>0</v>
      </c>
      <c r="Z39" s="908"/>
      <c r="AA39" s="948">
        <f>SUM(AA35:AB38)</f>
        <v>0</v>
      </c>
      <c r="AB39" s="949"/>
      <c r="AC39" s="68"/>
      <c r="AD39" s="68"/>
      <c r="AE39" s="907">
        <f>SUM(AE35:AF36)</f>
        <v>0</v>
      </c>
      <c r="AF39" s="908"/>
      <c r="AG39" s="100"/>
      <c r="AH39" s="100"/>
      <c r="AI39" s="100"/>
      <c r="AJ39" s="906"/>
      <c r="AK39" s="906"/>
      <c r="AL39" s="909"/>
      <c r="AM39" s="909"/>
      <c r="AN39" s="910"/>
      <c r="AO39" s="910"/>
      <c r="AP39" s="107"/>
      <c r="AQ39" s="909"/>
      <c r="AR39" s="909"/>
      <c r="AS39" s="911"/>
      <c r="AT39" s="911"/>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937">
        <f>L38/3</f>
        <v>0</v>
      </c>
      <c r="M40" s="937"/>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934" t="s">
        <v>139</v>
      </c>
      <c r="Z41" s="935"/>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20"/>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19" t="s">
        <v>35</v>
      </c>
      <c r="D43" s="119"/>
      <c r="E43" s="100"/>
      <c r="F43" s="119" t="s">
        <v>37</v>
      </c>
      <c r="G43" s="119"/>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901" t="s">
        <v>63</v>
      </c>
      <c r="AC43" s="901"/>
      <c r="AD43" s="901"/>
      <c r="AE43" s="90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923">
        <f>L40</f>
        <v>0</v>
      </c>
      <c r="D44" s="924"/>
      <c r="E44" s="106" t="s">
        <v>32</v>
      </c>
      <c r="F44" s="932">
        <v>40</v>
      </c>
      <c r="G44" s="933"/>
      <c r="H44" s="106" t="s">
        <v>33</v>
      </c>
      <c r="I44" s="930">
        <f>C44/F44</f>
        <v>0</v>
      </c>
      <c r="J44" s="931"/>
      <c r="K44" s="106" t="s">
        <v>34</v>
      </c>
      <c r="L44" s="925">
        <f>IF(C44&lt;40,1,ROUNDUP(I44,1))</f>
        <v>1</v>
      </c>
      <c r="M44" s="926"/>
      <c r="N44" s="927"/>
      <c r="O44" s="100"/>
      <c r="P44" s="100"/>
      <c r="Q44" s="100"/>
      <c r="R44" s="892">
        <f>IF($Y$41="週",AA39,Y39)</f>
        <v>0</v>
      </c>
      <c r="S44" s="893"/>
      <c r="T44" s="893"/>
      <c r="U44" s="894"/>
      <c r="V44" s="106" t="s">
        <v>32</v>
      </c>
      <c r="W44" s="902">
        <f>IF($Y$41="週",$AV$5,$AZ$5)</f>
        <v>40</v>
      </c>
      <c r="X44" s="903"/>
      <c r="Y44" s="903"/>
      <c r="Z44" s="904"/>
      <c r="AA44" s="106" t="s">
        <v>33</v>
      </c>
      <c r="AB44" s="895">
        <f>ROUNDDOWN(R44/W44,1)</f>
        <v>0</v>
      </c>
      <c r="AC44" s="896"/>
      <c r="AD44" s="896"/>
      <c r="AE44" s="897"/>
      <c r="AF44" s="100"/>
      <c r="AG44" s="100"/>
      <c r="AH44" s="100"/>
      <c r="AI44" s="100"/>
      <c r="AJ44" s="905"/>
      <c r="AK44" s="905"/>
      <c r="AL44" s="905"/>
      <c r="AM44" s="905"/>
      <c r="AN44" s="110"/>
      <c r="AO44" s="906"/>
      <c r="AP44" s="906"/>
      <c r="AQ44" s="906"/>
      <c r="AR44" s="906"/>
      <c r="AS44" s="110"/>
      <c r="AT44" s="936"/>
      <c r="AU44" s="936"/>
      <c r="AV44" s="936"/>
      <c r="AW44" s="936"/>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901" t="s">
        <v>29</v>
      </c>
      <c r="AC48" s="901"/>
      <c r="AD48" s="901"/>
      <c r="AE48" s="90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100"/>
      <c r="Q49" s="100"/>
      <c r="R49" s="892">
        <f>AE39</f>
        <v>0</v>
      </c>
      <c r="S49" s="893"/>
      <c r="T49" s="893"/>
      <c r="U49" s="894"/>
      <c r="V49" s="106" t="s">
        <v>124</v>
      </c>
      <c r="W49" s="895">
        <f>AB44</f>
        <v>0</v>
      </c>
      <c r="X49" s="896"/>
      <c r="Y49" s="896"/>
      <c r="Z49" s="897"/>
      <c r="AA49" s="106" t="s">
        <v>33</v>
      </c>
      <c r="AB49" s="898">
        <f>ROUNDDOWN(R49+W49,1)</f>
        <v>0</v>
      </c>
      <c r="AC49" s="899"/>
      <c r="AD49" s="899"/>
      <c r="AE49" s="90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50000000000000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50000000000000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9" priority="6">
      <formula>INDIRECT(ADDRESS(ROW(),COLUMN()))=TRUNC(INDIRECT(ADDRESS(ROW(),COLUMN())))</formula>
    </cfRule>
  </conditionalFormatting>
  <conditionalFormatting sqref="L40:M40">
    <cfRule type="expression" dxfId="8" priority="5">
      <formula>INDIRECT(ADDRESS(ROW(),COLUMN()))=TRUNC(INDIRECT(ADDRESS(ROW(),COLUMN())))</formula>
    </cfRule>
  </conditionalFormatting>
  <conditionalFormatting sqref="C44:D44">
    <cfRule type="expression" dxfId="7" priority="4">
      <formula>INDIRECT(ADDRESS(ROW(),COLUMN()))=TRUNC(INDIRECT(ADDRESS(ROW(),COLUMN())))</formula>
    </cfRule>
  </conditionalFormatting>
  <conditionalFormatting sqref="R44:U44">
    <cfRule type="expression" dxfId="6" priority="3">
      <formula>INDIRECT(ADDRESS(ROW(),COLUMN()))=TRUNC(INDIRECT(ADDRESS(ROW(),COLUMN())))</formula>
    </cfRule>
  </conditionalFormatting>
  <conditionalFormatting sqref="R49:U49">
    <cfRule type="expression" dxfId="5" priority="2">
      <formula>INDIRECT(ADDRESS(ROW(),COLUMN()))=TRUNC(INDIRECT(ADDRESS(ROW(),COLUMN())))</formula>
    </cfRule>
  </conditionalFormatting>
  <conditionalFormatting sqref="AU13:AX30">
    <cfRule type="expression" dxfId="4"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D13" sqref="D13"/>
    </sheetView>
  </sheetViews>
  <sheetFormatPr defaultColWidth="9" defaultRowHeight="26.5" x14ac:dyDescent="0.55000000000000004"/>
  <cols>
    <col min="1" max="1" width="2" style="121" customWidth="1"/>
    <col min="2" max="2" width="7.08203125" style="121" bestFit="1" customWidth="1"/>
    <col min="3" max="11" width="40.58203125" style="121" customWidth="1"/>
    <col min="12" max="16384" width="9" style="121"/>
  </cols>
  <sheetData>
    <row r="1" spans="2:11" x14ac:dyDescent="0.55000000000000004">
      <c r="B1" s="121" t="s">
        <v>111</v>
      </c>
    </row>
    <row r="3" spans="2:11" x14ac:dyDescent="0.55000000000000004">
      <c r="B3" s="122" t="s">
        <v>112</v>
      </c>
      <c r="C3" s="122" t="s">
        <v>113</v>
      </c>
    </row>
    <row r="4" spans="2:11" x14ac:dyDescent="0.55000000000000004">
      <c r="B4" s="122">
        <v>1</v>
      </c>
      <c r="C4" s="123" t="s">
        <v>114</v>
      </c>
    </row>
    <row r="5" spans="2:11" x14ac:dyDescent="0.55000000000000004">
      <c r="B5" s="122">
        <v>2</v>
      </c>
      <c r="C5" s="123"/>
    </row>
    <row r="6" spans="2:11" x14ac:dyDescent="0.55000000000000004">
      <c r="B6" s="122">
        <v>3</v>
      </c>
      <c r="C6" s="123"/>
    </row>
    <row r="7" spans="2:11" x14ac:dyDescent="0.55000000000000004">
      <c r="B7" s="122">
        <v>4</v>
      </c>
      <c r="C7" s="123"/>
    </row>
    <row r="8" spans="2:11" x14ac:dyDescent="0.55000000000000004">
      <c r="B8" s="122">
        <v>5</v>
      </c>
      <c r="C8" s="123"/>
    </row>
    <row r="10" spans="2:11" x14ac:dyDescent="0.55000000000000004">
      <c r="B10" s="121" t="s">
        <v>110</v>
      </c>
    </row>
    <row r="11" spans="2:11" ht="27" thickBot="1" x14ac:dyDescent="0.6"/>
    <row r="12" spans="2:11" ht="27" thickBot="1" x14ac:dyDescent="0.6">
      <c r="B12" s="124" t="s">
        <v>92</v>
      </c>
      <c r="C12" s="125" t="s">
        <v>2</v>
      </c>
      <c r="D12" s="126" t="s">
        <v>43</v>
      </c>
      <c r="E12" s="127" t="s">
        <v>42</v>
      </c>
      <c r="F12" s="126" t="s">
        <v>146</v>
      </c>
      <c r="G12" s="128" t="s">
        <v>146</v>
      </c>
      <c r="H12" s="128" t="s">
        <v>146</v>
      </c>
      <c r="I12" s="128" t="s">
        <v>146</v>
      </c>
      <c r="J12" s="128" t="s">
        <v>146</v>
      </c>
      <c r="K12" s="129" t="s">
        <v>146</v>
      </c>
    </row>
    <row r="13" spans="2:11" x14ac:dyDescent="0.55000000000000004">
      <c r="B13" s="1036" t="s">
        <v>93</v>
      </c>
      <c r="C13" s="130" t="s">
        <v>50</v>
      </c>
      <c r="D13" s="131" t="s">
        <v>3</v>
      </c>
      <c r="E13" s="132" t="s">
        <v>3</v>
      </c>
      <c r="F13" s="132"/>
      <c r="G13" s="133"/>
      <c r="H13" s="133"/>
      <c r="I13" s="133"/>
      <c r="J13" s="133"/>
      <c r="K13" s="134"/>
    </row>
    <row r="14" spans="2:11" x14ac:dyDescent="0.55000000000000004">
      <c r="B14" s="1036"/>
      <c r="C14" s="135" t="s">
        <v>50</v>
      </c>
      <c r="D14" s="136" t="s">
        <v>51</v>
      </c>
      <c r="E14" s="137" t="s">
        <v>44</v>
      </c>
      <c r="F14" s="137"/>
      <c r="G14" s="123"/>
      <c r="H14" s="123"/>
      <c r="I14" s="123"/>
      <c r="J14" s="123"/>
      <c r="K14" s="138"/>
    </row>
    <row r="15" spans="2:11" x14ac:dyDescent="0.55000000000000004">
      <c r="B15" s="1036"/>
      <c r="C15" s="135" t="s">
        <v>50</v>
      </c>
      <c r="D15" s="139" t="s">
        <v>52</v>
      </c>
      <c r="E15" s="140" t="s">
        <v>45</v>
      </c>
      <c r="F15" s="140"/>
      <c r="G15" s="123"/>
      <c r="H15" s="123"/>
      <c r="I15" s="123"/>
      <c r="J15" s="123"/>
      <c r="K15" s="138"/>
    </row>
    <row r="16" spans="2:11" x14ac:dyDescent="0.55000000000000004">
      <c r="B16" s="1036"/>
      <c r="C16" s="135" t="s">
        <v>50</v>
      </c>
      <c r="D16" s="139" t="s">
        <v>120</v>
      </c>
      <c r="E16" s="140" t="s">
        <v>115</v>
      </c>
      <c r="F16" s="140"/>
      <c r="G16" s="123"/>
      <c r="H16" s="123"/>
      <c r="I16" s="123"/>
      <c r="J16" s="123"/>
      <c r="K16" s="138"/>
    </row>
    <row r="17" spans="2:11" x14ac:dyDescent="0.55000000000000004">
      <c r="B17" s="1036"/>
      <c r="C17" s="135" t="s">
        <v>50</v>
      </c>
      <c r="D17" s="139" t="s">
        <v>49</v>
      </c>
      <c r="E17" s="140" t="s">
        <v>116</v>
      </c>
      <c r="F17" s="140"/>
      <c r="G17" s="123"/>
      <c r="H17" s="123"/>
      <c r="I17" s="123"/>
      <c r="J17" s="123"/>
      <c r="K17" s="138"/>
    </row>
    <row r="18" spans="2:11" x14ac:dyDescent="0.55000000000000004">
      <c r="B18" s="1036"/>
      <c r="C18" s="135" t="s">
        <v>50</v>
      </c>
      <c r="D18" s="139" t="s">
        <v>47</v>
      </c>
      <c r="E18" s="140" t="s">
        <v>117</v>
      </c>
      <c r="F18" s="140"/>
      <c r="G18" s="123"/>
      <c r="H18" s="123"/>
      <c r="I18" s="123"/>
      <c r="J18" s="123"/>
      <c r="K18" s="138"/>
    </row>
    <row r="19" spans="2:11" x14ac:dyDescent="0.55000000000000004">
      <c r="B19" s="1036"/>
      <c r="C19" s="135" t="s">
        <v>50</v>
      </c>
      <c r="D19" s="139" t="s">
        <v>128</v>
      </c>
      <c r="E19" s="140" t="s">
        <v>46</v>
      </c>
      <c r="F19" s="140"/>
      <c r="G19" s="123"/>
      <c r="H19" s="123"/>
      <c r="I19" s="123"/>
      <c r="J19" s="123"/>
      <c r="K19" s="138"/>
    </row>
    <row r="20" spans="2:11" x14ac:dyDescent="0.55000000000000004">
      <c r="B20" s="1036"/>
      <c r="C20" s="135" t="s">
        <v>50</v>
      </c>
      <c r="D20" s="139" t="s">
        <v>146</v>
      </c>
      <c r="E20" s="140" t="s">
        <v>47</v>
      </c>
      <c r="F20" s="140"/>
      <c r="G20" s="123"/>
      <c r="H20" s="123"/>
      <c r="I20" s="123"/>
      <c r="J20" s="123"/>
      <c r="K20" s="138"/>
    </row>
    <row r="21" spans="2:11" x14ac:dyDescent="0.55000000000000004">
      <c r="B21" s="1036"/>
      <c r="C21" s="135" t="s">
        <v>50</v>
      </c>
      <c r="D21" s="139" t="s">
        <v>146</v>
      </c>
      <c r="E21" s="140" t="s">
        <v>48</v>
      </c>
      <c r="F21" s="140"/>
      <c r="G21" s="123"/>
      <c r="H21" s="123"/>
      <c r="I21" s="123"/>
      <c r="J21" s="123"/>
      <c r="K21" s="138"/>
    </row>
    <row r="22" spans="2:11" x14ac:dyDescent="0.55000000000000004">
      <c r="B22" s="1036"/>
      <c r="C22" s="135" t="s">
        <v>50</v>
      </c>
      <c r="D22" s="140" t="s">
        <v>146</v>
      </c>
      <c r="E22" s="140" t="s">
        <v>146</v>
      </c>
      <c r="F22" s="140"/>
      <c r="G22" s="123"/>
      <c r="H22" s="123"/>
      <c r="I22" s="123"/>
      <c r="J22" s="123"/>
      <c r="K22" s="138"/>
    </row>
    <row r="23" spans="2:11" x14ac:dyDescent="0.55000000000000004">
      <c r="B23" s="1036"/>
      <c r="C23" s="135" t="s">
        <v>50</v>
      </c>
      <c r="D23" s="140" t="s">
        <v>146</v>
      </c>
      <c r="E23" s="140" t="s">
        <v>146</v>
      </c>
      <c r="F23" s="140"/>
      <c r="G23" s="123"/>
      <c r="H23" s="123"/>
      <c r="I23" s="123"/>
      <c r="J23" s="123"/>
      <c r="K23" s="138"/>
    </row>
    <row r="24" spans="2:11" x14ac:dyDescent="0.55000000000000004">
      <c r="B24" s="1036"/>
      <c r="C24" s="135" t="s">
        <v>50</v>
      </c>
      <c r="D24" s="140" t="s">
        <v>146</v>
      </c>
      <c r="E24" s="140" t="s">
        <v>146</v>
      </c>
      <c r="F24" s="140"/>
      <c r="G24" s="123"/>
      <c r="H24" s="123"/>
      <c r="I24" s="123"/>
      <c r="J24" s="123"/>
      <c r="K24" s="138"/>
    </row>
    <row r="25" spans="2:11" ht="27" thickBot="1" x14ac:dyDescent="0.6">
      <c r="B25" s="1037"/>
      <c r="C25" s="141" t="s">
        <v>50</v>
      </c>
      <c r="D25" s="142" t="s">
        <v>146</v>
      </c>
      <c r="E25" s="143" t="s">
        <v>146</v>
      </c>
      <c r="F25" s="143"/>
      <c r="G25" s="142"/>
      <c r="H25" s="142"/>
      <c r="I25" s="142"/>
      <c r="J25" s="142"/>
      <c r="K25" s="144"/>
    </row>
    <row r="28" spans="2:11" x14ac:dyDescent="0.55000000000000004">
      <c r="C28" s="121" t="s">
        <v>137</v>
      </c>
    </row>
    <row r="29" spans="2:11" x14ac:dyDescent="0.55000000000000004">
      <c r="C29" s="121" t="s">
        <v>53</v>
      </c>
    </row>
    <row r="30" spans="2:11" x14ac:dyDescent="0.55000000000000004">
      <c r="C30" s="121" t="s">
        <v>143</v>
      </c>
    </row>
    <row r="31" spans="2:11" x14ac:dyDescent="0.55000000000000004">
      <c r="C31" s="121" t="s">
        <v>140</v>
      </c>
    </row>
    <row r="32" spans="2:11" x14ac:dyDescent="0.55000000000000004">
      <c r="C32" s="121" t="s">
        <v>141</v>
      </c>
    </row>
    <row r="33" spans="3:3" x14ac:dyDescent="0.55000000000000004">
      <c r="C33" s="121" t="s">
        <v>142</v>
      </c>
    </row>
    <row r="34" spans="3:3" x14ac:dyDescent="0.55000000000000004">
      <c r="C34" s="121" t="s">
        <v>54</v>
      </c>
    </row>
    <row r="35" spans="3:3" x14ac:dyDescent="0.55000000000000004">
      <c r="C35" s="121" t="s">
        <v>55</v>
      </c>
    </row>
    <row r="37" spans="3:3" x14ac:dyDescent="0.55000000000000004">
      <c r="C37" s="121" t="s">
        <v>144</v>
      </c>
    </row>
    <row r="38" spans="3:3" x14ac:dyDescent="0.55000000000000004">
      <c r="C38" s="121" t="s">
        <v>94</v>
      </c>
    </row>
    <row r="39" spans="3:3" x14ac:dyDescent="0.55000000000000004">
      <c r="C39" s="121" t="s">
        <v>95</v>
      </c>
    </row>
    <row r="40" spans="3:3" x14ac:dyDescent="0.55000000000000004">
      <c r="C40" s="121" t="s">
        <v>96</v>
      </c>
    </row>
    <row r="41" spans="3:3" x14ac:dyDescent="0.55000000000000004">
      <c r="C41" s="121" t="s">
        <v>97</v>
      </c>
    </row>
    <row r="42" spans="3:3" x14ac:dyDescent="0.55000000000000004">
      <c r="C42" s="121"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D15" sqref="D15"/>
    </sheetView>
  </sheetViews>
  <sheetFormatPr defaultColWidth="9" defaultRowHeight="18" x14ac:dyDescent="0.55000000000000004"/>
  <cols>
    <col min="1" max="2" width="9" style="10"/>
    <col min="3" max="3" width="44.25" style="10" customWidth="1"/>
    <col min="4" max="16384" width="9" style="10"/>
  </cols>
  <sheetData>
    <row r="1" spans="1:10" x14ac:dyDescent="0.55000000000000004">
      <c r="A1" s="10" t="s">
        <v>79</v>
      </c>
    </row>
    <row r="2" spans="1:10" s="11" customFormat="1" ht="20.25" customHeight="1" x14ac:dyDescent="0.55000000000000004">
      <c r="A2" s="12" t="s">
        <v>78</v>
      </c>
      <c r="B2" s="12"/>
      <c r="C2" s="13"/>
    </row>
    <row r="3" spans="1:10" s="11" customFormat="1" ht="20.25" customHeight="1" x14ac:dyDescent="0.55000000000000004">
      <c r="A3" s="13"/>
      <c r="B3" s="13"/>
      <c r="C3" s="13"/>
    </row>
    <row r="4" spans="1:10" s="11" customFormat="1" ht="20.25" customHeight="1" x14ac:dyDescent="0.55000000000000004">
      <c r="A4" s="27"/>
      <c r="B4" s="13" t="s">
        <v>131</v>
      </c>
      <c r="C4" s="13"/>
      <c r="E4" s="1038" t="s">
        <v>133</v>
      </c>
      <c r="F4" s="1038"/>
      <c r="G4" s="1038"/>
      <c r="H4" s="1038"/>
      <c r="I4" s="1038"/>
      <c r="J4" s="1038"/>
    </row>
    <row r="5" spans="1:10" s="11" customFormat="1" ht="20.25" customHeight="1" x14ac:dyDescent="0.55000000000000004">
      <c r="A5" s="28"/>
      <c r="B5" s="13" t="s">
        <v>132</v>
      </c>
      <c r="C5" s="13"/>
      <c r="E5" s="1038"/>
      <c r="F5" s="1038"/>
      <c r="G5" s="1038"/>
      <c r="H5" s="1038"/>
      <c r="I5" s="1038"/>
      <c r="J5" s="1038"/>
    </row>
    <row r="6" spans="1:10" s="11" customFormat="1" ht="20.25" customHeight="1" x14ac:dyDescent="0.55000000000000004">
      <c r="A6" s="26" t="s">
        <v>129</v>
      </c>
      <c r="B6" s="13"/>
      <c r="C6" s="13"/>
    </row>
    <row r="7" spans="1:10" s="11" customFormat="1" ht="20.25" customHeight="1" x14ac:dyDescent="0.55000000000000004">
      <c r="A7" s="26"/>
      <c r="B7" s="13"/>
      <c r="C7" s="13"/>
    </row>
    <row r="8" spans="1:10" s="11" customFormat="1" ht="20.25" customHeight="1" x14ac:dyDescent="0.55000000000000004">
      <c r="A8" s="13" t="s">
        <v>84</v>
      </c>
      <c r="B8" s="13"/>
      <c r="C8" s="13"/>
    </row>
    <row r="9" spans="1:10" s="11" customFormat="1" ht="20.25" customHeight="1" x14ac:dyDescent="0.55000000000000004">
      <c r="A9" s="26"/>
      <c r="B9" s="13"/>
      <c r="C9" s="13"/>
    </row>
    <row r="10" spans="1:10" s="11" customFormat="1" ht="20.25" customHeight="1" x14ac:dyDescent="0.55000000000000004">
      <c r="A10" s="13" t="s">
        <v>151</v>
      </c>
      <c r="B10" s="13"/>
      <c r="C10" s="13"/>
    </row>
    <row r="11" spans="1:10" s="11" customFormat="1" ht="20.25" customHeight="1" x14ac:dyDescent="0.55000000000000004">
      <c r="A11" s="13"/>
      <c r="B11" s="13"/>
      <c r="C11" s="13"/>
    </row>
    <row r="12" spans="1:10" s="11" customFormat="1" ht="20.25" customHeight="1" x14ac:dyDescent="0.55000000000000004">
      <c r="A12" s="31" t="s">
        <v>170</v>
      </c>
      <c r="B12" s="13"/>
      <c r="C12" s="13"/>
    </row>
    <row r="13" spans="1:10" s="11" customFormat="1" ht="20.25" customHeight="1" x14ac:dyDescent="0.55000000000000004">
      <c r="A13" s="13"/>
      <c r="B13" s="13"/>
      <c r="C13" s="13"/>
    </row>
    <row r="14" spans="1:10" s="11" customFormat="1" ht="20.25" customHeight="1" x14ac:dyDescent="0.55000000000000004">
      <c r="A14" s="13" t="s">
        <v>81</v>
      </c>
      <c r="B14" s="13"/>
      <c r="C14" s="13"/>
    </row>
    <row r="15" spans="1:10" s="11" customFormat="1" ht="20.25" customHeight="1" x14ac:dyDescent="0.55000000000000004">
      <c r="A15" s="13"/>
      <c r="B15" s="13"/>
      <c r="C15" s="13"/>
    </row>
    <row r="16" spans="1:10" s="11" customFormat="1" ht="20.25" customHeight="1" x14ac:dyDescent="0.55000000000000004">
      <c r="A16" s="13" t="s">
        <v>172</v>
      </c>
      <c r="B16" s="13"/>
      <c r="C16" s="13"/>
    </row>
    <row r="17" spans="1:3" s="11" customFormat="1" ht="20.25" customHeight="1" x14ac:dyDescent="0.55000000000000004">
      <c r="A17" s="13" t="s">
        <v>71</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43</v>
      </c>
    </row>
    <row r="22" spans="1:3" s="11" customFormat="1" ht="20.25" customHeight="1" x14ac:dyDescent="0.55000000000000004">
      <c r="A22" s="13"/>
      <c r="B22" s="14">
        <v>3</v>
      </c>
      <c r="C22" s="15" t="s">
        <v>118</v>
      </c>
    </row>
    <row r="23" spans="1:3" s="11" customFormat="1" ht="20.25" customHeight="1" x14ac:dyDescent="0.55000000000000004">
      <c r="A23" s="13"/>
      <c r="B23" s="13"/>
      <c r="C23" s="13"/>
    </row>
    <row r="24" spans="1:3" s="11" customFormat="1" ht="20.25" customHeight="1" x14ac:dyDescent="0.55000000000000004">
      <c r="A24" s="13"/>
      <c r="B24" s="13" t="s">
        <v>108</v>
      </c>
      <c r="C24" s="13"/>
    </row>
    <row r="25" spans="1:3" s="11" customFormat="1" ht="20.25" customHeight="1" x14ac:dyDescent="0.55000000000000004">
      <c r="A25" s="13"/>
      <c r="B25" s="13"/>
      <c r="C25" s="13"/>
    </row>
    <row r="26" spans="1:3" s="11" customFormat="1" ht="20.25" customHeight="1" x14ac:dyDescent="0.55000000000000004">
      <c r="A26" s="13" t="s">
        <v>82</v>
      </c>
      <c r="B26" s="13"/>
      <c r="C26" s="13"/>
    </row>
    <row r="27" spans="1:3" s="11" customFormat="1" ht="20.25" customHeight="1" x14ac:dyDescent="0.55000000000000004">
      <c r="A27" s="13" t="s">
        <v>72</v>
      </c>
      <c r="B27" s="13"/>
      <c r="C27" s="13"/>
    </row>
    <row r="28" spans="1:3" s="11" customFormat="1" ht="20.25" customHeight="1" x14ac:dyDescent="0.55000000000000004">
      <c r="A28" s="13"/>
      <c r="B28" s="13"/>
      <c r="C28" s="13"/>
    </row>
    <row r="29" spans="1:3" s="11" customFormat="1" ht="20.25" customHeight="1" x14ac:dyDescent="0.55000000000000004">
      <c r="A29" s="13"/>
      <c r="B29" s="14" t="s">
        <v>8</v>
      </c>
      <c r="C29" s="14" t="s">
        <v>9</v>
      </c>
    </row>
    <row r="30" spans="1:3" s="11" customFormat="1" ht="20.25" customHeight="1" x14ac:dyDescent="0.55000000000000004">
      <c r="A30" s="13"/>
      <c r="B30" s="14" t="s">
        <v>4</v>
      </c>
      <c r="C30" s="15" t="s">
        <v>73</v>
      </c>
    </row>
    <row r="31" spans="1:3" s="11" customFormat="1" ht="20.25" customHeight="1" x14ac:dyDescent="0.55000000000000004">
      <c r="A31" s="13"/>
      <c r="B31" s="14" t="s">
        <v>5</v>
      </c>
      <c r="C31" s="15" t="s">
        <v>74</v>
      </c>
    </row>
    <row r="32" spans="1:3" s="11" customFormat="1" ht="20.25" customHeight="1" x14ac:dyDescent="0.55000000000000004">
      <c r="A32" s="13"/>
      <c r="B32" s="14" t="s">
        <v>6</v>
      </c>
      <c r="C32" s="15" t="s">
        <v>75</v>
      </c>
    </row>
    <row r="33" spans="1:55" s="11" customFormat="1" ht="20.25" customHeight="1" x14ac:dyDescent="0.55000000000000004">
      <c r="A33" s="13"/>
      <c r="B33" s="14" t="s">
        <v>7</v>
      </c>
      <c r="C33" s="15" t="s">
        <v>104</v>
      </c>
    </row>
    <row r="34" spans="1:55" s="11" customFormat="1" ht="20.25" customHeight="1" x14ac:dyDescent="0.55000000000000004">
      <c r="A34" s="13"/>
      <c r="B34" s="13"/>
      <c r="C34" s="13"/>
    </row>
    <row r="35" spans="1:55" s="11" customFormat="1" ht="20.25" customHeight="1" x14ac:dyDescent="0.55000000000000004">
      <c r="A35" s="13"/>
      <c r="B35" s="16" t="s">
        <v>10</v>
      </c>
      <c r="C35" s="13"/>
    </row>
    <row r="36" spans="1:55" s="11" customFormat="1" ht="20.25" customHeight="1" x14ac:dyDescent="0.550000000000000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3" t="s">
        <v>173</v>
      </c>
      <c r="B40" s="13"/>
      <c r="C40" s="13"/>
    </row>
    <row r="41" spans="1:55" s="11" customFormat="1" ht="20.25" customHeight="1" x14ac:dyDescent="0.55000000000000004">
      <c r="A41" s="13" t="s">
        <v>77</v>
      </c>
      <c r="B41" s="13"/>
      <c r="C41" s="13"/>
    </row>
    <row r="42" spans="1:55" s="11" customFormat="1" ht="20.25" customHeight="1" x14ac:dyDescent="0.550000000000000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83</v>
      </c>
      <c r="B44" s="13"/>
    </row>
    <row r="45" spans="1:55" s="11" customFormat="1" ht="20.25" customHeight="1" x14ac:dyDescent="0.55000000000000004"/>
    <row r="46" spans="1:55" s="11" customFormat="1" ht="20.25" customHeight="1" x14ac:dyDescent="0.55000000000000004">
      <c r="A46" s="13" t="s">
        <v>171</v>
      </c>
      <c r="B46" s="13"/>
      <c r="C46" s="13"/>
    </row>
    <row r="47" spans="1:55" s="11" customFormat="1" ht="20.25" customHeight="1" x14ac:dyDescent="0.55000000000000004">
      <c r="A47" s="31" t="s">
        <v>153</v>
      </c>
      <c r="B47" s="13"/>
      <c r="C47" s="13"/>
    </row>
    <row r="48" spans="1:55" s="11" customFormat="1" ht="20.25" customHeight="1" x14ac:dyDescent="0.55000000000000004"/>
    <row r="49" spans="1:55" s="11" customFormat="1" ht="20.25" customHeight="1" x14ac:dyDescent="0.55000000000000004">
      <c r="A49" s="13" t="s">
        <v>85</v>
      </c>
      <c r="B49" s="13"/>
      <c r="C49" s="13"/>
    </row>
    <row r="50" spans="1:55" s="11" customFormat="1" ht="20.25" customHeight="1" x14ac:dyDescent="0.55000000000000004">
      <c r="A50" s="13" t="s">
        <v>154</v>
      </c>
      <c r="B50" s="13"/>
      <c r="C50" s="13"/>
    </row>
    <row r="51" spans="1:55" s="11" customFormat="1" ht="20.25" customHeight="1" x14ac:dyDescent="0.55000000000000004">
      <c r="A51" s="13"/>
      <c r="B51" s="13"/>
      <c r="C51" s="13"/>
    </row>
    <row r="52" spans="1:55" s="11" customFormat="1" ht="20.25" customHeight="1" x14ac:dyDescent="0.55000000000000004">
      <c r="A52" s="13" t="s">
        <v>86</v>
      </c>
      <c r="B52" s="13"/>
      <c r="C52" s="13"/>
    </row>
    <row r="53" spans="1:55" s="11" customFormat="1" ht="20.25" customHeight="1" x14ac:dyDescent="0.55000000000000004">
      <c r="A53" s="13"/>
      <c r="B53" s="13"/>
      <c r="C53" s="13"/>
    </row>
    <row r="54" spans="1:55" s="11" customFormat="1" ht="20.25" customHeight="1" x14ac:dyDescent="0.550000000000000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175</v>
      </c>
      <c r="C58" s="25"/>
      <c r="D58" s="16"/>
      <c r="E58" s="16"/>
    </row>
    <row r="59" spans="1:55" s="11" customFormat="1" ht="20.25" customHeight="1" x14ac:dyDescent="0.55000000000000004">
      <c r="A59" s="30" t="s">
        <v>145</v>
      </c>
      <c r="C59" s="25"/>
      <c r="D59" s="16"/>
      <c r="E59" s="16"/>
    </row>
    <row r="60" spans="1:55" s="11" customFormat="1" ht="20.25" customHeight="1" x14ac:dyDescent="0.55000000000000004">
      <c r="A60" s="25"/>
      <c r="B60" s="25"/>
      <c r="C60" s="25"/>
      <c r="D60" s="13"/>
      <c r="E60" s="13"/>
    </row>
    <row r="61" spans="1:55" s="11" customFormat="1" ht="20.25" customHeight="1" x14ac:dyDescent="0.55000000000000004">
      <c r="A61" s="11" t="s">
        <v>157</v>
      </c>
      <c r="C61" s="25"/>
      <c r="D61" s="16"/>
      <c r="E61" s="16"/>
    </row>
    <row r="62" spans="1:55" s="11" customFormat="1" ht="20.25" customHeight="1" x14ac:dyDescent="0.55000000000000004">
      <c r="A62" s="86" t="s">
        <v>162</v>
      </c>
      <c r="B62" s="25"/>
      <c r="C62" s="25"/>
      <c r="D62" s="13"/>
      <c r="E62" s="13"/>
    </row>
    <row r="63" spans="1:55" s="11" customFormat="1" ht="20.25" customHeight="1" x14ac:dyDescent="0.55000000000000004">
      <c r="A63" s="85" t="s">
        <v>163</v>
      </c>
      <c r="B63" s="25"/>
      <c r="C63" s="25"/>
      <c r="D63" s="29"/>
      <c r="E63" s="29"/>
    </row>
    <row r="64" spans="1:55" s="11" customFormat="1" ht="20.25" customHeight="1" x14ac:dyDescent="0.55000000000000004">
      <c r="A64" s="86" t="s">
        <v>164</v>
      </c>
      <c r="B64" s="25"/>
      <c r="C64" s="25"/>
      <c r="D64" s="29"/>
      <c r="E64" s="29"/>
    </row>
    <row r="65" spans="1:5" s="11" customFormat="1" ht="20.25" customHeight="1" x14ac:dyDescent="0.55000000000000004">
      <c r="A65" s="85" t="s">
        <v>165</v>
      </c>
      <c r="B65" s="25"/>
      <c r="C65" s="25"/>
      <c r="D65" s="29"/>
      <c r="E65" s="29"/>
    </row>
    <row r="66" spans="1:5" s="11" customFormat="1" ht="20.25" customHeight="1" x14ac:dyDescent="0.55000000000000004">
      <c r="A66" s="86" t="s">
        <v>176</v>
      </c>
      <c r="B66" s="25"/>
      <c r="C66" s="25"/>
      <c r="D66" s="29"/>
      <c r="E66" s="29"/>
    </row>
    <row r="67" spans="1:5" s="11" customFormat="1" ht="20.25" customHeight="1" x14ac:dyDescent="0.55000000000000004">
      <c r="A67" s="86" t="s">
        <v>177</v>
      </c>
      <c r="B67" s="25"/>
      <c r="C67" s="25"/>
      <c r="D67" s="29"/>
      <c r="E67" s="29"/>
    </row>
    <row r="68" spans="1:5" s="11" customFormat="1" ht="20.25" customHeight="1" x14ac:dyDescent="0.55000000000000004">
      <c r="A68" s="86" t="s">
        <v>178</v>
      </c>
      <c r="B68" s="25"/>
      <c r="C68" s="25"/>
      <c r="D68" s="29"/>
      <c r="E68" s="29"/>
    </row>
    <row r="69" spans="1:5" s="11" customFormat="1" ht="20.25" customHeight="1" x14ac:dyDescent="0.55000000000000004">
      <c r="A69" s="25"/>
      <c r="B69" s="25"/>
      <c r="C69" s="25"/>
      <c r="D69" s="29"/>
      <c r="E69" s="29"/>
    </row>
    <row r="70" spans="1:5" s="11" customFormat="1" ht="20.25" customHeight="1" x14ac:dyDescent="0.55000000000000004">
      <c r="A70" s="25"/>
      <c r="B70" s="25"/>
      <c r="C70" s="25"/>
      <c r="D70" s="29"/>
      <c r="E70" s="29"/>
    </row>
    <row r="71" spans="1:5" s="11" customFormat="1" ht="20.25" customHeight="1" x14ac:dyDescent="0.55000000000000004">
      <c r="A71" s="25"/>
      <c r="B71" s="25"/>
      <c r="C71" s="25"/>
      <c r="D71" s="29"/>
      <c r="E71" s="29"/>
    </row>
    <row r="72" spans="1:5" s="11" customFormat="1" ht="20.25" customHeight="1" x14ac:dyDescent="0.55000000000000004">
      <c r="A72" s="25"/>
      <c r="B72" s="25"/>
      <c r="C72" s="25"/>
      <c r="D72" s="29"/>
      <c r="E72" s="29"/>
    </row>
    <row r="73" spans="1:5" ht="20.25" customHeight="1" x14ac:dyDescent="0.55000000000000004"/>
    <row r="74"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Normal="55" zoomScaleSheetLayoutView="100" workbookViewId="0">
      <selection activeCell="T4" sqref="T4:U4"/>
    </sheetView>
  </sheetViews>
  <sheetFormatPr defaultColWidth="4.5" defaultRowHeight="20.25" customHeight="1" x14ac:dyDescent="0.55000000000000004"/>
  <cols>
    <col min="1" max="1" width="1.33203125" style="35" customWidth="1"/>
    <col min="2" max="56" width="5.58203125" style="35" customWidth="1"/>
    <col min="57" max="16384" width="4.5" style="35"/>
  </cols>
  <sheetData>
    <row r="1" spans="1:57" s="34" customFormat="1" ht="20.25" customHeight="1" x14ac:dyDescent="0.550000000000000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945" t="s">
        <v>99</v>
      </c>
      <c r="AN1" s="945"/>
      <c r="AO1" s="945"/>
      <c r="AP1" s="945"/>
      <c r="AQ1" s="945"/>
      <c r="AR1" s="945"/>
      <c r="AS1" s="945"/>
      <c r="AT1" s="945"/>
      <c r="AU1" s="945"/>
      <c r="AV1" s="945"/>
      <c r="AW1" s="945"/>
      <c r="AX1" s="945"/>
      <c r="AY1" s="945"/>
      <c r="AZ1" s="945"/>
      <c r="BA1" s="945"/>
      <c r="BB1" s="41" t="s">
        <v>0</v>
      </c>
      <c r="BC1" s="37"/>
      <c r="BD1" s="37"/>
    </row>
    <row r="2" spans="1:57" s="32"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947">
        <v>7</v>
      </c>
      <c r="V2" s="947"/>
      <c r="W2" s="40" t="s">
        <v>17</v>
      </c>
      <c r="X2" s="946">
        <f>IF(U2=0,"",YEAR(DATE(2018+U2,1,1)))</f>
        <v>2025</v>
      </c>
      <c r="Y2" s="946"/>
      <c r="Z2" s="42" t="s">
        <v>21</v>
      </c>
      <c r="AA2" s="42" t="s">
        <v>22</v>
      </c>
      <c r="AB2" s="947">
        <v>4</v>
      </c>
      <c r="AC2" s="947"/>
      <c r="AD2" s="42" t="s">
        <v>23</v>
      </c>
      <c r="AE2" s="42"/>
      <c r="AF2" s="42"/>
      <c r="AG2" s="42"/>
      <c r="AH2" s="42"/>
      <c r="AI2" s="42"/>
      <c r="AJ2" s="41"/>
      <c r="AK2" s="40" t="s">
        <v>18</v>
      </c>
      <c r="AL2" s="40" t="s">
        <v>17</v>
      </c>
      <c r="AM2" s="947"/>
      <c r="AN2" s="947"/>
      <c r="AO2" s="947"/>
      <c r="AP2" s="947"/>
      <c r="AQ2" s="947"/>
      <c r="AR2" s="947"/>
      <c r="AS2" s="947"/>
      <c r="AT2" s="947"/>
      <c r="AU2" s="947"/>
      <c r="AV2" s="947"/>
      <c r="AW2" s="947"/>
      <c r="AX2" s="947"/>
      <c r="AY2" s="947"/>
      <c r="AZ2" s="947"/>
      <c r="BA2" s="947"/>
      <c r="BB2" s="41" t="s">
        <v>0</v>
      </c>
      <c r="BC2" s="40"/>
      <c r="BD2" s="40"/>
      <c r="BE2" s="33"/>
    </row>
    <row r="3" spans="1:57" s="32"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891" t="s">
        <v>158</v>
      </c>
      <c r="BA3" s="891"/>
      <c r="BB3" s="891"/>
      <c r="BC3" s="891"/>
      <c r="BD3" s="40"/>
      <c r="BE3" s="33"/>
    </row>
    <row r="4" spans="1:57" s="32"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891" t="s">
        <v>150</v>
      </c>
      <c r="BA4" s="891"/>
      <c r="BB4" s="891"/>
      <c r="BC4" s="891"/>
      <c r="BD4" s="40"/>
      <c r="BE4" s="33"/>
    </row>
    <row r="5" spans="1:57" s="32"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960">
        <v>40</v>
      </c>
      <c r="AW5" s="961"/>
      <c r="AX5" s="62" t="s">
        <v>24</v>
      </c>
      <c r="AY5" s="61"/>
      <c r="AZ5" s="1054">
        <v>160</v>
      </c>
      <c r="BA5" s="1055"/>
      <c r="BB5" s="62" t="s">
        <v>130</v>
      </c>
      <c r="BC5" s="61"/>
      <c r="BD5" s="42"/>
      <c r="BE5" s="33"/>
    </row>
    <row r="6" spans="1:57" s="32"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964">
        <f>DAY(EOMONTH(DATE(X2,AB2,1),0))</f>
        <v>30</v>
      </c>
      <c r="BA6" s="965"/>
      <c r="BB6" s="62" t="s">
        <v>26</v>
      </c>
      <c r="BC6" s="42"/>
      <c r="BD6" s="42"/>
      <c r="BE6" s="33"/>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6">
      <c r="A8" s="72"/>
      <c r="B8" s="974" t="s">
        <v>27</v>
      </c>
      <c r="C8" s="978" t="s">
        <v>87</v>
      </c>
      <c r="D8" s="986"/>
      <c r="E8" s="977" t="s">
        <v>88</v>
      </c>
      <c r="F8" s="986"/>
      <c r="G8" s="977" t="s">
        <v>89</v>
      </c>
      <c r="H8" s="978"/>
      <c r="I8" s="978"/>
      <c r="J8" s="978"/>
      <c r="K8" s="986"/>
      <c r="L8" s="977" t="s">
        <v>90</v>
      </c>
      <c r="M8" s="978"/>
      <c r="N8" s="978"/>
      <c r="O8" s="979"/>
      <c r="P8" s="962" t="s">
        <v>168</v>
      </c>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15" t="str">
        <f>IF(AZ3="４週","(9)1～4週目の勤務時間数合計","(9)1か月の勤務時間数合計")</f>
        <v>(9)1～4週目の勤務時間数合計</v>
      </c>
      <c r="AV8" s="916"/>
      <c r="AW8" s="915" t="s">
        <v>91</v>
      </c>
      <c r="AX8" s="916"/>
      <c r="AY8" s="958" t="s">
        <v>167</v>
      </c>
      <c r="AZ8" s="958"/>
      <c r="BA8" s="958"/>
      <c r="BB8" s="958"/>
      <c r="BC8" s="958"/>
      <c r="BD8" s="958"/>
    </row>
    <row r="9" spans="1:57" ht="20.25" customHeight="1" thickBot="1" x14ac:dyDescent="0.6">
      <c r="A9" s="72"/>
      <c r="B9" s="975"/>
      <c r="C9" s="981"/>
      <c r="D9" s="987"/>
      <c r="E9" s="980"/>
      <c r="F9" s="987"/>
      <c r="G9" s="980"/>
      <c r="H9" s="981"/>
      <c r="I9" s="981"/>
      <c r="J9" s="981"/>
      <c r="K9" s="987"/>
      <c r="L9" s="980"/>
      <c r="M9" s="981"/>
      <c r="N9" s="981"/>
      <c r="O9" s="982"/>
      <c r="P9" s="912" t="s">
        <v>11</v>
      </c>
      <c r="Q9" s="913"/>
      <c r="R9" s="913"/>
      <c r="S9" s="913"/>
      <c r="T9" s="913"/>
      <c r="U9" s="913"/>
      <c r="V9" s="914"/>
      <c r="W9" s="912" t="s">
        <v>12</v>
      </c>
      <c r="X9" s="913"/>
      <c r="Y9" s="913"/>
      <c r="Z9" s="913"/>
      <c r="AA9" s="913"/>
      <c r="AB9" s="913"/>
      <c r="AC9" s="914"/>
      <c r="AD9" s="912" t="s">
        <v>13</v>
      </c>
      <c r="AE9" s="913"/>
      <c r="AF9" s="913"/>
      <c r="AG9" s="913"/>
      <c r="AH9" s="913"/>
      <c r="AI9" s="913"/>
      <c r="AJ9" s="914"/>
      <c r="AK9" s="912" t="s">
        <v>14</v>
      </c>
      <c r="AL9" s="913"/>
      <c r="AM9" s="913"/>
      <c r="AN9" s="913"/>
      <c r="AO9" s="913"/>
      <c r="AP9" s="913"/>
      <c r="AQ9" s="914"/>
      <c r="AR9" s="912" t="s">
        <v>15</v>
      </c>
      <c r="AS9" s="913"/>
      <c r="AT9" s="914"/>
      <c r="AU9" s="917"/>
      <c r="AV9" s="918"/>
      <c r="AW9" s="917"/>
      <c r="AX9" s="918"/>
      <c r="AY9" s="958"/>
      <c r="AZ9" s="958"/>
      <c r="BA9" s="958"/>
      <c r="BB9" s="958"/>
      <c r="BC9" s="958"/>
      <c r="BD9" s="958"/>
    </row>
    <row r="10" spans="1:57" ht="20.25" customHeight="1" thickBot="1" x14ac:dyDescent="0.6">
      <c r="A10" s="72"/>
      <c r="B10" s="975"/>
      <c r="C10" s="981"/>
      <c r="D10" s="987"/>
      <c r="E10" s="980"/>
      <c r="F10" s="987"/>
      <c r="G10" s="980"/>
      <c r="H10" s="981"/>
      <c r="I10" s="981"/>
      <c r="J10" s="981"/>
      <c r="K10" s="987"/>
      <c r="L10" s="980"/>
      <c r="M10" s="981"/>
      <c r="N10" s="981"/>
      <c r="O10" s="982"/>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917"/>
      <c r="AV10" s="918"/>
      <c r="AW10" s="917"/>
      <c r="AX10" s="918"/>
      <c r="AY10" s="958"/>
      <c r="AZ10" s="958"/>
      <c r="BA10" s="958"/>
      <c r="BB10" s="958"/>
      <c r="BC10" s="958"/>
      <c r="BD10" s="958"/>
    </row>
    <row r="11" spans="1:57" ht="20.25" hidden="1" customHeight="1" thickBot="1" x14ac:dyDescent="0.6">
      <c r="A11" s="72"/>
      <c r="B11" s="975"/>
      <c r="C11" s="981"/>
      <c r="D11" s="987"/>
      <c r="E11" s="980"/>
      <c r="F11" s="987"/>
      <c r="G11" s="980"/>
      <c r="H11" s="981"/>
      <c r="I11" s="981"/>
      <c r="J11" s="981"/>
      <c r="K11" s="987"/>
      <c r="L11" s="980"/>
      <c r="M11" s="981"/>
      <c r="N11" s="981"/>
      <c r="O11" s="982"/>
      <c r="P11" s="90">
        <f>WEEKDAY(DATE($X$2,$AB$2,1))</f>
        <v>3</v>
      </c>
      <c r="Q11" s="91">
        <f>WEEKDAY(DATE($X$2,$AB$2,2))</f>
        <v>4</v>
      </c>
      <c r="R11" s="91">
        <f>WEEKDAY(DATE($X$2,$AB$2,3))</f>
        <v>5</v>
      </c>
      <c r="S11" s="91">
        <f>WEEKDAY(DATE($X$2,$AB$2,4))</f>
        <v>6</v>
      </c>
      <c r="T11" s="91">
        <f>WEEKDAY(DATE($X$2,$AB$2,5))</f>
        <v>7</v>
      </c>
      <c r="U11" s="91">
        <f>WEEKDAY(DATE($X$2,$AB$2,6))</f>
        <v>1</v>
      </c>
      <c r="V11" s="92">
        <f>WEEKDAY(DATE($X$2,$AB$2,7))</f>
        <v>2</v>
      </c>
      <c r="W11" s="90">
        <f>WEEKDAY(DATE($X$2,$AB$2,8))</f>
        <v>3</v>
      </c>
      <c r="X11" s="91">
        <f>WEEKDAY(DATE($X$2,$AB$2,9))</f>
        <v>4</v>
      </c>
      <c r="Y11" s="91">
        <f>WEEKDAY(DATE($X$2,$AB$2,10))</f>
        <v>5</v>
      </c>
      <c r="Z11" s="91">
        <f>WEEKDAY(DATE($X$2,$AB$2,11))</f>
        <v>6</v>
      </c>
      <c r="AA11" s="91">
        <f>WEEKDAY(DATE($X$2,$AB$2,12))</f>
        <v>7</v>
      </c>
      <c r="AB11" s="91">
        <f>WEEKDAY(DATE($X$2,$AB$2,13))</f>
        <v>1</v>
      </c>
      <c r="AC11" s="92">
        <f>WEEKDAY(DATE($X$2,$AB$2,14))</f>
        <v>2</v>
      </c>
      <c r="AD11" s="90">
        <f>WEEKDAY(DATE($X$2,$AB$2,15))</f>
        <v>3</v>
      </c>
      <c r="AE11" s="91">
        <f>WEEKDAY(DATE($X$2,$AB$2,16))</f>
        <v>4</v>
      </c>
      <c r="AF11" s="91">
        <f>WEEKDAY(DATE($X$2,$AB$2,17))</f>
        <v>5</v>
      </c>
      <c r="AG11" s="91">
        <f>WEEKDAY(DATE($X$2,$AB$2,18))</f>
        <v>6</v>
      </c>
      <c r="AH11" s="91">
        <f>WEEKDAY(DATE($X$2,$AB$2,19))</f>
        <v>7</v>
      </c>
      <c r="AI11" s="91">
        <f>WEEKDAY(DATE($X$2,$AB$2,20))</f>
        <v>1</v>
      </c>
      <c r="AJ11" s="92">
        <f>WEEKDAY(DATE($X$2,$AB$2,21))</f>
        <v>2</v>
      </c>
      <c r="AK11" s="90">
        <f>WEEKDAY(DATE($X$2,$AB$2,22))</f>
        <v>3</v>
      </c>
      <c r="AL11" s="91">
        <f>WEEKDAY(DATE($X$2,$AB$2,23))</f>
        <v>4</v>
      </c>
      <c r="AM11" s="91">
        <f>WEEKDAY(DATE($X$2,$AB$2,24))</f>
        <v>5</v>
      </c>
      <c r="AN11" s="91">
        <f>WEEKDAY(DATE($X$2,$AB$2,25))</f>
        <v>6</v>
      </c>
      <c r="AO11" s="91">
        <f>WEEKDAY(DATE($X$2,$AB$2,26))</f>
        <v>7</v>
      </c>
      <c r="AP11" s="91">
        <f>WEEKDAY(DATE($X$2,$AB$2,27))</f>
        <v>1</v>
      </c>
      <c r="AQ11" s="92">
        <f>WEEKDAY(DATE($X$2,$AB$2,28))</f>
        <v>2</v>
      </c>
      <c r="AR11" s="90">
        <f>IF(AR10=29,WEEKDAY(DATE($X$2,$AB$2,29)),0)</f>
        <v>0</v>
      </c>
      <c r="AS11" s="91">
        <f>IF(AS10=30,WEEKDAY(DATE($X$2,$AB$2,30)),0)</f>
        <v>0</v>
      </c>
      <c r="AT11" s="92">
        <f>IF(AT10=31,WEEKDAY(DATE($X$2,$AB$2,31)),0)</f>
        <v>0</v>
      </c>
      <c r="AU11" s="919"/>
      <c r="AV11" s="920"/>
      <c r="AW11" s="919"/>
      <c r="AX11" s="920"/>
      <c r="AY11" s="959"/>
      <c r="AZ11" s="959"/>
      <c r="BA11" s="959"/>
      <c r="BB11" s="959"/>
      <c r="BC11" s="959"/>
      <c r="BD11" s="959"/>
    </row>
    <row r="12" spans="1:57" ht="20.25" customHeight="1" thickBot="1" x14ac:dyDescent="0.6">
      <c r="A12" s="72"/>
      <c r="B12" s="976"/>
      <c r="C12" s="984"/>
      <c r="D12" s="988"/>
      <c r="E12" s="983"/>
      <c r="F12" s="988"/>
      <c r="G12" s="983"/>
      <c r="H12" s="984"/>
      <c r="I12" s="984"/>
      <c r="J12" s="984"/>
      <c r="K12" s="988"/>
      <c r="L12" s="983"/>
      <c r="M12" s="984"/>
      <c r="N12" s="984"/>
      <c r="O12" s="985"/>
      <c r="P12" s="93" t="str">
        <f>IF(P11=1,"日",IF(P11=2,"月",IF(P11=3,"火",IF(P11=4,"水",IF(P11=5,"木",IF(P11=6,"金","土"))))))</f>
        <v>火</v>
      </c>
      <c r="Q12" s="94" t="str">
        <f t="shared" ref="Q12:AQ12" si="0">IF(Q11=1,"日",IF(Q11=2,"月",IF(Q11=3,"火",IF(Q11=4,"水",IF(Q11=5,"木",IF(Q11=6,"金","土"))))))</f>
        <v>水</v>
      </c>
      <c r="R12" s="94" t="str">
        <f t="shared" si="0"/>
        <v>木</v>
      </c>
      <c r="S12" s="94" t="str">
        <f t="shared" si="0"/>
        <v>金</v>
      </c>
      <c r="T12" s="94" t="str">
        <f t="shared" si="0"/>
        <v>土</v>
      </c>
      <c r="U12" s="94" t="str">
        <f t="shared" si="0"/>
        <v>日</v>
      </c>
      <c r="V12" s="95" t="str">
        <f t="shared" si="0"/>
        <v>月</v>
      </c>
      <c r="W12" s="93" t="str">
        <f t="shared" si="0"/>
        <v>火</v>
      </c>
      <c r="X12" s="94" t="str">
        <f t="shared" si="0"/>
        <v>水</v>
      </c>
      <c r="Y12" s="94" t="str">
        <f t="shared" si="0"/>
        <v>木</v>
      </c>
      <c r="Z12" s="94" t="str">
        <f t="shared" si="0"/>
        <v>金</v>
      </c>
      <c r="AA12" s="94" t="str">
        <f t="shared" si="0"/>
        <v>土</v>
      </c>
      <c r="AB12" s="94" t="str">
        <f t="shared" si="0"/>
        <v>日</v>
      </c>
      <c r="AC12" s="95" t="str">
        <f t="shared" si="0"/>
        <v>月</v>
      </c>
      <c r="AD12" s="93" t="str">
        <f t="shared" si="0"/>
        <v>火</v>
      </c>
      <c r="AE12" s="94" t="str">
        <f t="shared" si="0"/>
        <v>水</v>
      </c>
      <c r="AF12" s="94" t="str">
        <f t="shared" si="0"/>
        <v>木</v>
      </c>
      <c r="AG12" s="94" t="str">
        <f t="shared" si="0"/>
        <v>金</v>
      </c>
      <c r="AH12" s="94" t="str">
        <f t="shared" si="0"/>
        <v>土</v>
      </c>
      <c r="AI12" s="94" t="str">
        <f t="shared" si="0"/>
        <v>日</v>
      </c>
      <c r="AJ12" s="95" t="str">
        <f t="shared" si="0"/>
        <v>月</v>
      </c>
      <c r="AK12" s="93" t="str">
        <f t="shared" si="0"/>
        <v>火</v>
      </c>
      <c r="AL12" s="94" t="str">
        <f t="shared" si="0"/>
        <v>水</v>
      </c>
      <c r="AM12" s="94" t="str">
        <f t="shared" si="0"/>
        <v>木</v>
      </c>
      <c r="AN12" s="94" t="str">
        <f t="shared" si="0"/>
        <v>金</v>
      </c>
      <c r="AO12" s="94" t="str">
        <f t="shared" si="0"/>
        <v>土</v>
      </c>
      <c r="AP12" s="94" t="str">
        <f t="shared" si="0"/>
        <v>日</v>
      </c>
      <c r="AQ12" s="95" t="str">
        <f t="shared" si="0"/>
        <v>月</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921"/>
      <c r="AV12" s="922"/>
      <c r="AW12" s="921"/>
      <c r="AX12" s="922"/>
      <c r="AY12" s="959"/>
      <c r="AZ12" s="959"/>
      <c r="BA12" s="959"/>
      <c r="BB12" s="959"/>
      <c r="BC12" s="959"/>
      <c r="BD12" s="959"/>
    </row>
    <row r="13" spans="1:57" ht="40" customHeight="1" x14ac:dyDescent="0.55000000000000004">
      <c r="A13" s="72"/>
      <c r="B13" s="87">
        <v>1</v>
      </c>
      <c r="C13" s="997" t="s">
        <v>2</v>
      </c>
      <c r="D13" s="998"/>
      <c r="E13" s="999" t="s">
        <v>100</v>
      </c>
      <c r="F13" s="1000"/>
      <c r="G13" s="1001" t="s">
        <v>101</v>
      </c>
      <c r="H13" s="1002"/>
      <c r="I13" s="1002"/>
      <c r="J13" s="1002"/>
      <c r="K13" s="1003"/>
      <c r="L13" s="1006" t="s">
        <v>102</v>
      </c>
      <c r="M13" s="1007"/>
      <c r="N13" s="1007"/>
      <c r="O13" s="1008"/>
      <c r="P13" s="145">
        <v>8</v>
      </c>
      <c r="Q13" s="146">
        <v>8</v>
      </c>
      <c r="R13" s="146">
        <v>8</v>
      </c>
      <c r="S13" s="146"/>
      <c r="T13" s="146"/>
      <c r="U13" s="146">
        <v>8</v>
      </c>
      <c r="V13" s="147">
        <v>8</v>
      </c>
      <c r="W13" s="145">
        <v>8</v>
      </c>
      <c r="X13" s="146">
        <v>8</v>
      </c>
      <c r="Y13" s="146">
        <v>8</v>
      </c>
      <c r="Z13" s="146"/>
      <c r="AA13" s="146"/>
      <c r="AB13" s="146">
        <v>8</v>
      </c>
      <c r="AC13" s="147">
        <v>8</v>
      </c>
      <c r="AD13" s="145">
        <v>8</v>
      </c>
      <c r="AE13" s="146">
        <v>8</v>
      </c>
      <c r="AF13" s="146">
        <v>8</v>
      </c>
      <c r="AG13" s="146"/>
      <c r="AH13" s="146"/>
      <c r="AI13" s="146">
        <v>8</v>
      </c>
      <c r="AJ13" s="147">
        <v>8</v>
      </c>
      <c r="AK13" s="145">
        <v>8</v>
      </c>
      <c r="AL13" s="146">
        <v>8</v>
      </c>
      <c r="AM13" s="146">
        <v>8</v>
      </c>
      <c r="AN13" s="146"/>
      <c r="AO13" s="146"/>
      <c r="AP13" s="146">
        <v>8</v>
      </c>
      <c r="AQ13" s="147">
        <v>8</v>
      </c>
      <c r="AR13" s="145"/>
      <c r="AS13" s="146"/>
      <c r="AT13" s="147"/>
      <c r="AU13" s="989">
        <f>IF($AZ$3="４週",SUM(P13:AQ13),IF($AZ$3="暦月",SUM(P13:AT13),""))</f>
        <v>160</v>
      </c>
      <c r="AV13" s="990"/>
      <c r="AW13" s="991">
        <f t="shared" ref="AW13:AW30" si="1">IF($AZ$3="４週",AU13/4,IF($AZ$3="暦月",AU13/($AZ$6/7),""))</f>
        <v>40</v>
      </c>
      <c r="AX13" s="992"/>
      <c r="AY13" s="1033"/>
      <c r="AZ13" s="1034"/>
      <c r="BA13" s="1034"/>
      <c r="BB13" s="1034"/>
      <c r="BC13" s="1034"/>
      <c r="BD13" s="1035"/>
    </row>
    <row r="14" spans="1:57" ht="40" customHeight="1" x14ac:dyDescent="0.55000000000000004">
      <c r="A14" s="72"/>
      <c r="B14" s="88">
        <f t="shared" ref="B14:B30" si="2">B13+1</f>
        <v>2</v>
      </c>
      <c r="C14" s="1004" t="s">
        <v>42</v>
      </c>
      <c r="D14" s="1005"/>
      <c r="E14" s="1012" t="s">
        <v>100</v>
      </c>
      <c r="F14" s="1013"/>
      <c r="G14" s="1014" t="s">
        <v>3</v>
      </c>
      <c r="H14" s="1015"/>
      <c r="I14" s="1015"/>
      <c r="J14" s="1015"/>
      <c r="K14" s="1016"/>
      <c r="L14" s="1009" t="s">
        <v>159</v>
      </c>
      <c r="M14" s="1010"/>
      <c r="N14" s="1010"/>
      <c r="O14" s="1011"/>
      <c r="P14" s="148">
        <v>8</v>
      </c>
      <c r="Q14" s="149">
        <v>8</v>
      </c>
      <c r="R14" s="149"/>
      <c r="S14" s="149">
        <v>8</v>
      </c>
      <c r="T14" s="149">
        <v>8</v>
      </c>
      <c r="U14" s="149">
        <v>8</v>
      </c>
      <c r="V14" s="150"/>
      <c r="W14" s="148">
        <v>8</v>
      </c>
      <c r="X14" s="149">
        <v>8</v>
      </c>
      <c r="Y14" s="149"/>
      <c r="Z14" s="149">
        <v>8</v>
      </c>
      <c r="AA14" s="149">
        <v>8</v>
      </c>
      <c r="AB14" s="149">
        <v>8</v>
      </c>
      <c r="AC14" s="150"/>
      <c r="AD14" s="148">
        <v>8</v>
      </c>
      <c r="AE14" s="149">
        <v>8</v>
      </c>
      <c r="AF14" s="149"/>
      <c r="AG14" s="149">
        <v>8</v>
      </c>
      <c r="AH14" s="149">
        <v>8</v>
      </c>
      <c r="AI14" s="149">
        <v>8</v>
      </c>
      <c r="AJ14" s="150"/>
      <c r="AK14" s="148">
        <v>8</v>
      </c>
      <c r="AL14" s="149">
        <v>8</v>
      </c>
      <c r="AM14" s="149"/>
      <c r="AN14" s="149">
        <v>8</v>
      </c>
      <c r="AO14" s="149">
        <v>8</v>
      </c>
      <c r="AP14" s="149">
        <v>8</v>
      </c>
      <c r="AQ14" s="150"/>
      <c r="AR14" s="148"/>
      <c r="AS14" s="149"/>
      <c r="AT14" s="150"/>
      <c r="AU14" s="966">
        <f>IF($AZ$3="４週",SUM(P14:AQ14),IF($AZ$3="暦月",SUM(P14:AT14),""))</f>
        <v>160</v>
      </c>
      <c r="AV14" s="967"/>
      <c r="AW14" s="970">
        <f t="shared" si="1"/>
        <v>40</v>
      </c>
      <c r="AX14" s="971"/>
      <c r="AY14" s="1027"/>
      <c r="AZ14" s="1028"/>
      <c r="BA14" s="1028"/>
      <c r="BB14" s="1028"/>
      <c r="BC14" s="1028"/>
      <c r="BD14" s="1029"/>
    </row>
    <row r="15" spans="1:57" ht="40" customHeight="1" x14ac:dyDescent="0.55000000000000004">
      <c r="A15" s="72"/>
      <c r="B15" s="88">
        <f t="shared" si="2"/>
        <v>3</v>
      </c>
      <c r="C15" s="1004" t="s">
        <v>43</v>
      </c>
      <c r="D15" s="1005"/>
      <c r="E15" s="1012" t="s">
        <v>100</v>
      </c>
      <c r="F15" s="1013"/>
      <c r="G15" s="1014" t="s">
        <v>120</v>
      </c>
      <c r="H15" s="1015"/>
      <c r="I15" s="1015"/>
      <c r="J15" s="1015"/>
      <c r="K15" s="1016"/>
      <c r="L15" s="1009" t="s">
        <v>121</v>
      </c>
      <c r="M15" s="1010"/>
      <c r="N15" s="1010"/>
      <c r="O15" s="1011"/>
      <c r="P15" s="148"/>
      <c r="Q15" s="149">
        <v>8</v>
      </c>
      <c r="R15" s="149">
        <v>8</v>
      </c>
      <c r="S15" s="149"/>
      <c r="T15" s="149">
        <v>8</v>
      </c>
      <c r="U15" s="149">
        <v>8</v>
      </c>
      <c r="V15" s="150">
        <v>8</v>
      </c>
      <c r="W15" s="148"/>
      <c r="X15" s="149">
        <v>8</v>
      </c>
      <c r="Y15" s="149">
        <v>8</v>
      </c>
      <c r="Z15" s="149"/>
      <c r="AA15" s="149">
        <v>8</v>
      </c>
      <c r="AB15" s="149">
        <v>8</v>
      </c>
      <c r="AC15" s="150">
        <v>8</v>
      </c>
      <c r="AD15" s="148"/>
      <c r="AE15" s="149">
        <v>8</v>
      </c>
      <c r="AF15" s="149">
        <v>8</v>
      </c>
      <c r="AG15" s="149"/>
      <c r="AH15" s="149">
        <v>8</v>
      </c>
      <c r="AI15" s="149">
        <v>8</v>
      </c>
      <c r="AJ15" s="150">
        <v>8</v>
      </c>
      <c r="AK15" s="148"/>
      <c r="AL15" s="149">
        <v>8</v>
      </c>
      <c r="AM15" s="149">
        <v>8</v>
      </c>
      <c r="AN15" s="149"/>
      <c r="AO15" s="149">
        <v>8</v>
      </c>
      <c r="AP15" s="149">
        <v>8</v>
      </c>
      <c r="AQ15" s="150">
        <v>8</v>
      </c>
      <c r="AR15" s="148"/>
      <c r="AS15" s="149"/>
      <c r="AT15" s="150"/>
      <c r="AU15" s="966">
        <f>IF($AZ$3="４週",SUM(P15:AQ15),IF($AZ$3="暦月",SUM(P15:AT15),""))</f>
        <v>160</v>
      </c>
      <c r="AV15" s="967"/>
      <c r="AW15" s="970">
        <f t="shared" si="1"/>
        <v>40</v>
      </c>
      <c r="AX15" s="971"/>
      <c r="AY15" s="1027"/>
      <c r="AZ15" s="1028"/>
      <c r="BA15" s="1028"/>
      <c r="BB15" s="1028"/>
      <c r="BC15" s="1028"/>
      <c r="BD15" s="1029"/>
    </row>
    <row r="16" spans="1:57" ht="40" customHeight="1" x14ac:dyDescent="0.55000000000000004">
      <c r="A16" s="72"/>
      <c r="B16" s="88">
        <f t="shared" si="2"/>
        <v>4</v>
      </c>
      <c r="C16" s="1004" t="s">
        <v>42</v>
      </c>
      <c r="D16" s="1005"/>
      <c r="E16" s="1012" t="s">
        <v>103</v>
      </c>
      <c r="F16" s="1013"/>
      <c r="G16" s="1014" t="s">
        <v>116</v>
      </c>
      <c r="H16" s="1015"/>
      <c r="I16" s="1015"/>
      <c r="J16" s="1015"/>
      <c r="K16" s="1016"/>
      <c r="L16" s="1009" t="s">
        <v>123</v>
      </c>
      <c r="M16" s="1010"/>
      <c r="N16" s="1010"/>
      <c r="O16" s="1011"/>
      <c r="P16" s="148">
        <v>4</v>
      </c>
      <c r="Q16" s="149">
        <v>4</v>
      </c>
      <c r="R16" s="149"/>
      <c r="S16" s="149"/>
      <c r="T16" s="149">
        <v>4</v>
      </c>
      <c r="U16" s="149">
        <v>4</v>
      </c>
      <c r="V16" s="150">
        <v>4</v>
      </c>
      <c r="W16" s="148">
        <v>4</v>
      </c>
      <c r="X16" s="149">
        <v>4</v>
      </c>
      <c r="Y16" s="149"/>
      <c r="Z16" s="149"/>
      <c r="AA16" s="149">
        <v>4</v>
      </c>
      <c r="AB16" s="149">
        <v>4</v>
      </c>
      <c r="AC16" s="150">
        <v>4</v>
      </c>
      <c r="AD16" s="148">
        <v>4</v>
      </c>
      <c r="AE16" s="149">
        <v>4</v>
      </c>
      <c r="AF16" s="149"/>
      <c r="AG16" s="149"/>
      <c r="AH16" s="149">
        <v>4</v>
      </c>
      <c r="AI16" s="149">
        <v>4</v>
      </c>
      <c r="AJ16" s="150">
        <v>4</v>
      </c>
      <c r="AK16" s="148">
        <v>4</v>
      </c>
      <c r="AL16" s="149">
        <v>4</v>
      </c>
      <c r="AM16" s="149"/>
      <c r="AN16" s="149"/>
      <c r="AO16" s="149">
        <v>4</v>
      </c>
      <c r="AP16" s="149">
        <v>4</v>
      </c>
      <c r="AQ16" s="150">
        <v>4</v>
      </c>
      <c r="AR16" s="148"/>
      <c r="AS16" s="149"/>
      <c r="AT16" s="150"/>
      <c r="AU16" s="966">
        <f>IF($AZ$3="４週",SUM(P16:AQ16),IF($AZ$3="暦月",SUM(P16:AT16),""))</f>
        <v>80</v>
      </c>
      <c r="AV16" s="967"/>
      <c r="AW16" s="970">
        <f t="shared" si="1"/>
        <v>20</v>
      </c>
      <c r="AX16" s="971"/>
      <c r="AY16" s="1027"/>
      <c r="AZ16" s="1028"/>
      <c r="BA16" s="1028"/>
      <c r="BB16" s="1028"/>
      <c r="BC16" s="1028"/>
      <c r="BD16" s="1029"/>
    </row>
    <row r="17" spans="1:56" ht="40" customHeight="1" x14ac:dyDescent="0.55000000000000004">
      <c r="A17" s="72"/>
      <c r="B17" s="88">
        <f t="shared" si="2"/>
        <v>5</v>
      </c>
      <c r="C17" s="1004" t="s">
        <v>42</v>
      </c>
      <c r="D17" s="1005"/>
      <c r="E17" s="1012" t="s">
        <v>103</v>
      </c>
      <c r="F17" s="1013"/>
      <c r="G17" s="1014" t="s">
        <v>116</v>
      </c>
      <c r="H17" s="1015"/>
      <c r="I17" s="1015"/>
      <c r="J17" s="1015"/>
      <c r="K17" s="1016"/>
      <c r="L17" s="1009" t="s">
        <v>122</v>
      </c>
      <c r="M17" s="1010"/>
      <c r="N17" s="1010"/>
      <c r="O17" s="1011"/>
      <c r="P17" s="148">
        <v>4</v>
      </c>
      <c r="Q17" s="149">
        <v>4</v>
      </c>
      <c r="R17" s="149"/>
      <c r="S17" s="149"/>
      <c r="T17" s="149">
        <v>4</v>
      </c>
      <c r="U17" s="149">
        <v>4</v>
      </c>
      <c r="V17" s="150">
        <v>4</v>
      </c>
      <c r="W17" s="148">
        <v>4</v>
      </c>
      <c r="X17" s="149">
        <v>4</v>
      </c>
      <c r="Y17" s="149"/>
      <c r="Z17" s="149"/>
      <c r="AA17" s="149">
        <v>4</v>
      </c>
      <c r="AB17" s="149">
        <v>4</v>
      </c>
      <c r="AC17" s="150">
        <v>4</v>
      </c>
      <c r="AD17" s="148">
        <v>4</v>
      </c>
      <c r="AE17" s="149">
        <v>4</v>
      </c>
      <c r="AF17" s="149"/>
      <c r="AG17" s="149"/>
      <c r="AH17" s="149">
        <v>4</v>
      </c>
      <c r="AI17" s="149">
        <v>4</v>
      </c>
      <c r="AJ17" s="150">
        <v>4</v>
      </c>
      <c r="AK17" s="148">
        <v>4</v>
      </c>
      <c r="AL17" s="149">
        <v>4</v>
      </c>
      <c r="AM17" s="149"/>
      <c r="AN17" s="149"/>
      <c r="AO17" s="149">
        <v>4</v>
      </c>
      <c r="AP17" s="149">
        <v>4</v>
      </c>
      <c r="AQ17" s="150">
        <v>4</v>
      </c>
      <c r="AR17" s="148"/>
      <c r="AS17" s="149"/>
      <c r="AT17" s="150"/>
      <c r="AU17" s="966">
        <f t="shared" ref="AU17:AU30" si="3">IF($AZ$3="４週",SUM(P17:AQ17),IF($AZ$3="暦月",SUM(P17:AT17),""))</f>
        <v>80</v>
      </c>
      <c r="AV17" s="967"/>
      <c r="AW17" s="970">
        <f t="shared" si="1"/>
        <v>20</v>
      </c>
      <c r="AX17" s="971"/>
      <c r="AY17" s="1027"/>
      <c r="AZ17" s="1028"/>
      <c r="BA17" s="1028"/>
      <c r="BB17" s="1028"/>
      <c r="BC17" s="1028"/>
      <c r="BD17" s="1029"/>
    </row>
    <row r="18" spans="1:56" ht="40" customHeight="1" x14ac:dyDescent="0.55000000000000004">
      <c r="A18" s="72"/>
      <c r="B18" s="88">
        <f t="shared" si="2"/>
        <v>6</v>
      </c>
      <c r="C18" s="1004" t="s">
        <v>42</v>
      </c>
      <c r="D18" s="1005"/>
      <c r="E18" s="1012" t="s">
        <v>103</v>
      </c>
      <c r="F18" s="1013"/>
      <c r="G18" s="1014" t="s">
        <v>116</v>
      </c>
      <c r="H18" s="1015"/>
      <c r="I18" s="1015"/>
      <c r="J18" s="1015"/>
      <c r="K18" s="1016"/>
      <c r="L18" s="1009" t="s">
        <v>161</v>
      </c>
      <c r="M18" s="1010"/>
      <c r="N18" s="1010"/>
      <c r="O18" s="1011"/>
      <c r="P18" s="148"/>
      <c r="Q18" s="149">
        <v>4</v>
      </c>
      <c r="R18" s="149">
        <v>4</v>
      </c>
      <c r="S18" s="149">
        <v>4</v>
      </c>
      <c r="T18" s="149">
        <v>4</v>
      </c>
      <c r="U18" s="149"/>
      <c r="V18" s="150">
        <v>4</v>
      </c>
      <c r="W18" s="148"/>
      <c r="X18" s="149">
        <v>4</v>
      </c>
      <c r="Y18" s="149">
        <v>4</v>
      </c>
      <c r="Z18" s="149">
        <v>4</v>
      </c>
      <c r="AA18" s="149">
        <v>4</v>
      </c>
      <c r="AB18" s="149"/>
      <c r="AC18" s="150">
        <v>4</v>
      </c>
      <c r="AD18" s="148"/>
      <c r="AE18" s="149">
        <v>4</v>
      </c>
      <c r="AF18" s="149">
        <v>4</v>
      </c>
      <c r="AG18" s="149">
        <v>4</v>
      </c>
      <c r="AH18" s="149">
        <v>4</v>
      </c>
      <c r="AI18" s="149"/>
      <c r="AJ18" s="150">
        <v>4</v>
      </c>
      <c r="AK18" s="148"/>
      <c r="AL18" s="149">
        <v>4</v>
      </c>
      <c r="AM18" s="149">
        <v>4</v>
      </c>
      <c r="AN18" s="149">
        <v>4</v>
      </c>
      <c r="AO18" s="149">
        <v>4</v>
      </c>
      <c r="AP18" s="149"/>
      <c r="AQ18" s="150">
        <v>4</v>
      </c>
      <c r="AR18" s="148"/>
      <c r="AS18" s="149"/>
      <c r="AT18" s="150"/>
      <c r="AU18" s="966">
        <f t="shared" si="3"/>
        <v>80</v>
      </c>
      <c r="AV18" s="967"/>
      <c r="AW18" s="970">
        <f t="shared" si="1"/>
        <v>20</v>
      </c>
      <c r="AX18" s="971"/>
      <c r="AY18" s="1027"/>
      <c r="AZ18" s="1028"/>
      <c r="BA18" s="1028"/>
      <c r="BB18" s="1028"/>
      <c r="BC18" s="1028"/>
      <c r="BD18" s="1029"/>
    </row>
    <row r="19" spans="1:56" ht="40" customHeight="1" x14ac:dyDescent="0.55000000000000004">
      <c r="A19" s="72"/>
      <c r="B19" s="88">
        <f t="shared" si="2"/>
        <v>7</v>
      </c>
      <c r="C19" s="1004" t="s">
        <v>42</v>
      </c>
      <c r="D19" s="1005"/>
      <c r="E19" s="1012" t="s">
        <v>103</v>
      </c>
      <c r="F19" s="1013"/>
      <c r="G19" s="1014" t="s">
        <v>116</v>
      </c>
      <c r="H19" s="1015"/>
      <c r="I19" s="1015"/>
      <c r="J19" s="1015"/>
      <c r="K19" s="1016"/>
      <c r="L19" s="1009" t="s">
        <v>134</v>
      </c>
      <c r="M19" s="1010"/>
      <c r="N19" s="1010"/>
      <c r="O19" s="1011"/>
      <c r="P19" s="148">
        <v>4</v>
      </c>
      <c r="Q19" s="149"/>
      <c r="R19" s="149">
        <v>4</v>
      </c>
      <c r="S19" s="149">
        <v>4</v>
      </c>
      <c r="T19" s="149"/>
      <c r="U19" s="149">
        <v>4</v>
      </c>
      <c r="V19" s="150">
        <v>4</v>
      </c>
      <c r="W19" s="148">
        <v>4</v>
      </c>
      <c r="X19" s="149"/>
      <c r="Y19" s="149">
        <v>4</v>
      </c>
      <c r="Z19" s="149">
        <v>4</v>
      </c>
      <c r="AA19" s="149"/>
      <c r="AB19" s="149"/>
      <c r="AC19" s="150">
        <v>4</v>
      </c>
      <c r="AD19" s="148">
        <v>4</v>
      </c>
      <c r="AE19" s="149"/>
      <c r="AF19" s="149">
        <v>4</v>
      </c>
      <c r="AG19" s="149">
        <v>4</v>
      </c>
      <c r="AH19" s="149"/>
      <c r="AI19" s="149"/>
      <c r="AJ19" s="150">
        <v>4</v>
      </c>
      <c r="AK19" s="148">
        <v>4</v>
      </c>
      <c r="AL19" s="149"/>
      <c r="AM19" s="149">
        <v>4</v>
      </c>
      <c r="AN19" s="149">
        <v>4</v>
      </c>
      <c r="AO19" s="149"/>
      <c r="AP19" s="149"/>
      <c r="AQ19" s="150">
        <v>4</v>
      </c>
      <c r="AR19" s="148"/>
      <c r="AS19" s="149"/>
      <c r="AT19" s="150"/>
      <c r="AU19" s="966">
        <f>IF($AZ$3="４週",SUM(P19:AQ19),IF($AZ$3="暦月",SUM(P19:AT19),""))</f>
        <v>68</v>
      </c>
      <c r="AV19" s="967"/>
      <c r="AW19" s="970">
        <f t="shared" si="1"/>
        <v>17</v>
      </c>
      <c r="AX19" s="971"/>
      <c r="AY19" s="1027"/>
      <c r="AZ19" s="1028"/>
      <c r="BA19" s="1028"/>
      <c r="BB19" s="1028"/>
      <c r="BC19" s="1028"/>
      <c r="BD19" s="1029"/>
    </row>
    <row r="20" spans="1:56" ht="40" customHeight="1" x14ac:dyDescent="0.55000000000000004">
      <c r="A20" s="72"/>
      <c r="B20" s="88">
        <f t="shared" si="2"/>
        <v>8</v>
      </c>
      <c r="C20" s="1004" t="s">
        <v>42</v>
      </c>
      <c r="D20" s="1005"/>
      <c r="E20" s="1012" t="s">
        <v>103</v>
      </c>
      <c r="F20" s="1013"/>
      <c r="G20" s="1014" t="s">
        <v>116</v>
      </c>
      <c r="H20" s="1015"/>
      <c r="I20" s="1015"/>
      <c r="J20" s="1015"/>
      <c r="K20" s="1016"/>
      <c r="L20" s="1009" t="s">
        <v>135</v>
      </c>
      <c r="M20" s="1010"/>
      <c r="N20" s="1010"/>
      <c r="O20" s="1011"/>
      <c r="P20" s="148">
        <v>4</v>
      </c>
      <c r="Q20" s="149"/>
      <c r="R20" s="149">
        <v>4</v>
      </c>
      <c r="S20" s="149">
        <v>4</v>
      </c>
      <c r="T20" s="149"/>
      <c r="U20" s="149"/>
      <c r="V20" s="150">
        <v>4</v>
      </c>
      <c r="W20" s="148">
        <v>4</v>
      </c>
      <c r="X20" s="149"/>
      <c r="Y20" s="149">
        <v>4</v>
      </c>
      <c r="Z20" s="149">
        <v>4</v>
      </c>
      <c r="AA20" s="149"/>
      <c r="AB20" s="149"/>
      <c r="AC20" s="150">
        <v>4</v>
      </c>
      <c r="AD20" s="148">
        <v>4</v>
      </c>
      <c r="AE20" s="149"/>
      <c r="AF20" s="149">
        <v>4</v>
      </c>
      <c r="AG20" s="149">
        <v>4</v>
      </c>
      <c r="AH20" s="149"/>
      <c r="AI20" s="149"/>
      <c r="AJ20" s="150">
        <v>4</v>
      </c>
      <c r="AK20" s="148">
        <v>4</v>
      </c>
      <c r="AL20" s="149"/>
      <c r="AM20" s="149">
        <v>4</v>
      </c>
      <c r="AN20" s="149">
        <v>4</v>
      </c>
      <c r="AO20" s="149"/>
      <c r="AP20" s="149"/>
      <c r="AQ20" s="150">
        <v>4</v>
      </c>
      <c r="AR20" s="148"/>
      <c r="AS20" s="149"/>
      <c r="AT20" s="150"/>
      <c r="AU20" s="966">
        <f t="shared" si="3"/>
        <v>64</v>
      </c>
      <c r="AV20" s="967"/>
      <c r="AW20" s="970">
        <f t="shared" si="1"/>
        <v>16</v>
      </c>
      <c r="AX20" s="971"/>
      <c r="AY20" s="1027"/>
      <c r="AZ20" s="1028"/>
      <c r="BA20" s="1028"/>
      <c r="BB20" s="1028"/>
      <c r="BC20" s="1028"/>
      <c r="BD20" s="1029"/>
    </row>
    <row r="21" spans="1:56" ht="40" customHeight="1" x14ac:dyDescent="0.55000000000000004">
      <c r="A21" s="72"/>
      <c r="B21" s="88">
        <f t="shared" si="2"/>
        <v>9</v>
      </c>
      <c r="C21" s="1004" t="s">
        <v>42</v>
      </c>
      <c r="D21" s="1005"/>
      <c r="E21" s="1012" t="s">
        <v>103</v>
      </c>
      <c r="F21" s="1013"/>
      <c r="G21" s="1014" t="s">
        <v>116</v>
      </c>
      <c r="H21" s="1015"/>
      <c r="I21" s="1015"/>
      <c r="J21" s="1015"/>
      <c r="K21" s="1016"/>
      <c r="L21" s="1009" t="s">
        <v>160</v>
      </c>
      <c r="M21" s="1010"/>
      <c r="N21" s="1010"/>
      <c r="O21" s="1011"/>
      <c r="P21" s="148">
        <v>4</v>
      </c>
      <c r="Q21" s="149"/>
      <c r="R21" s="149">
        <v>4</v>
      </c>
      <c r="S21" s="149">
        <v>4</v>
      </c>
      <c r="T21" s="149"/>
      <c r="U21" s="149"/>
      <c r="V21" s="150"/>
      <c r="W21" s="148">
        <v>4</v>
      </c>
      <c r="X21" s="149"/>
      <c r="Y21" s="149">
        <v>4</v>
      </c>
      <c r="Z21" s="149">
        <v>4</v>
      </c>
      <c r="AA21" s="149"/>
      <c r="AB21" s="149">
        <v>4</v>
      </c>
      <c r="AC21" s="150"/>
      <c r="AD21" s="148">
        <v>4</v>
      </c>
      <c r="AE21" s="149"/>
      <c r="AF21" s="149">
        <v>4</v>
      </c>
      <c r="AG21" s="149">
        <v>4</v>
      </c>
      <c r="AH21" s="149"/>
      <c r="AI21" s="149">
        <v>4</v>
      </c>
      <c r="AJ21" s="150"/>
      <c r="AK21" s="148">
        <v>4</v>
      </c>
      <c r="AL21" s="149"/>
      <c r="AM21" s="149">
        <v>4</v>
      </c>
      <c r="AN21" s="149">
        <v>4</v>
      </c>
      <c r="AO21" s="149"/>
      <c r="AP21" s="149">
        <v>4</v>
      </c>
      <c r="AQ21" s="150"/>
      <c r="AR21" s="148"/>
      <c r="AS21" s="149"/>
      <c r="AT21" s="150"/>
      <c r="AU21" s="966">
        <f t="shared" si="3"/>
        <v>60</v>
      </c>
      <c r="AV21" s="967"/>
      <c r="AW21" s="970">
        <f t="shared" si="1"/>
        <v>15</v>
      </c>
      <c r="AX21" s="971"/>
      <c r="AY21" s="1027"/>
      <c r="AZ21" s="1028"/>
      <c r="BA21" s="1028"/>
      <c r="BB21" s="1028"/>
      <c r="BC21" s="1028"/>
      <c r="BD21" s="1029"/>
    </row>
    <row r="22" spans="1:56" ht="40" customHeight="1" x14ac:dyDescent="0.55000000000000004">
      <c r="A22" s="72"/>
      <c r="B22" s="88">
        <f t="shared" si="2"/>
        <v>10</v>
      </c>
      <c r="C22" s="1004"/>
      <c r="D22" s="1005"/>
      <c r="E22" s="1012"/>
      <c r="F22" s="1013"/>
      <c r="G22" s="1014"/>
      <c r="H22" s="1015"/>
      <c r="I22" s="1015"/>
      <c r="J22" s="1015"/>
      <c r="K22" s="1016"/>
      <c r="L22" s="1009"/>
      <c r="M22" s="1010"/>
      <c r="N22" s="1010"/>
      <c r="O22" s="1011"/>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966">
        <f t="shared" si="3"/>
        <v>0</v>
      </c>
      <c r="AV22" s="967"/>
      <c r="AW22" s="970">
        <f t="shared" si="1"/>
        <v>0</v>
      </c>
      <c r="AX22" s="971"/>
      <c r="AY22" s="1027"/>
      <c r="AZ22" s="1028"/>
      <c r="BA22" s="1028"/>
      <c r="BB22" s="1028"/>
      <c r="BC22" s="1028"/>
      <c r="BD22" s="1029"/>
    </row>
    <row r="23" spans="1:56" ht="40" customHeight="1" x14ac:dyDescent="0.55000000000000004">
      <c r="A23" s="72"/>
      <c r="B23" s="88">
        <f t="shared" si="2"/>
        <v>11</v>
      </c>
      <c r="C23" s="1004"/>
      <c r="D23" s="1005"/>
      <c r="E23" s="1012"/>
      <c r="F23" s="1013"/>
      <c r="G23" s="1014"/>
      <c r="H23" s="1015"/>
      <c r="I23" s="1015"/>
      <c r="J23" s="1015"/>
      <c r="K23" s="1016"/>
      <c r="L23" s="1009"/>
      <c r="M23" s="1010"/>
      <c r="N23" s="1010"/>
      <c r="O23" s="1011"/>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966">
        <f t="shared" si="3"/>
        <v>0</v>
      </c>
      <c r="AV23" s="967"/>
      <c r="AW23" s="970">
        <f t="shared" si="1"/>
        <v>0</v>
      </c>
      <c r="AX23" s="971"/>
      <c r="AY23" s="1027"/>
      <c r="AZ23" s="1028"/>
      <c r="BA23" s="1028"/>
      <c r="BB23" s="1028"/>
      <c r="BC23" s="1028"/>
      <c r="BD23" s="1029"/>
    </row>
    <row r="24" spans="1:56" ht="40" customHeight="1" x14ac:dyDescent="0.55000000000000004">
      <c r="A24" s="72"/>
      <c r="B24" s="88">
        <f t="shared" si="2"/>
        <v>12</v>
      </c>
      <c r="C24" s="1004"/>
      <c r="D24" s="1005"/>
      <c r="E24" s="1012"/>
      <c r="F24" s="1013"/>
      <c r="G24" s="1014"/>
      <c r="H24" s="1015"/>
      <c r="I24" s="1015"/>
      <c r="J24" s="1015"/>
      <c r="K24" s="1016"/>
      <c r="L24" s="1009"/>
      <c r="M24" s="1010"/>
      <c r="N24" s="1010"/>
      <c r="O24" s="1011"/>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966">
        <f t="shared" si="3"/>
        <v>0</v>
      </c>
      <c r="AV24" s="967"/>
      <c r="AW24" s="970">
        <f t="shared" si="1"/>
        <v>0</v>
      </c>
      <c r="AX24" s="971"/>
      <c r="AY24" s="1027"/>
      <c r="AZ24" s="1028"/>
      <c r="BA24" s="1028"/>
      <c r="BB24" s="1028"/>
      <c r="BC24" s="1028"/>
      <c r="BD24" s="1029"/>
    </row>
    <row r="25" spans="1:56" ht="40" customHeight="1" x14ac:dyDescent="0.55000000000000004">
      <c r="A25" s="72"/>
      <c r="B25" s="88">
        <f t="shared" si="2"/>
        <v>13</v>
      </c>
      <c r="C25" s="1004"/>
      <c r="D25" s="1005"/>
      <c r="E25" s="1012"/>
      <c r="F25" s="1013"/>
      <c r="G25" s="1014"/>
      <c r="H25" s="1015"/>
      <c r="I25" s="1015"/>
      <c r="J25" s="1015"/>
      <c r="K25" s="1016"/>
      <c r="L25" s="1009"/>
      <c r="M25" s="1010"/>
      <c r="N25" s="1010"/>
      <c r="O25" s="1011"/>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966">
        <f t="shared" si="3"/>
        <v>0</v>
      </c>
      <c r="AV25" s="967"/>
      <c r="AW25" s="970">
        <f t="shared" si="1"/>
        <v>0</v>
      </c>
      <c r="AX25" s="971"/>
      <c r="AY25" s="1027"/>
      <c r="AZ25" s="1028"/>
      <c r="BA25" s="1028"/>
      <c r="BB25" s="1028"/>
      <c r="BC25" s="1028"/>
      <c r="BD25" s="1029"/>
    </row>
    <row r="26" spans="1:56" ht="40" customHeight="1" x14ac:dyDescent="0.55000000000000004">
      <c r="A26" s="72"/>
      <c r="B26" s="88">
        <f t="shared" si="2"/>
        <v>14</v>
      </c>
      <c r="C26" s="1004"/>
      <c r="D26" s="1005"/>
      <c r="E26" s="1012"/>
      <c r="F26" s="1013"/>
      <c r="G26" s="1014"/>
      <c r="H26" s="1015"/>
      <c r="I26" s="1015"/>
      <c r="J26" s="1015"/>
      <c r="K26" s="1016"/>
      <c r="L26" s="1009"/>
      <c r="M26" s="1010"/>
      <c r="N26" s="1010"/>
      <c r="O26" s="1011"/>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966">
        <f t="shared" si="3"/>
        <v>0</v>
      </c>
      <c r="AV26" s="967"/>
      <c r="AW26" s="970">
        <f t="shared" si="1"/>
        <v>0</v>
      </c>
      <c r="AX26" s="971"/>
      <c r="AY26" s="1027"/>
      <c r="AZ26" s="1028"/>
      <c r="BA26" s="1028"/>
      <c r="BB26" s="1028"/>
      <c r="BC26" s="1028"/>
      <c r="BD26" s="1029"/>
    </row>
    <row r="27" spans="1:56" ht="40" customHeight="1" x14ac:dyDescent="0.55000000000000004">
      <c r="A27" s="72"/>
      <c r="B27" s="88">
        <f t="shared" si="2"/>
        <v>15</v>
      </c>
      <c r="C27" s="1004"/>
      <c r="D27" s="1005"/>
      <c r="E27" s="1012"/>
      <c r="F27" s="1013"/>
      <c r="G27" s="1014"/>
      <c r="H27" s="1015"/>
      <c r="I27" s="1015"/>
      <c r="J27" s="1015"/>
      <c r="K27" s="1016"/>
      <c r="L27" s="1009"/>
      <c r="M27" s="1010"/>
      <c r="N27" s="1010"/>
      <c r="O27" s="1011"/>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966">
        <f t="shared" si="3"/>
        <v>0</v>
      </c>
      <c r="AV27" s="967"/>
      <c r="AW27" s="970">
        <f t="shared" si="1"/>
        <v>0</v>
      </c>
      <c r="AX27" s="971"/>
      <c r="AY27" s="1027"/>
      <c r="AZ27" s="1028"/>
      <c r="BA27" s="1028"/>
      <c r="BB27" s="1028"/>
      <c r="BC27" s="1028"/>
      <c r="BD27" s="1029"/>
    </row>
    <row r="28" spans="1:56" ht="40" customHeight="1" x14ac:dyDescent="0.55000000000000004">
      <c r="A28" s="72"/>
      <c r="B28" s="88">
        <f t="shared" si="2"/>
        <v>16</v>
      </c>
      <c r="C28" s="1004"/>
      <c r="D28" s="1005"/>
      <c r="E28" s="1012"/>
      <c r="F28" s="1013"/>
      <c r="G28" s="1014"/>
      <c r="H28" s="1015"/>
      <c r="I28" s="1015"/>
      <c r="J28" s="1015"/>
      <c r="K28" s="1016"/>
      <c r="L28" s="1009"/>
      <c r="M28" s="1010"/>
      <c r="N28" s="1010"/>
      <c r="O28" s="1011"/>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966">
        <f t="shared" si="3"/>
        <v>0</v>
      </c>
      <c r="AV28" s="967"/>
      <c r="AW28" s="970">
        <f t="shared" si="1"/>
        <v>0</v>
      </c>
      <c r="AX28" s="971"/>
      <c r="AY28" s="1027"/>
      <c r="AZ28" s="1028"/>
      <c r="BA28" s="1028"/>
      <c r="BB28" s="1028"/>
      <c r="BC28" s="1028"/>
      <c r="BD28" s="1029"/>
    </row>
    <row r="29" spans="1:56" ht="40" customHeight="1" x14ac:dyDescent="0.55000000000000004">
      <c r="A29" s="72"/>
      <c r="B29" s="88">
        <f t="shared" si="2"/>
        <v>17</v>
      </c>
      <c r="C29" s="1004"/>
      <c r="D29" s="1005"/>
      <c r="E29" s="1012"/>
      <c r="F29" s="1013"/>
      <c r="G29" s="1014"/>
      <c r="H29" s="1015"/>
      <c r="I29" s="1015"/>
      <c r="J29" s="1015"/>
      <c r="K29" s="1016"/>
      <c r="L29" s="1009"/>
      <c r="M29" s="1010"/>
      <c r="N29" s="1010"/>
      <c r="O29" s="1011"/>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966">
        <f t="shared" si="3"/>
        <v>0</v>
      </c>
      <c r="AV29" s="967"/>
      <c r="AW29" s="970">
        <f t="shared" si="1"/>
        <v>0</v>
      </c>
      <c r="AX29" s="971"/>
      <c r="AY29" s="1027"/>
      <c r="AZ29" s="1028"/>
      <c r="BA29" s="1028"/>
      <c r="BB29" s="1028"/>
      <c r="BC29" s="1028"/>
      <c r="BD29" s="1029"/>
    </row>
    <row r="30" spans="1:56" ht="40" customHeight="1" thickBot="1" x14ac:dyDescent="0.6">
      <c r="A30" s="72"/>
      <c r="B30" s="89">
        <f t="shared" si="2"/>
        <v>18</v>
      </c>
      <c r="C30" s="1017"/>
      <c r="D30" s="1018"/>
      <c r="E30" s="1019"/>
      <c r="F30" s="1020"/>
      <c r="G30" s="1021"/>
      <c r="H30" s="1022"/>
      <c r="I30" s="1022"/>
      <c r="J30" s="1022"/>
      <c r="K30" s="1023"/>
      <c r="L30" s="1024"/>
      <c r="M30" s="1025"/>
      <c r="N30" s="1025"/>
      <c r="O30" s="1026"/>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993">
        <f t="shared" si="3"/>
        <v>0</v>
      </c>
      <c r="AV30" s="994"/>
      <c r="AW30" s="995">
        <f t="shared" si="1"/>
        <v>0</v>
      </c>
      <c r="AX30" s="996"/>
      <c r="AY30" s="1030"/>
      <c r="AZ30" s="1031"/>
      <c r="BA30" s="1031"/>
      <c r="BB30" s="1031"/>
      <c r="BC30" s="1031"/>
      <c r="BD30" s="1032"/>
    </row>
    <row r="31" spans="1:56" ht="20.2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77"/>
      <c r="E33" s="78"/>
      <c r="F33" s="74"/>
      <c r="G33" s="74"/>
      <c r="H33" s="74"/>
      <c r="I33" s="74"/>
      <c r="J33" s="74"/>
      <c r="K33" s="74"/>
      <c r="L33" s="1051" t="s">
        <v>30</v>
      </c>
      <c r="M33" s="1051"/>
      <c r="N33" s="74"/>
      <c r="O33" s="74"/>
      <c r="P33" s="74"/>
      <c r="Q33" s="100"/>
      <c r="R33" s="972" t="s">
        <v>56</v>
      </c>
      <c r="S33" s="972"/>
      <c r="T33" s="972" t="s">
        <v>57</v>
      </c>
      <c r="U33" s="972"/>
      <c r="V33" s="972"/>
      <c r="W33" s="972"/>
      <c r="X33" s="100"/>
      <c r="Y33" s="950" t="s">
        <v>60</v>
      </c>
      <c r="Z33" s="950"/>
      <c r="AA33" s="950"/>
      <c r="AB33" s="950"/>
      <c r="AC33" s="68"/>
      <c r="AD33" s="68"/>
      <c r="AE33" s="98" t="s">
        <v>69</v>
      </c>
      <c r="AF33" s="98"/>
      <c r="AG33" s="100"/>
      <c r="AH33" s="100"/>
      <c r="AI33" s="902" t="s">
        <v>8</v>
      </c>
      <c r="AJ33" s="904"/>
      <c r="AK33" s="902" t="s">
        <v>9</v>
      </c>
      <c r="AL33" s="903"/>
      <c r="AM33" s="903"/>
      <c r="AN33" s="904"/>
      <c r="AO33" s="107"/>
      <c r="AP33" s="107"/>
      <c r="AQ33" s="107"/>
      <c r="AR33" s="107"/>
      <c r="AS33" s="936"/>
      <c r="AT33" s="936"/>
      <c r="AU33" s="107"/>
      <c r="AV33" s="107"/>
      <c r="AW33" s="107"/>
      <c r="AX33" s="72"/>
      <c r="AY33" s="72"/>
      <c r="AZ33" s="72"/>
      <c r="BA33" s="72"/>
      <c r="BB33" s="72"/>
      <c r="BC33" s="72"/>
      <c r="BD33" s="72"/>
    </row>
    <row r="34" spans="1:56" ht="20.25" customHeight="1" x14ac:dyDescent="0.55000000000000004">
      <c r="A34" s="72"/>
      <c r="B34" s="72"/>
      <c r="C34" s="1048"/>
      <c r="D34" s="1048"/>
      <c r="E34" s="1048"/>
      <c r="F34" s="1052">
        <f>IF(AB2=1,10,IF(AB2=2,11,IF(AB2=3,12,AB2-3)))</f>
        <v>1</v>
      </c>
      <c r="G34" s="1052"/>
      <c r="H34" s="1052">
        <f>IF(AB2=1,11,IF(AB2=2,12,AB2-2))</f>
        <v>2</v>
      </c>
      <c r="I34" s="1052"/>
      <c r="J34" s="1052">
        <f>IF(AB2=1,12,AB2-1)</f>
        <v>3</v>
      </c>
      <c r="K34" s="1052"/>
      <c r="L34" s="1053" t="s">
        <v>29</v>
      </c>
      <c r="M34" s="1053"/>
      <c r="N34" s="74"/>
      <c r="O34" s="74"/>
      <c r="P34" s="74"/>
      <c r="Q34" s="100"/>
      <c r="R34" s="901"/>
      <c r="S34" s="901"/>
      <c r="T34" s="901" t="s">
        <v>58</v>
      </c>
      <c r="U34" s="901"/>
      <c r="V34" s="901" t="s">
        <v>59</v>
      </c>
      <c r="W34" s="901"/>
      <c r="X34" s="100"/>
      <c r="Y34" s="901" t="s">
        <v>58</v>
      </c>
      <c r="Z34" s="901"/>
      <c r="AA34" s="901" t="s">
        <v>59</v>
      </c>
      <c r="AB34" s="901"/>
      <c r="AC34" s="68"/>
      <c r="AD34" s="68"/>
      <c r="AE34" s="98" t="s">
        <v>65</v>
      </c>
      <c r="AF34" s="98"/>
      <c r="AG34" s="100"/>
      <c r="AH34" s="100"/>
      <c r="AI34" s="902" t="s">
        <v>4</v>
      </c>
      <c r="AJ34" s="904"/>
      <c r="AK34" s="902" t="s">
        <v>73</v>
      </c>
      <c r="AL34" s="903"/>
      <c r="AM34" s="903"/>
      <c r="AN34" s="904"/>
      <c r="AO34" s="109"/>
      <c r="AP34" s="109"/>
      <c r="AQ34" s="107"/>
      <c r="AR34" s="110"/>
      <c r="AS34" s="951"/>
      <c r="AT34" s="951"/>
      <c r="AU34" s="107"/>
      <c r="AV34" s="107"/>
      <c r="AW34" s="107"/>
      <c r="AX34" s="72"/>
      <c r="AY34" s="72"/>
      <c r="AZ34" s="72"/>
      <c r="BA34" s="72"/>
      <c r="BB34" s="72"/>
      <c r="BC34" s="72"/>
      <c r="BD34" s="72"/>
    </row>
    <row r="35" spans="1:56" ht="20.25" customHeight="1" x14ac:dyDescent="0.55000000000000004">
      <c r="A35" s="72"/>
      <c r="B35" s="72"/>
      <c r="C35" s="1048" t="s">
        <v>125</v>
      </c>
      <c r="D35" s="1048"/>
      <c r="E35" s="1048"/>
      <c r="F35" s="944">
        <v>30</v>
      </c>
      <c r="G35" s="944"/>
      <c r="H35" s="944">
        <v>31</v>
      </c>
      <c r="I35" s="944"/>
      <c r="J35" s="944">
        <v>31</v>
      </c>
      <c r="K35" s="944"/>
      <c r="L35" s="938">
        <f>SUM(F35:K35)</f>
        <v>92</v>
      </c>
      <c r="M35" s="938"/>
      <c r="N35" s="74"/>
      <c r="O35" s="74"/>
      <c r="P35" s="74"/>
      <c r="Q35" s="100"/>
      <c r="R35" s="902" t="s">
        <v>4</v>
      </c>
      <c r="S35" s="904"/>
      <c r="T35" s="1040">
        <f>SUMIFS($AU$13:$AV$30,$C$13:$D$30,"訪問介護員",$E$13:$F$30,"A")+SUMIFS($AU$13:$AV$30,$C$13:$D$30,"サービス提供責任者",$E$13:$F$30,"A")</f>
        <v>320</v>
      </c>
      <c r="U35" s="1041"/>
      <c r="V35" s="1042">
        <f>SUMIFS($AW$13:$AX$30,$C$13:$D$30,"訪問介護員",$E$13:$F$30,"A")+SUMIFS($AW$13:$AX$30,$C$13:$D$30,"サービス提供責任者",$E$13:$F$30,"A")</f>
        <v>80</v>
      </c>
      <c r="W35" s="1043"/>
      <c r="X35" s="118"/>
      <c r="Y35" s="1044">
        <v>0</v>
      </c>
      <c r="Z35" s="1045"/>
      <c r="AA35" s="1044">
        <v>0</v>
      </c>
      <c r="AB35" s="1045"/>
      <c r="AC35" s="117"/>
      <c r="AD35" s="117"/>
      <c r="AE35" s="1044">
        <v>2</v>
      </c>
      <c r="AF35" s="1045"/>
      <c r="AG35" s="100"/>
      <c r="AH35" s="100"/>
      <c r="AI35" s="902" t="s">
        <v>5</v>
      </c>
      <c r="AJ35" s="904"/>
      <c r="AK35" s="902" t="s">
        <v>74</v>
      </c>
      <c r="AL35" s="903"/>
      <c r="AM35" s="903"/>
      <c r="AN35" s="904"/>
      <c r="AO35" s="110"/>
      <c r="AP35" s="107"/>
      <c r="AQ35" s="968"/>
      <c r="AR35" s="968"/>
      <c r="AS35" s="968"/>
      <c r="AT35" s="968"/>
      <c r="AU35" s="107"/>
      <c r="AV35" s="107"/>
      <c r="AW35" s="107"/>
      <c r="AX35" s="72"/>
      <c r="AY35" s="72"/>
      <c r="AZ35" s="72"/>
      <c r="BA35" s="72"/>
      <c r="BB35" s="72"/>
      <c r="BC35" s="72"/>
      <c r="BD35" s="72"/>
    </row>
    <row r="36" spans="1:56" ht="20.25" customHeight="1" x14ac:dyDescent="0.55000000000000004">
      <c r="A36" s="72"/>
      <c r="B36" s="72"/>
      <c r="C36" s="1048" t="s">
        <v>126</v>
      </c>
      <c r="D36" s="1048"/>
      <c r="E36" s="1048"/>
      <c r="F36" s="944">
        <v>15</v>
      </c>
      <c r="G36" s="944"/>
      <c r="H36" s="944">
        <v>16</v>
      </c>
      <c r="I36" s="944"/>
      <c r="J36" s="944">
        <v>15</v>
      </c>
      <c r="K36" s="944"/>
      <c r="L36" s="938">
        <f>SUM(F36:K36)</f>
        <v>46</v>
      </c>
      <c r="M36" s="938"/>
      <c r="N36" s="74"/>
      <c r="O36" s="74"/>
      <c r="P36" s="74"/>
      <c r="Q36" s="100"/>
      <c r="R36" s="902" t="s">
        <v>5</v>
      </c>
      <c r="S36" s="904"/>
      <c r="T36" s="1040">
        <f>SUMIFS($AU$13:$AV$30,$C$13:$D$30,"訪問介護員",$E$13:$F$30,"B")+SUMIFS($AU$13:$AV$30,$C$13:$D$30,"サービス提供責任者",$E$13:$F$30,"B")</f>
        <v>0</v>
      </c>
      <c r="U36" s="1041"/>
      <c r="V36" s="1042">
        <f>SUMIFS($AW$13:$AX$30,$C$13:$D$30,"訪問介護員",$E$13:$F$30,"B")+SUMIFS($AW$13:$AX$30,$C$13:$D$30,"サービス提供責任者",$E$13:$F$30,"B")</f>
        <v>0</v>
      </c>
      <c r="W36" s="1043"/>
      <c r="X36" s="118"/>
      <c r="Y36" s="1044">
        <v>0</v>
      </c>
      <c r="Z36" s="1045"/>
      <c r="AA36" s="1044">
        <v>0</v>
      </c>
      <c r="AB36" s="1045"/>
      <c r="AC36" s="117"/>
      <c r="AD36" s="117"/>
      <c r="AE36" s="1044">
        <v>0</v>
      </c>
      <c r="AF36" s="1045"/>
      <c r="AG36" s="100"/>
      <c r="AH36" s="100"/>
      <c r="AI36" s="902" t="s">
        <v>6</v>
      </c>
      <c r="AJ36" s="904"/>
      <c r="AK36" s="902" t="s">
        <v>75</v>
      </c>
      <c r="AL36" s="903"/>
      <c r="AM36" s="903"/>
      <c r="AN36" s="904"/>
      <c r="AO36" s="110"/>
      <c r="AP36" s="107"/>
      <c r="AQ36" s="906"/>
      <c r="AR36" s="906"/>
      <c r="AS36" s="906"/>
      <c r="AT36" s="906"/>
      <c r="AU36" s="107"/>
      <c r="AV36" s="107"/>
      <c r="AW36" s="107"/>
      <c r="AX36" s="72"/>
      <c r="AY36" s="72"/>
      <c r="AZ36" s="72"/>
      <c r="BA36" s="72"/>
      <c r="BB36" s="72"/>
      <c r="BC36" s="72"/>
      <c r="BD36" s="72"/>
    </row>
    <row r="37" spans="1:56" ht="20.25" customHeight="1" x14ac:dyDescent="0.55000000000000004">
      <c r="A37" s="72"/>
      <c r="B37" s="72"/>
      <c r="C37" s="1048" t="s">
        <v>28</v>
      </c>
      <c r="D37" s="1048"/>
      <c r="E37" s="1048"/>
      <c r="F37" s="944">
        <v>0.3</v>
      </c>
      <c r="G37" s="944"/>
      <c r="H37" s="944">
        <v>0.4</v>
      </c>
      <c r="I37" s="944"/>
      <c r="J37" s="944">
        <v>0.3</v>
      </c>
      <c r="K37" s="944"/>
      <c r="L37" s="938">
        <f>SUM(F37:K37)</f>
        <v>1</v>
      </c>
      <c r="M37" s="938"/>
      <c r="N37" s="74"/>
      <c r="O37" s="80"/>
      <c r="P37" s="74"/>
      <c r="Q37" s="100"/>
      <c r="R37" s="902" t="s">
        <v>6</v>
      </c>
      <c r="S37" s="904"/>
      <c r="T37" s="1040">
        <f>SUMIFS($AU$13:$AV$30,$C$13:$D$30,"訪問介護員",$E$13:$F$30,"C")+SUMIFS($AU$13:$AV$30,$C$13:$D$30,"サービス提供責任者",$E$13:$F$30,"C")</f>
        <v>432</v>
      </c>
      <c r="U37" s="1041"/>
      <c r="V37" s="1042">
        <f>SUMIFS($AW$13:$AX$30,$C$13:$D$30,"訪問介護員",$E$13:$F$30,"C")+SUMIFS($AW$13:$AX$30,$C$13:$D$30,"サービス提供責任者",$E$13:$F$30,"C")</f>
        <v>108</v>
      </c>
      <c r="W37" s="1043"/>
      <c r="X37" s="118"/>
      <c r="Y37" s="1044">
        <v>432</v>
      </c>
      <c r="Z37" s="1045"/>
      <c r="AA37" s="1046">
        <v>108</v>
      </c>
      <c r="AB37" s="1047"/>
      <c r="AC37" s="117"/>
      <c r="AD37" s="117"/>
      <c r="AE37" s="1040" t="s">
        <v>38</v>
      </c>
      <c r="AF37" s="1041"/>
      <c r="AG37" s="100"/>
      <c r="AH37" s="100"/>
      <c r="AI37" s="902" t="s">
        <v>7</v>
      </c>
      <c r="AJ37" s="904"/>
      <c r="AK37" s="902" t="s">
        <v>104</v>
      </c>
      <c r="AL37" s="903"/>
      <c r="AM37" s="903"/>
      <c r="AN37" s="904"/>
      <c r="AO37" s="111"/>
      <c r="AP37" s="107"/>
      <c r="AQ37" s="909"/>
      <c r="AR37" s="909"/>
      <c r="AS37" s="911"/>
      <c r="AT37" s="911"/>
      <c r="AU37" s="107"/>
      <c r="AV37" s="107"/>
      <c r="AW37" s="107"/>
      <c r="AX37" s="72"/>
      <c r="AY37" s="72"/>
      <c r="AZ37" s="72"/>
      <c r="BA37" s="72"/>
      <c r="BB37" s="72"/>
      <c r="BC37" s="72"/>
      <c r="BD37" s="72"/>
    </row>
    <row r="38" spans="1:56" ht="20.25" customHeight="1" x14ac:dyDescent="0.55000000000000004">
      <c r="A38" s="72"/>
      <c r="B38" s="72"/>
      <c r="C38" s="1048" t="s">
        <v>29</v>
      </c>
      <c r="D38" s="1048"/>
      <c r="E38" s="1048"/>
      <c r="F38" s="938">
        <f>SUM(F35:G37)</f>
        <v>45.3</v>
      </c>
      <c r="G38" s="938"/>
      <c r="H38" s="938">
        <f>SUM(H35:I37)</f>
        <v>47.4</v>
      </c>
      <c r="I38" s="938"/>
      <c r="J38" s="938">
        <f>SUM(J35:K37)</f>
        <v>46.3</v>
      </c>
      <c r="K38" s="938"/>
      <c r="L38" s="938">
        <f>SUM(L35:M37)</f>
        <v>139</v>
      </c>
      <c r="M38" s="938"/>
      <c r="N38" s="1049"/>
      <c r="O38" s="1050"/>
      <c r="P38" s="74"/>
      <c r="Q38" s="100"/>
      <c r="R38" s="902" t="s">
        <v>7</v>
      </c>
      <c r="S38" s="904"/>
      <c r="T38" s="1040">
        <f>SUMIFS($AU$13:$AV$30,$C$13:$D$30,"訪問介護員",$E$13:$F$30,"D")+SUMIFS($AU$13:$AV$30,$C$13:$D$30,"サービス提供責任者",$E$13:$F$30,"D")</f>
        <v>0</v>
      </c>
      <c r="U38" s="1041"/>
      <c r="V38" s="1042">
        <f>SUMIFS($AW$13:$AX$30,$C$13:$D$30,"訪問介護員",$E$13:$F$30,"D")+SUMIFS($AW$13:$AX$30,$C$13:$D$30,"サービス提供責任者",$E$13:$F$30,"D")</f>
        <v>0</v>
      </c>
      <c r="W38" s="1043"/>
      <c r="X38" s="118"/>
      <c r="Y38" s="1044">
        <v>0</v>
      </c>
      <c r="Z38" s="1045"/>
      <c r="AA38" s="1046">
        <v>0</v>
      </c>
      <c r="AB38" s="1047"/>
      <c r="AC38" s="117"/>
      <c r="AD38" s="117"/>
      <c r="AE38" s="1040" t="s">
        <v>38</v>
      </c>
      <c r="AF38" s="1041"/>
      <c r="AG38" s="100"/>
      <c r="AH38" s="100"/>
      <c r="AI38" s="100"/>
      <c r="AJ38" s="906"/>
      <c r="AK38" s="906"/>
      <c r="AL38" s="909"/>
      <c r="AM38" s="909"/>
      <c r="AN38" s="911"/>
      <c r="AO38" s="911"/>
      <c r="AP38" s="107"/>
      <c r="AQ38" s="909"/>
      <c r="AR38" s="909"/>
      <c r="AS38" s="911"/>
      <c r="AT38" s="911"/>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98" t="s">
        <v>31</v>
      </c>
      <c r="M39" s="98"/>
      <c r="N39" s="72"/>
      <c r="O39" s="72"/>
      <c r="P39" s="74"/>
      <c r="Q39" s="100"/>
      <c r="R39" s="902" t="s">
        <v>29</v>
      </c>
      <c r="S39" s="904"/>
      <c r="T39" s="1040">
        <f>SUM(T35:U38)</f>
        <v>752</v>
      </c>
      <c r="U39" s="1041"/>
      <c r="V39" s="1042">
        <f>SUM(V35:W38)</f>
        <v>188</v>
      </c>
      <c r="W39" s="1043"/>
      <c r="X39" s="118"/>
      <c r="Y39" s="1040">
        <f>SUM(Y35:Z38)</f>
        <v>432</v>
      </c>
      <c r="Z39" s="1041"/>
      <c r="AA39" s="1040">
        <f>SUM(AA35:AB38)</f>
        <v>108</v>
      </c>
      <c r="AB39" s="1041"/>
      <c r="AC39" s="117"/>
      <c r="AD39" s="117"/>
      <c r="AE39" s="1040">
        <f>SUM(AE35:AF36)</f>
        <v>2</v>
      </c>
      <c r="AF39" s="1041"/>
      <c r="AG39" s="100"/>
      <c r="AH39" s="100"/>
      <c r="AI39" s="100"/>
      <c r="AJ39" s="906"/>
      <c r="AK39" s="906"/>
      <c r="AL39" s="909"/>
      <c r="AM39" s="909"/>
      <c r="AN39" s="910"/>
      <c r="AO39" s="910"/>
      <c r="AP39" s="107"/>
      <c r="AQ39" s="909"/>
      <c r="AR39" s="909"/>
      <c r="AS39" s="911"/>
      <c r="AT39" s="911"/>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1039">
        <f>L38/3</f>
        <v>46.333333333333336</v>
      </c>
      <c r="M40" s="1039"/>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934" t="s">
        <v>139</v>
      </c>
      <c r="Z41" s="935"/>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901" t="s">
        <v>63</v>
      </c>
      <c r="AC43" s="901"/>
      <c r="AD43" s="901"/>
      <c r="AE43" s="90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930">
        <f>L40</f>
        <v>46.333333333333336</v>
      </c>
      <c r="D44" s="931"/>
      <c r="E44" s="106" t="s">
        <v>32</v>
      </c>
      <c r="F44" s="932">
        <v>40</v>
      </c>
      <c r="G44" s="933"/>
      <c r="H44" s="106" t="s">
        <v>33</v>
      </c>
      <c r="I44" s="930">
        <f>C44/F44</f>
        <v>1.1583333333333334</v>
      </c>
      <c r="J44" s="931"/>
      <c r="K44" s="106" t="s">
        <v>34</v>
      </c>
      <c r="L44" s="925">
        <f>IF(C44&lt;40,1,ROUNDUP(I44,1))</f>
        <v>1.2000000000000002</v>
      </c>
      <c r="M44" s="926"/>
      <c r="N44" s="927"/>
      <c r="O44" s="100"/>
      <c r="P44" s="74"/>
      <c r="Q44" s="100"/>
      <c r="R44" s="892">
        <f>IF($Y$41="週",AA39,Y39)</f>
        <v>108</v>
      </c>
      <c r="S44" s="893"/>
      <c r="T44" s="893"/>
      <c r="U44" s="894"/>
      <c r="V44" s="106" t="s">
        <v>32</v>
      </c>
      <c r="W44" s="902">
        <f>IF($Y$41="週",$AV$5,$AZ$5)</f>
        <v>40</v>
      </c>
      <c r="X44" s="903"/>
      <c r="Y44" s="903"/>
      <c r="Z44" s="904"/>
      <c r="AA44" s="106" t="s">
        <v>33</v>
      </c>
      <c r="AB44" s="895">
        <f>ROUNDDOWN(R44/W44,1)</f>
        <v>2.7</v>
      </c>
      <c r="AC44" s="896"/>
      <c r="AD44" s="896"/>
      <c r="AE44" s="897"/>
      <c r="AF44" s="100"/>
      <c r="AG44" s="100"/>
      <c r="AH44" s="100"/>
      <c r="AI44" s="100"/>
      <c r="AJ44" s="905"/>
      <c r="AK44" s="905"/>
      <c r="AL44" s="905"/>
      <c r="AM44" s="905"/>
      <c r="AN44" s="110"/>
      <c r="AO44" s="906"/>
      <c r="AP44" s="906"/>
      <c r="AQ44" s="906"/>
      <c r="AR44" s="906"/>
      <c r="AS44" s="110"/>
      <c r="AT44" s="936"/>
      <c r="AU44" s="936"/>
      <c r="AV44" s="936"/>
      <c r="AW44" s="936"/>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901" t="s">
        <v>29</v>
      </c>
      <c r="AC48" s="901"/>
      <c r="AD48" s="901"/>
      <c r="AE48" s="90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74"/>
      <c r="Q49" s="100"/>
      <c r="R49" s="902">
        <f>AE39</f>
        <v>2</v>
      </c>
      <c r="S49" s="903"/>
      <c r="T49" s="903"/>
      <c r="U49" s="904"/>
      <c r="V49" s="106" t="s">
        <v>124</v>
      </c>
      <c r="W49" s="895">
        <f>AB44</f>
        <v>2.7</v>
      </c>
      <c r="X49" s="896"/>
      <c r="Y49" s="896"/>
      <c r="Z49" s="897"/>
      <c r="AA49" s="106" t="s">
        <v>33</v>
      </c>
      <c r="AB49" s="898">
        <f>ROUNDDOWN(R49+W49,1)</f>
        <v>4.7</v>
      </c>
      <c r="AC49" s="899"/>
      <c r="AD49" s="899"/>
      <c r="AE49" s="90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550000000000000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550000000000000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550000000000000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550000000000000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550000000000000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40"/>
  <sheetViews>
    <sheetView view="pageBreakPreview" zoomScaleNormal="100" zoomScaleSheetLayoutView="100" workbookViewId="0">
      <selection activeCell="C119" sqref="C119"/>
    </sheetView>
  </sheetViews>
  <sheetFormatPr defaultColWidth="8.25" defaultRowHeight="20.149999999999999" customHeight="1" x14ac:dyDescent="0.55000000000000004"/>
  <cols>
    <col min="1" max="1" width="21.75" style="470" customWidth="1"/>
    <col min="2" max="2" width="51" style="471" customWidth="1"/>
    <col min="3" max="3" width="3.75" style="472" customWidth="1"/>
    <col min="4" max="4" width="14.25" style="473" customWidth="1"/>
    <col min="5" max="5" width="28.08203125" style="470" customWidth="1"/>
    <col min="6" max="256" width="8.25" style="443"/>
    <col min="257" max="257" width="21.75" style="443" customWidth="1"/>
    <col min="258" max="258" width="51" style="443" customWidth="1"/>
    <col min="259" max="259" width="3.75" style="443" customWidth="1"/>
    <col min="260" max="260" width="14.25" style="443" customWidth="1"/>
    <col min="261" max="261" width="28.08203125" style="443" customWidth="1"/>
    <col min="262" max="512" width="8.25" style="443"/>
    <col min="513" max="513" width="21.75" style="443" customWidth="1"/>
    <col min="514" max="514" width="51" style="443" customWidth="1"/>
    <col min="515" max="515" width="3.75" style="443" customWidth="1"/>
    <col min="516" max="516" width="14.25" style="443" customWidth="1"/>
    <col min="517" max="517" width="28.08203125" style="443" customWidth="1"/>
    <col min="518" max="768" width="8.25" style="443"/>
    <col min="769" max="769" width="21.75" style="443" customWidth="1"/>
    <col min="770" max="770" width="51" style="443" customWidth="1"/>
    <col min="771" max="771" width="3.75" style="443" customWidth="1"/>
    <col min="772" max="772" width="14.25" style="443" customWidth="1"/>
    <col min="773" max="773" width="28.08203125" style="443" customWidth="1"/>
    <col min="774" max="1024" width="8.25" style="443"/>
    <col min="1025" max="1025" width="21.75" style="443" customWidth="1"/>
    <col min="1026" max="1026" width="51" style="443" customWidth="1"/>
    <col min="1027" max="1027" width="3.75" style="443" customWidth="1"/>
    <col min="1028" max="1028" width="14.25" style="443" customWidth="1"/>
    <col min="1029" max="1029" width="28.08203125" style="443" customWidth="1"/>
    <col min="1030" max="1280" width="8.25" style="443"/>
    <col min="1281" max="1281" width="21.75" style="443" customWidth="1"/>
    <col min="1282" max="1282" width="51" style="443" customWidth="1"/>
    <col min="1283" max="1283" width="3.75" style="443" customWidth="1"/>
    <col min="1284" max="1284" width="14.25" style="443" customWidth="1"/>
    <col min="1285" max="1285" width="28.08203125" style="443" customWidth="1"/>
    <col min="1286" max="1536" width="8.25" style="443"/>
    <col min="1537" max="1537" width="21.75" style="443" customWidth="1"/>
    <col min="1538" max="1538" width="51" style="443" customWidth="1"/>
    <col min="1539" max="1539" width="3.75" style="443" customWidth="1"/>
    <col min="1540" max="1540" width="14.25" style="443" customWidth="1"/>
    <col min="1541" max="1541" width="28.08203125" style="443" customWidth="1"/>
    <col min="1542" max="1792" width="8.25" style="443"/>
    <col min="1793" max="1793" width="21.75" style="443" customWidth="1"/>
    <col min="1794" max="1794" width="51" style="443" customWidth="1"/>
    <col min="1795" max="1795" width="3.75" style="443" customWidth="1"/>
    <col min="1796" max="1796" width="14.25" style="443" customWidth="1"/>
    <col min="1797" max="1797" width="28.08203125" style="443" customWidth="1"/>
    <col min="1798" max="2048" width="8.25" style="443"/>
    <col min="2049" max="2049" width="21.75" style="443" customWidth="1"/>
    <col min="2050" max="2050" width="51" style="443" customWidth="1"/>
    <col min="2051" max="2051" width="3.75" style="443" customWidth="1"/>
    <col min="2052" max="2052" width="14.25" style="443" customWidth="1"/>
    <col min="2053" max="2053" width="28.08203125" style="443" customWidth="1"/>
    <col min="2054" max="2304" width="8.25" style="443"/>
    <col min="2305" max="2305" width="21.75" style="443" customWidth="1"/>
    <col min="2306" max="2306" width="51" style="443" customWidth="1"/>
    <col min="2307" max="2307" width="3.75" style="443" customWidth="1"/>
    <col min="2308" max="2308" width="14.25" style="443" customWidth="1"/>
    <col min="2309" max="2309" width="28.08203125" style="443" customWidth="1"/>
    <col min="2310" max="2560" width="8.25" style="443"/>
    <col min="2561" max="2561" width="21.75" style="443" customWidth="1"/>
    <col min="2562" max="2562" width="51" style="443" customWidth="1"/>
    <col min="2563" max="2563" width="3.75" style="443" customWidth="1"/>
    <col min="2564" max="2564" width="14.25" style="443" customWidth="1"/>
    <col min="2565" max="2565" width="28.08203125" style="443" customWidth="1"/>
    <col min="2566" max="2816" width="8.25" style="443"/>
    <col min="2817" max="2817" width="21.75" style="443" customWidth="1"/>
    <col min="2818" max="2818" width="51" style="443" customWidth="1"/>
    <col min="2819" max="2819" width="3.75" style="443" customWidth="1"/>
    <col min="2820" max="2820" width="14.25" style="443" customWidth="1"/>
    <col min="2821" max="2821" width="28.08203125" style="443" customWidth="1"/>
    <col min="2822" max="3072" width="8.25" style="443"/>
    <col min="3073" max="3073" width="21.75" style="443" customWidth="1"/>
    <col min="3074" max="3074" width="51" style="443" customWidth="1"/>
    <col min="3075" max="3075" width="3.75" style="443" customWidth="1"/>
    <col min="3076" max="3076" width="14.25" style="443" customWidth="1"/>
    <col min="3077" max="3077" width="28.08203125" style="443" customWidth="1"/>
    <col min="3078" max="3328" width="8.25" style="443"/>
    <col min="3329" max="3329" width="21.75" style="443" customWidth="1"/>
    <col min="3330" max="3330" width="51" style="443" customWidth="1"/>
    <col min="3331" max="3331" width="3.75" style="443" customWidth="1"/>
    <col min="3332" max="3332" width="14.25" style="443" customWidth="1"/>
    <col min="3333" max="3333" width="28.08203125" style="443" customWidth="1"/>
    <col min="3334" max="3584" width="8.25" style="443"/>
    <col min="3585" max="3585" width="21.75" style="443" customWidth="1"/>
    <col min="3586" max="3586" width="51" style="443" customWidth="1"/>
    <col min="3587" max="3587" width="3.75" style="443" customWidth="1"/>
    <col min="3588" max="3588" width="14.25" style="443" customWidth="1"/>
    <col min="3589" max="3589" width="28.08203125" style="443" customWidth="1"/>
    <col min="3590" max="3840" width="8.25" style="443"/>
    <col min="3841" max="3841" width="21.75" style="443" customWidth="1"/>
    <col min="3842" max="3842" width="51" style="443" customWidth="1"/>
    <col min="3843" max="3843" width="3.75" style="443" customWidth="1"/>
    <col min="3844" max="3844" width="14.25" style="443" customWidth="1"/>
    <col min="3845" max="3845" width="28.08203125" style="443" customWidth="1"/>
    <col min="3846" max="4096" width="8.25" style="443"/>
    <col min="4097" max="4097" width="21.75" style="443" customWidth="1"/>
    <col min="4098" max="4098" width="51" style="443" customWidth="1"/>
    <col min="4099" max="4099" width="3.75" style="443" customWidth="1"/>
    <col min="4100" max="4100" width="14.25" style="443" customWidth="1"/>
    <col min="4101" max="4101" width="28.08203125" style="443" customWidth="1"/>
    <col min="4102" max="4352" width="8.25" style="443"/>
    <col min="4353" max="4353" width="21.75" style="443" customWidth="1"/>
    <col min="4354" max="4354" width="51" style="443" customWidth="1"/>
    <col min="4355" max="4355" width="3.75" style="443" customWidth="1"/>
    <col min="4356" max="4356" width="14.25" style="443" customWidth="1"/>
    <col min="4357" max="4357" width="28.08203125" style="443" customWidth="1"/>
    <col min="4358" max="4608" width="8.25" style="443"/>
    <col min="4609" max="4609" width="21.75" style="443" customWidth="1"/>
    <col min="4610" max="4610" width="51" style="443" customWidth="1"/>
    <col min="4611" max="4611" width="3.75" style="443" customWidth="1"/>
    <col min="4612" max="4612" width="14.25" style="443" customWidth="1"/>
    <col min="4613" max="4613" width="28.08203125" style="443" customWidth="1"/>
    <col min="4614" max="4864" width="8.25" style="443"/>
    <col min="4865" max="4865" width="21.75" style="443" customWidth="1"/>
    <col min="4866" max="4866" width="51" style="443" customWidth="1"/>
    <col min="4867" max="4867" width="3.75" style="443" customWidth="1"/>
    <col min="4868" max="4868" width="14.25" style="443" customWidth="1"/>
    <col min="4869" max="4869" width="28.08203125" style="443" customWidth="1"/>
    <col min="4870" max="5120" width="8.25" style="443"/>
    <col min="5121" max="5121" width="21.75" style="443" customWidth="1"/>
    <col min="5122" max="5122" width="51" style="443" customWidth="1"/>
    <col min="5123" max="5123" width="3.75" style="443" customWidth="1"/>
    <col min="5124" max="5124" width="14.25" style="443" customWidth="1"/>
    <col min="5125" max="5125" width="28.08203125" style="443" customWidth="1"/>
    <col min="5126" max="5376" width="8.25" style="443"/>
    <col min="5377" max="5377" width="21.75" style="443" customWidth="1"/>
    <col min="5378" max="5378" width="51" style="443" customWidth="1"/>
    <col min="5379" max="5379" width="3.75" style="443" customWidth="1"/>
    <col min="5380" max="5380" width="14.25" style="443" customWidth="1"/>
    <col min="5381" max="5381" width="28.08203125" style="443" customWidth="1"/>
    <col min="5382" max="5632" width="8.25" style="443"/>
    <col min="5633" max="5633" width="21.75" style="443" customWidth="1"/>
    <col min="5634" max="5634" width="51" style="443" customWidth="1"/>
    <col min="5635" max="5635" width="3.75" style="443" customWidth="1"/>
    <col min="5636" max="5636" width="14.25" style="443" customWidth="1"/>
    <col min="5637" max="5637" width="28.08203125" style="443" customWidth="1"/>
    <col min="5638" max="5888" width="8.25" style="443"/>
    <col min="5889" max="5889" width="21.75" style="443" customWidth="1"/>
    <col min="5890" max="5890" width="51" style="443" customWidth="1"/>
    <col min="5891" max="5891" width="3.75" style="443" customWidth="1"/>
    <col min="5892" max="5892" width="14.25" style="443" customWidth="1"/>
    <col min="5893" max="5893" width="28.08203125" style="443" customWidth="1"/>
    <col min="5894" max="6144" width="8.25" style="443"/>
    <col min="6145" max="6145" width="21.75" style="443" customWidth="1"/>
    <col min="6146" max="6146" width="51" style="443" customWidth="1"/>
    <col min="6147" max="6147" width="3.75" style="443" customWidth="1"/>
    <col min="6148" max="6148" width="14.25" style="443" customWidth="1"/>
    <col min="6149" max="6149" width="28.08203125" style="443" customWidth="1"/>
    <col min="6150" max="6400" width="8.25" style="443"/>
    <col min="6401" max="6401" width="21.75" style="443" customWidth="1"/>
    <col min="6402" max="6402" width="51" style="443" customWidth="1"/>
    <col min="6403" max="6403" width="3.75" style="443" customWidth="1"/>
    <col min="6404" max="6404" width="14.25" style="443" customWidth="1"/>
    <col min="6405" max="6405" width="28.08203125" style="443" customWidth="1"/>
    <col min="6406" max="6656" width="8.25" style="443"/>
    <col min="6657" max="6657" width="21.75" style="443" customWidth="1"/>
    <col min="6658" max="6658" width="51" style="443" customWidth="1"/>
    <col min="6659" max="6659" width="3.75" style="443" customWidth="1"/>
    <col min="6660" max="6660" width="14.25" style="443" customWidth="1"/>
    <col min="6661" max="6661" width="28.08203125" style="443" customWidth="1"/>
    <col min="6662" max="6912" width="8.25" style="443"/>
    <col min="6913" max="6913" width="21.75" style="443" customWidth="1"/>
    <col min="6914" max="6914" width="51" style="443" customWidth="1"/>
    <col min="6915" max="6915" width="3.75" style="443" customWidth="1"/>
    <col min="6916" max="6916" width="14.25" style="443" customWidth="1"/>
    <col min="6917" max="6917" width="28.08203125" style="443" customWidth="1"/>
    <col min="6918" max="7168" width="8.25" style="443"/>
    <col min="7169" max="7169" width="21.75" style="443" customWidth="1"/>
    <col min="7170" max="7170" width="51" style="443" customWidth="1"/>
    <col min="7171" max="7171" width="3.75" style="443" customWidth="1"/>
    <col min="7172" max="7172" width="14.25" style="443" customWidth="1"/>
    <col min="7173" max="7173" width="28.08203125" style="443" customWidth="1"/>
    <col min="7174" max="7424" width="8.25" style="443"/>
    <col min="7425" max="7425" width="21.75" style="443" customWidth="1"/>
    <col min="7426" max="7426" width="51" style="443" customWidth="1"/>
    <col min="7427" max="7427" width="3.75" style="443" customWidth="1"/>
    <col min="7428" max="7428" width="14.25" style="443" customWidth="1"/>
    <col min="7429" max="7429" width="28.08203125" style="443" customWidth="1"/>
    <col min="7430" max="7680" width="8.25" style="443"/>
    <col min="7681" max="7681" width="21.75" style="443" customWidth="1"/>
    <col min="7682" max="7682" width="51" style="443" customWidth="1"/>
    <col min="7683" max="7683" width="3.75" style="443" customWidth="1"/>
    <col min="7684" max="7684" width="14.25" style="443" customWidth="1"/>
    <col min="7685" max="7685" width="28.08203125" style="443" customWidth="1"/>
    <col min="7686" max="7936" width="8.25" style="443"/>
    <col min="7937" max="7937" width="21.75" style="443" customWidth="1"/>
    <col min="7938" max="7938" width="51" style="443" customWidth="1"/>
    <col min="7939" max="7939" width="3.75" style="443" customWidth="1"/>
    <col min="7940" max="7940" width="14.25" style="443" customWidth="1"/>
    <col min="7941" max="7941" width="28.08203125" style="443" customWidth="1"/>
    <col min="7942" max="8192" width="8.25" style="443"/>
    <col min="8193" max="8193" width="21.75" style="443" customWidth="1"/>
    <col min="8194" max="8194" width="51" style="443" customWidth="1"/>
    <col min="8195" max="8195" width="3.75" style="443" customWidth="1"/>
    <col min="8196" max="8196" width="14.25" style="443" customWidth="1"/>
    <col min="8197" max="8197" width="28.08203125" style="443" customWidth="1"/>
    <col min="8198" max="8448" width="8.25" style="443"/>
    <col min="8449" max="8449" width="21.75" style="443" customWidth="1"/>
    <col min="8450" max="8450" width="51" style="443" customWidth="1"/>
    <col min="8451" max="8451" width="3.75" style="443" customWidth="1"/>
    <col min="8452" max="8452" width="14.25" style="443" customWidth="1"/>
    <col min="8453" max="8453" width="28.08203125" style="443" customWidth="1"/>
    <col min="8454" max="8704" width="8.25" style="443"/>
    <col min="8705" max="8705" width="21.75" style="443" customWidth="1"/>
    <col min="8706" max="8706" width="51" style="443" customWidth="1"/>
    <col min="8707" max="8707" width="3.75" style="443" customWidth="1"/>
    <col min="8708" max="8708" width="14.25" style="443" customWidth="1"/>
    <col min="8709" max="8709" width="28.08203125" style="443" customWidth="1"/>
    <col min="8710" max="8960" width="8.25" style="443"/>
    <col min="8961" max="8961" width="21.75" style="443" customWidth="1"/>
    <col min="8962" max="8962" width="51" style="443" customWidth="1"/>
    <col min="8963" max="8963" width="3.75" style="443" customWidth="1"/>
    <col min="8964" max="8964" width="14.25" style="443" customWidth="1"/>
    <col min="8965" max="8965" width="28.08203125" style="443" customWidth="1"/>
    <col min="8966" max="9216" width="8.25" style="443"/>
    <col min="9217" max="9217" width="21.75" style="443" customWidth="1"/>
    <col min="9218" max="9218" width="51" style="443" customWidth="1"/>
    <col min="9219" max="9219" width="3.75" style="443" customWidth="1"/>
    <col min="9220" max="9220" width="14.25" style="443" customWidth="1"/>
    <col min="9221" max="9221" width="28.08203125" style="443" customWidth="1"/>
    <col min="9222" max="9472" width="8.25" style="443"/>
    <col min="9473" max="9473" width="21.75" style="443" customWidth="1"/>
    <col min="9474" max="9474" width="51" style="443" customWidth="1"/>
    <col min="9475" max="9475" width="3.75" style="443" customWidth="1"/>
    <col min="9476" max="9476" width="14.25" style="443" customWidth="1"/>
    <col min="9477" max="9477" width="28.08203125" style="443" customWidth="1"/>
    <col min="9478" max="9728" width="8.25" style="443"/>
    <col min="9729" max="9729" width="21.75" style="443" customWidth="1"/>
    <col min="9730" max="9730" width="51" style="443" customWidth="1"/>
    <col min="9731" max="9731" width="3.75" style="443" customWidth="1"/>
    <col min="9732" max="9732" width="14.25" style="443" customWidth="1"/>
    <col min="9733" max="9733" width="28.08203125" style="443" customWidth="1"/>
    <col min="9734" max="9984" width="8.25" style="443"/>
    <col min="9985" max="9985" width="21.75" style="443" customWidth="1"/>
    <col min="9986" max="9986" width="51" style="443" customWidth="1"/>
    <col min="9987" max="9987" width="3.75" style="443" customWidth="1"/>
    <col min="9988" max="9988" width="14.25" style="443" customWidth="1"/>
    <col min="9989" max="9989" width="28.08203125" style="443" customWidth="1"/>
    <col min="9990" max="10240" width="8.25" style="443"/>
    <col min="10241" max="10241" width="21.75" style="443" customWidth="1"/>
    <col min="10242" max="10242" width="51" style="443" customWidth="1"/>
    <col min="10243" max="10243" width="3.75" style="443" customWidth="1"/>
    <col min="10244" max="10244" width="14.25" style="443" customWidth="1"/>
    <col min="10245" max="10245" width="28.08203125" style="443" customWidth="1"/>
    <col min="10246" max="10496" width="8.25" style="443"/>
    <col min="10497" max="10497" width="21.75" style="443" customWidth="1"/>
    <col min="10498" max="10498" width="51" style="443" customWidth="1"/>
    <col min="10499" max="10499" width="3.75" style="443" customWidth="1"/>
    <col min="10500" max="10500" width="14.25" style="443" customWidth="1"/>
    <col min="10501" max="10501" width="28.08203125" style="443" customWidth="1"/>
    <col min="10502" max="10752" width="8.25" style="443"/>
    <col min="10753" max="10753" width="21.75" style="443" customWidth="1"/>
    <col min="10754" max="10754" width="51" style="443" customWidth="1"/>
    <col min="10755" max="10755" width="3.75" style="443" customWidth="1"/>
    <col min="10756" max="10756" width="14.25" style="443" customWidth="1"/>
    <col min="10757" max="10757" width="28.08203125" style="443" customWidth="1"/>
    <col min="10758" max="11008" width="8.25" style="443"/>
    <col min="11009" max="11009" width="21.75" style="443" customWidth="1"/>
    <col min="11010" max="11010" width="51" style="443" customWidth="1"/>
    <col min="11011" max="11011" width="3.75" style="443" customWidth="1"/>
    <col min="11012" max="11012" width="14.25" style="443" customWidth="1"/>
    <col min="11013" max="11013" width="28.08203125" style="443" customWidth="1"/>
    <col min="11014" max="11264" width="8.25" style="443"/>
    <col min="11265" max="11265" width="21.75" style="443" customWidth="1"/>
    <col min="11266" max="11266" width="51" style="443" customWidth="1"/>
    <col min="11267" max="11267" width="3.75" style="443" customWidth="1"/>
    <col min="11268" max="11268" width="14.25" style="443" customWidth="1"/>
    <col min="11269" max="11269" width="28.08203125" style="443" customWidth="1"/>
    <col min="11270" max="11520" width="8.25" style="443"/>
    <col min="11521" max="11521" width="21.75" style="443" customWidth="1"/>
    <col min="11522" max="11522" width="51" style="443" customWidth="1"/>
    <col min="11523" max="11523" width="3.75" style="443" customWidth="1"/>
    <col min="11524" max="11524" width="14.25" style="443" customWidth="1"/>
    <col min="11525" max="11525" width="28.08203125" style="443" customWidth="1"/>
    <col min="11526" max="11776" width="8.25" style="443"/>
    <col min="11777" max="11777" width="21.75" style="443" customWidth="1"/>
    <col min="11778" max="11778" width="51" style="443" customWidth="1"/>
    <col min="11779" max="11779" width="3.75" style="443" customWidth="1"/>
    <col min="11780" max="11780" width="14.25" style="443" customWidth="1"/>
    <col min="11781" max="11781" width="28.08203125" style="443" customWidth="1"/>
    <col min="11782" max="12032" width="8.25" style="443"/>
    <col min="12033" max="12033" width="21.75" style="443" customWidth="1"/>
    <col min="12034" max="12034" width="51" style="443" customWidth="1"/>
    <col min="12035" max="12035" width="3.75" style="443" customWidth="1"/>
    <col min="12036" max="12036" width="14.25" style="443" customWidth="1"/>
    <col min="12037" max="12037" width="28.08203125" style="443" customWidth="1"/>
    <col min="12038" max="12288" width="8.25" style="443"/>
    <col min="12289" max="12289" width="21.75" style="443" customWidth="1"/>
    <col min="12290" max="12290" width="51" style="443" customWidth="1"/>
    <col min="12291" max="12291" width="3.75" style="443" customWidth="1"/>
    <col min="12292" max="12292" width="14.25" style="443" customWidth="1"/>
    <col min="12293" max="12293" width="28.08203125" style="443" customWidth="1"/>
    <col min="12294" max="12544" width="8.25" style="443"/>
    <col min="12545" max="12545" width="21.75" style="443" customWidth="1"/>
    <col min="12546" max="12546" width="51" style="443" customWidth="1"/>
    <col min="12547" max="12547" width="3.75" style="443" customWidth="1"/>
    <col min="12548" max="12548" width="14.25" style="443" customWidth="1"/>
    <col min="12549" max="12549" width="28.08203125" style="443" customWidth="1"/>
    <col min="12550" max="12800" width="8.25" style="443"/>
    <col min="12801" max="12801" width="21.75" style="443" customWidth="1"/>
    <col min="12802" max="12802" width="51" style="443" customWidth="1"/>
    <col min="12803" max="12803" width="3.75" style="443" customWidth="1"/>
    <col min="12804" max="12804" width="14.25" style="443" customWidth="1"/>
    <col min="12805" max="12805" width="28.08203125" style="443" customWidth="1"/>
    <col min="12806" max="13056" width="8.25" style="443"/>
    <col min="13057" max="13057" width="21.75" style="443" customWidth="1"/>
    <col min="13058" max="13058" width="51" style="443" customWidth="1"/>
    <col min="13059" max="13059" width="3.75" style="443" customWidth="1"/>
    <col min="13060" max="13060" width="14.25" style="443" customWidth="1"/>
    <col min="13061" max="13061" width="28.08203125" style="443" customWidth="1"/>
    <col min="13062" max="13312" width="8.25" style="443"/>
    <col min="13313" max="13313" width="21.75" style="443" customWidth="1"/>
    <col min="13314" max="13314" width="51" style="443" customWidth="1"/>
    <col min="13315" max="13315" width="3.75" style="443" customWidth="1"/>
    <col min="13316" max="13316" width="14.25" style="443" customWidth="1"/>
    <col min="13317" max="13317" width="28.08203125" style="443" customWidth="1"/>
    <col min="13318" max="13568" width="8.25" style="443"/>
    <col min="13569" max="13569" width="21.75" style="443" customWidth="1"/>
    <col min="13570" max="13570" width="51" style="443" customWidth="1"/>
    <col min="13571" max="13571" width="3.75" style="443" customWidth="1"/>
    <col min="13572" max="13572" width="14.25" style="443" customWidth="1"/>
    <col min="13573" max="13573" width="28.08203125" style="443" customWidth="1"/>
    <col min="13574" max="13824" width="8.25" style="443"/>
    <col min="13825" max="13825" width="21.75" style="443" customWidth="1"/>
    <col min="13826" max="13826" width="51" style="443" customWidth="1"/>
    <col min="13827" max="13827" width="3.75" style="443" customWidth="1"/>
    <col min="13828" max="13828" width="14.25" style="443" customWidth="1"/>
    <col min="13829" max="13829" width="28.08203125" style="443" customWidth="1"/>
    <col min="13830" max="14080" width="8.25" style="443"/>
    <col min="14081" max="14081" width="21.75" style="443" customWidth="1"/>
    <col min="14082" max="14082" width="51" style="443" customWidth="1"/>
    <col min="14083" max="14083" width="3.75" style="443" customWidth="1"/>
    <col min="14084" max="14084" width="14.25" style="443" customWidth="1"/>
    <col min="14085" max="14085" width="28.08203125" style="443" customWidth="1"/>
    <col min="14086" max="14336" width="8.25" style="443"/>
    <col min="14337" max="14337" width="21.75" style="443" customWidth="1"/>
    <col min="14338" max="14338" width="51" style="443" customWidth="1"/>
    <col min="14339" max="14339" width="3.75" style="443" customWidth="1"/>
    <col min="14340" max="14340" width="14.25" style="443" customWidth="1"/>
    <col min="14341" max="14341" width="28.08203125" style="443" customWidth="1"/>
    <col min="14342" max="14592" width="8.25" style="443"/>
    <col min="14593" max="14593" width="21.75" style="443" customWidth="1"/>
    <col min="14594" max="14594" width="51" style="443" customWidth="1"/>
    <col min="14595" max="14595" width="3.75" style="443" customWidth="1"/>
    <col min="14596" max="14596" width="14.25" style="443" customWidth="1"/>
    <col min="14597" max="14597" width="28.08203125" style="443" customWidth="1"/>
    <col min="14598" max="14848" width="8.25" style="443"/>
    <col min="14849" max="14849" width="21.75" style="443" customWidth="1"/>
    <col min="14850" max="14850" width="51" style="443" customWidth="1"/>
    <col min="14851" max="14851" width="3.75" style="443" customWidth="1"/>
    <col min="14852" max="14852" width="14.25" style="443" customWidth="1"/>
    <col min="14853" max="14853" width="28.08203125" style="443" customWidth="1"/>
    <col min="14854" max="15104" width="8.25" style="443"/>
    <col min="15105" max="15105" width="21.75" style="443" customWidth="1"/>
    <col min="15106" max="15106" width="51" style="443" customWidth="1"/>
    <col min="15107" max="15107" width="3.75" style="443" customWidth="1"/>
    <col min="15108" max="15108" width="14.25" style="443" customWidth="1"/>
    <col min="15109" max="15109" width="28.08203125" style="443" customWidth="1"/>
    <col min="15110" max="15360" width="8.25" style="443"/>
    <col min="15361" max="15361" width="21.75" style="443" customWidth="1"/>
    <col min="15362" max="15362" width="51" style="443" customWidth="1"/>
    <col min="15363" max="15363" width="3.75" style="443" customWidth="1"/>
    <col min="15364" max="15364" width="14.25" style="443" customWidth="1"/>
    <col min="15365" max="15365" width="28.08203125" style="443" customWidth="1"/>
    <col min="15366" max="15616" width="8.25" style="443"/>
    <col min="15617" max="15617" width="21.75" style="443" customWidth="1"/>
    <col min="15618" max="15618" width="51" style="443" customWidth="1"/>
    <col min="15619" max="15619" width="3.75" style="443" customWidth="1"/>
    <col min="15620" max="15620" width="14.25" style="443" customWidth="1"/>
    <col min="15621" max="15621" width="28.08203125" style="443" customWidth="1"/>
    <col min="15622" max="15872" width="8.25" style="443"/>
    <col min="15873" max="15873" width="21.75" style="443" customWidth="1"/>
    <col min="15874" max="15874" width="51" style="443" customWidth="1"/>
    <col min="15875" max="15875" width="3.75" style="443" customWidth="1"/>
    <col min="15876" max="15876" width="14.25" style="443" customWidth="1"/>
    <col min="15877" max="15877" width="28.08203125" style="443" customWidth="1"/>
    <col min="15878" max="16128" width="8.25" style="443"/>
    <col min="16129" max="16129" width="21.75" style="443" customWidth="1"/>
    <col min="16130" max="16130" width="51" style="443" customWidth="1"/>
    <col min="16131" max="16131" width="3.75" style="443" customWidth="1"/>
    <col min="16132" max="16132" width="14.25" style="443" customWidth="1"/>
    <col min="16133" max="16133" width="28.08203125" style="443" customWidth="1"/>
    <col min="16134" max="16384" width="8.25" style="443"/>
  </cols>
  <sheetData>
    <row r="1" spans="1:5" s="440" customFormat="1" ht="39" customHeight="1" x14ac:dyDescent="0.55000000000000004">
      <c r="A1" s="1066" t="s">
        <v>534</v>
      </c>
      <c r="B1" s="1066"/>
      <c r="C1" s="1066"/>
      <c r="D1" s="1066"/>
      <c r="E1" s="1066"/>
    </row>
    <row r="2" spans="1:5" ht="20.149999999999999" customHeight="1" x14ac:dyDescent="0.55000000000000004">
      <c r="A2" s="441" t="s">
        <v>191</v>
      </c>
      <c r="B2" s="442" t="s">
        <v>535</v>
      </c>
      <c r="C2" s="1067" t="s">
        <v>193</v>
      </c>
      <c r="D2" s="1068"/>
      <c r="E2" s="441" t="s">
        <v>536</v>
      </c>
    </row>
    <row r="3" spans="1:5" ht="30" customHeight="1" x14ac:dyDescent="0.55000000000000004">
      <c r="A3" s="1069" t="s">
        <v>537</v>
      </c>
      <c r="B3" s="1070"/>
      <c r="C3" s="1070"/>
      <c r="D3" s="1070"/>
      <c r="E3" s="1071"/>
    </row>
    <row r="4" spans="1:5" s="446" customFormat="1" ht="64.5" customHeight="1" x14ac:dyDescent="0.55000000000000004">
      <c r="A4" s="508" t="s">
        <v>538</v>
      </c>
      <c r="B4" s="585" t="s">
        <v>765</v>
      </c>
      <c r="C4" s="498"/>
      <c r="D4" s="444" t="s">
        <v>539</v>
      </c>
      <c r="E4" s="445"/>
    </row>
    <row r="5" spans="1:5" s="446" customFormat="1" ht="52.5" customHeight="1" x14ac:dyDescent="0.55000000000000004">
      <c r="A5" s="508"/>
      <c r="B5" s="544" t="s">
        <v>540</v>
      </c>
      <c r="C5" s="500"/>
      <c r="D5" s="447" t="s">
        <v>539</v>
      </c>
      <c r="E5" s="448"/>
    </row>
    <row r="6" spans="1:5" s="446" customFormat="1" ht="64.5" customHeight="1" x14ac:dyDescent="0.55000000000000004">
      <c r="A6" s="508"/>
      <c r="B6" s="545" t="s">
        <v>686</v>
      </c>
      <c r="C6" s="500"/>
      <c r="D6" s="447" t="s">
        <v>541</v>
      </c>
      <c r="E6" s="450"/>
    </row>
    <row r="7" spans="1:5" s="446" customFormat="1" ht="79.5" customHeight="1" x14ac:dyDescent="0.55000000000000004">
      <c r="A7" s="508"/>
      <c r="B7" s="587" t="s">
        <v>646</v>
      </c>
      <c r="C7" s="504"/>
      <c r="D7" s="586" t="s">
        <v>541</v>
      </c>
      <c r="E7" s="451"/>
    </row>
    <row r="8" spans="1:5" s="446" customFormat="1" ht="40.9" customHeight="1" x14ac:dyDescent="0.55000000000000004">
      <c r="A8" s="1072" t="s">
        <v>554</v>
      </c>
      <c r="B8" s="588" t="s">
        <v>647</v>
      </c>
      <c r="C8" s="499"/>
      <c r="D8" s="589" t="s">
        <v>548</v>
      </c>
      <c r="E8" s="590" t="s">
        <v>595</v>
      </c>
    </row>
    <row r="9" spans="1:5" s="446" customFormat="1" ht="24" customHeight="1" x14ac:dyDescent="0.55000000000000004">
      <c r="A9" s="1073"/>
      <c r="B9" s="591" t="s">
        <v>648</v>
      </c>
      <c r="C9" s="499"/>
      <c r="D9" s="592" t="s">
        <v>545</v>
      </c>
      <c r="E9" s="593" t="s">
        <v>556</v>
      </c>
    </row>
    <row r="10" spans="1:5" s="446" customFormat="1" ht="30.4" customHeight="1" x14ac:dyDescent="0.55000000000000004">
      <c r="A10" s="1073"/>
      <c r="B10" s="591" t="s">
        <v>649</v>
      </c>
      <c r="C10" s="499"/>
      <c r="D10" s="592" t="s">
        <v>548</v>
      </c>
      <c r="E10" s="591" t="s">
        <v>557</v>
      </c>
    </row>
    <row r="11" spans="1:5" s="446" customFormat="1" ht="28.15" customHeight="1" x14ac:dyDescent="0.55000000000000004">
      <c r="A11" s="1073"/>
      <c r="B11" s="591" t="s">
        <v>558</v>
      </c>
      <c r="C11" s="499"/>
      <c r="D11" s="592" t="s">
        <v>548</v>
      </c>
      <c r="E11" s="593" t="s">
        <v>556</v>
      </c>
    </row>
    <row r="12" spans="1:5" s="446" customFormat="1" ht="58.5" customHeight="1" x14ac:dyDescent="0.55000000000000004">
      <c r="A12" s="1074"/>
      <c r="B12" s="594" t="s">
        <v>559</v>
      </c>
      <c r="C12" s="502"/>
      <c r="D12" s="595" t="s">
        <v>548</v>
      </c>
      <c r="E12" s="596" t="s">
        <v>560</v>
      </c>
    </row>
    <row r="13" spans="1:5" s="446" customFormat="1" ht="90" customHeight="1" x14ac:dyDescent="0.55000000000000004">
      <c r="A13" s="597" t="s">
        <v>793</v>
      </c>
      <c r="B13" s="598" t="s">
        <v>650</v>
      </c>
      <c r="C13" s="503"/>
      <c r="D13" s="599" t="s">
        <v>561</v>
      </c>
      <c r="E13" s="600" t="s">
        <v>562</v>
      </c>
    </row>
    <row r="14" spans="1:5" s="446" customFormat="1" ht="34.5" customHeight="1" x14ac:dyDescent="0.55000000000000004">
      <c r="A14" s="509" t="s">
        <v>542</v>
      </c>
      <c r="B14" s="543" t="s">
        <v>543</v>
      </c>
      <c r="C14" s="499"/>
      <c r="D14" s="454" t="s">
        <v>533</v>
      </c>
      <c r="E14" s="456"/>
    </row>
    <row r="15" spans="1:5" s="446" customFormat="1" ht="19.5" customHeight="1" x14ac:dyDescent="0.55000000000000004">
      <c r="A15" s="510"/>
      <c r="B15" s="546" t="s">
        <v>544</v>
      </c>
      <c r="C15" s="502"/>
      <c r="D15" s="449" t="s">
        <v>545</v>
      </c>
      <c r="E15" s="450"/>
    </row>
    <row r="16" spans="1:5" s="446" customFormat="1" ht="34.9" customHeight="1" x14ac:dyDescent="0.55000000000000004">
      <c r="A16" s="510" t="s">
        <v>546</v>
      </c>
      <c r="B16" s="547" t="s">
        <v>547</v>
      </c>
      <c r="C16" s="503"/>
      <c r="D16" s="452" t="s">
        <v>548</v>
      </c>
      <c r="E16" s="548" t="s">
        <v>549</v>
      </c>
    </row>
    <row r="17" spans="1:5" s="446" customFormat="1" ht="34.9" customHeight="1" x14ac:dyDescent="0.55000000000000004">
      <c r="A17" s="453" t="s">
        <v>550</v>
      </c>
      <c r="B17" s="547" t="s">
        <v>551</v>
      </c>
      <c r="C17" s="503"/>
      <c r="D17" s="452" t="s">
        <v>548</v>
      </c>
      <c r="E17" s="548" t="s">
        <v>549</v>
      </c>
    </row>
    <row r="18" spans="1:5" s="446" customFormat="1" ht="34.9" customHeight="1" x14ac:dyDescent="0.55000000000000004">
      <c r="A18" s="453" t="s">
        <v>552</v>
      </c>
      <c r="B18" s="547" t="s">
        <v>553</v>
      </c>
      <c r="C18" s="503"/>
      <c r="D18" s="452" t="s">
        <v>545</v>
      </c>
      <c r="E18" s="548" t="s">
        <v>549</v>
      </c>
    </row>
    <row r="19" spans="1:5" s="446" customFormat="1" ht="35.65" customHeight="1" x14ac:dyDescent="0.55000000000000004">
      <c r="A19" s="509" t="s">
        <v>563</v>
      </c>
      <c r="B19" s="602" t="s">
        <v>766</v>
      </c>
      <c r="C19" s="601"/>
      <c r="D19" s="603" t="s">
        <v>561</v>
      </c>
      <c r="E19" s="602" t="s">
        <v>557</v>
      </c>
    </row>
    <row r="20" spans="1:5" s="446" customFormat="1" ht="34.5" customHeight="1" x14ac:dyDescent="0.55000000000000004">
      <c r="A20" s="1059"/>
      <c r="B20" s="604" t="s">
        <v>651</v>
      </c>
      <c r="C20" s="601"/>
      <c r="D20" s="605" t="s">
        <v>564</v>
      </c>
      <c r="E20" s="606" t="s">
        <v>555</v>
      </c>
    </row>
    <row r="21" spans="1:5" s="446" customFormat="1" ht="45" customHeight="1" x14ac:dyDescent="0.55000000000000004">
      <c r="A21" s="1059"/>
      <c r="B21" s="607" t="s">
        <v>565</v>
      </c>
      <c r="C21" s="601"/>
      <c r="D21" s="608" t="s">
        <v>566</v>
      </c>
      <c r="E21" s="609" t="s">
        <v>567</v>
      </c>
    </row>
    <row r="22" spans="1:5" s="446" customFormat="1" ht="20.149999999999999" customHeight="1" x14ac:dyDescent="0.55000000000000004">
      <c r="A22" s="537"/>
      <c r="B22" s="607" t="s">
        <v>652</v>
      </c>
      <c r="C22" s="601"/>
      <c r="D22" s="608" t="s">
        <v>568</v>
      </c>
      <c r="E22" s="609" t="s">
        <v>569</v>
      </c>
    </row>
    <row r="23" spans="1:5" s="446" customFormat="1" ht="36" customHeight="1" x14ac:dyDescent="0.55000000000000004">
      <c r="A23" s="455"/>
      <c r="B23" s="604" t="s">
        <v>653</v>
      </c>
      <c r="C23" s="601"/>
      <c r="D23" s="605" t="s">
        <v>568</v>
      </c>
      <c r="E23" s="606" t="s">
        <v>570</v>
      </c>
    </row>
    <row r="24" spans="1:5" s="446" customFormat="1" ht="96" customHeight="1" x14ac:dyDescent="0.55000000000000004">
      <c r="A24" s="508"/>
      <c r="B24" s="604" t="s">
        <v>571</v>
      </c>
      <c r="C24" s="601"/>
      <c r="D24" s="605" t="s">
        <v>533</v>
      </c>
      <c r="E24" s="606"/>
    </row>
    <row r="25" spans="1:5" s="446" customFormat="1" ht="85.5" customHeight="1" x14ac:dyDescent="0.55000000000000004">
      <c r="A25" s="508"/>
      <c r="B25" s="607" t="s">
        <v>573</v>
      </c>
      <c r="C25" s="601"/>
      <c r="D25" s="608" t="s">
        <v>533</v>
      </c>
      <c r="E25" s="609"/>
    </row>
    <row r="26" spans="1:5" s="446" customFormat="1" ht="31.5" customHeight="1" x14ac:dyDescent="0.55000000000000004">
      <c r="A26" s="508"/>
      <c r="B26" s="610" t="s">
        <v>771</v>
      </c>
      <c r="C26" s="611"/>
      <c r="D26" s="612"/>
      <c r="E26" s="613"/>
    </row>
    <row r="27" spans="1:5" s="446" customFormat="1" ht="75.75" customHeight="1" x14ac:dyDescent="0.55000000000000004">
      <c r="A27" s="508"/>
      <c r="B27" s="607" t="s">
        <v>654</v>
      </c>
      <c r="C27" s="601"/>
      <c r="D27" s="608" t="s">
        <v>533</v>
      </c>
      <c r="E27" s="609"/>
    </row>
    <row r="28" spans="1:5" s="446" customFormat="1" ht="28.5" customHeight="1" x14ac:dyDescent="0.55000000000000004">
      <c r="A28" s="508"/>
      <c r="B28" s="551" t="s">
        <v>655</v>
      </c>
      <c r="C28" s="505"/>
      <c r="D28" s="506" t="s">
        <v>533</v>
      </c>
      <c r="E28" s="476"/>
    </row>
    <row r="29" spans="1:5" s="446" customFormat="1" ht="70.150000000000006" customHeight="1" x14ac:dyDescent="0.55000000000000004">
      <c r="A29" s="508"/>
      <c r="B29" s="551" t="s">
        <v>656</v>
      </c>
      <c r="C29" s="459"/>
      <c r="D29" s="457"/>
      <c r="E29" s="451"/>
    </row>
    <row r="30" spans="1:5" s="446" customFormat="1" ht="55.5" customHeight="1" x14ac:dyDescent="0.55000000000000004">
      <c r="A30" s="508"/>
      <c r="B30" s="551" t="s">
        <v>657</v>
      </c>
      <c r="C30" s="459"/>
      <c r="D30" s="457"/>
      <c r="E30" s="451"/>
    </row>
    <row r="31" spans="1:5" s="446" customFormat="1" ht="70.900000000000006" customHeight="1" x14ac:dyDescent="0.55000000000000004">
      <c r="A31" s="508"/>
      <c r="B31" s="551" t="s">
        <v>658</v>
      </c>
      <c r="C31" s="459"/>
      <c r="D31" s="457"/>
      <c r="E31" s="451"/>
    </row>
    <row r="32" spans="1:5" s="446" customFormat="1" ht="33.4" customHeight="1" x14ac:dyDescent="0.55000000000000004">
      <c r="A32" s="508"/>
      <c r="B32" s="551" t="s">
        <v>659</v>
      </c>
      <c r="C32" s="459"/>
      <c r="D32" s="457"/>
      <c r="E32" s="451"/>
    </row>
    <row r="33" spans="1:6" s="446" customFormat="1" ht="157.15" customHeight="1" x14ac:dyDescent="0.55000000000000004">
      <c r="A33" s="508"/>
      <c r="B33" s="551" t="s">
        <v>660</v>
      </c>
      <c r="C33" s="459"/>
      <c r="D33" s="457"/>
      <c r="E33" s="451"/>
    </row>
    <row r="34" spans="1:6" s="446" customFormat="1" ht="24" customHeight="1" x14ac:dyDescent="0.55000000000000004">
      <c r="A34" s="510"/>
      <c r="B34" s="546" t="s">
        <v>747</v>
      </c>
      <c r="C34" s="504"/>
      <c r="D34" s="449" t="s">
        <v>533</v>
      </c>
      <c r="E34" s="451"/>
    </row>
    <row r="35" spans="1:6" s="446" customFormat="1" ht="46.9" customHeight="1" x14ac:dyDescent="0.55000000000000004">
      <c r="A35" s="509" t="s">
        <v>575</v>
      </c>
      <c r="B35" s="602" t="s">
        <v>766</v>
      </c>
      <c r="C35" s="499"/>
      <c r="D35" s="444" t="s">
        <v>582</v>
      </c>
      <c r="E35" s="549" t="s">
        <v>557</v>
      </c>
    </row>
    <row r="36" spans="1:6" s="446" customFormat="1" ht="40.9" customHeight="1" x14ac:dyDescent="0.55000000000000004">
      <c r="A36" s="1059"/>
      <c r="B36" s="550" t="s">
        <v>651</v>
      </c>
      <c r="C36" s="499"/>
      <c r="D36" s="454" t="s">
        <v>564</v>
      </c>
      <c r="E36" s="456" t="s">
        <v>555</v>
      </c>
    </row>
    <row r="37" spans="1:6" s="446" customFormat="1" ht="48" customHeight="1" x14ac:dyDescent="0.55000000000000004">
      <c r="A37" s="1059"/>
      <c r="B37" s="544" t="s">
        <v>565</v>
      </c>
      <c r="C37" s="499"/>
      <c r="D37" s="447" t="s">
        <v>566</v>
      </c>
      <c r="E37" s="448" t="s">
        <v>567</v>
      </c>
    </row>
    <row r="38" spans="1:6" s="446" customFormat="1" ht="20.149999999999999" customHeight="1" x14ac:dyDescent="0.55000000000000004">
      <c r="A38" s="508"/>
      <c r="B38" s="544" t="s">
        <v>652</v>
      </c>
      <c r="C38" s="500"/>
      <c r="D38" s="447" t="s">
        <v>568</v>
      </c>
      <c r="E38" s="448" t="s">
        <v>569</v>
      </c>
    </row>
    <row r="39" spans="1:6" s="446" customFormat="1" ht="20.149999999999999" customHeight="1" x14ac:dyDescent="0.55000000000000004">
      <c r="A39" s="508"/>
      <c r="B39" s="552" t="s">
        <v>653</v>
      </c>
      <c r="C39" s="499"/>
      <c r="D39" s="454" t="s">
        <v>568</v>
      </c>
      <c r="E39" s="456" t="s">
        <v>570</v>
      </c>
    </row>
    <row r="40" spans="1:6" s="446" customFormat="1" ht="96" customHeight="1" x14ac:dyDescent="0.55000000000000004">
      <c r="A40" s="508"/>
      <c r="B40" s="544" t="s">
        <v>571</v>
      </c>
      <c r="C40" s="499"/>
      <c r="D40" s="1077" t="s">
        <v>572</v>
      </c>
      <c r="E40" s="448"/>
    </row>
    <row r="41" spans="1:6" s="446" customFormat="1" ht="93.4" customHeight="1" x14ac:dyDescent="0.55000000000000004">
      <c r="A41" s="508"/>
      <c r="B41" s="550" t="s">
        <v>573</v>
      </c>
      <c r="C41" s="499"/>
      <c r="D41" s="1078"/>
      <c r="E41" s="448"/>
      <c r="F41" s="458"/>
    </row>
    <row r="42" spans="1:6" s="446" customFormat="1" ht="32.25" customHeight="1" x14ac:dyDescent="0.55000000000000004">
      <c r="A42" s="510"/>
      <c r="B42" s="546" t="s">
        <v>661</v>
      </c>
      <c r="C42" s="502"/>
      <c r="D42" s="449" t="s">
        <v>533</v>
      </c>
      <c r="E42" s="451"/>
    </row>
    <row r="43" spans="1:6" s="446" customFormat="1" ht="36.4" customHeight="1" x14ac:dyDescent="0.55000000000000004">
      <c r="A43" s="508" t="s">
        <v>576</v>
      </c>
      <c r="B43" s="602" t="s">
        <v>766</v>
      </c>
      <c r="C43" s="499"/>
      <c r="D43" s="444" t="s">
        <v>582</v>
      </c>
      <c r="E43" s="549" t="s">
        <v>557</v>
      </c>
    </row>
    <row r="44" spans="1:6" s="446" customFormat="1" ht="36" customHeight="1" x14ac:dyDescent="0.55000000000000004">
      <c r="A44" s="508"/>
      <c r="B44" s="550" t="s">
        <v>651</v>
      </c>
      <c r="C44" s="499"/>
      <c r="D44" s="454" t="s">
        <v>564</v>
      </c>
      <c r="E44" s="456" t="s">
        <v>555</v>
      </c>
    </row>
    <row r="45" spans="1:6" s="446" customFormat="1" ht="46.15" customHeight="1" x14ac:dyDescent="0.55000000000000004">
      <c r="A45" s="1059"/>
      <c r="B45" s="544" t="s">
        <v>565</v>
      </c>
      <c r="C45" s="499"/>
      <c r="D45" s="447" t="s">
        <v>566</v>
      </c>
      <c r="E45" s="448" t="s">
        <v>567</v>
      </c>
    </row>
    <row r="46" spans="1:6" s="446" customFormat="1" ht="35.15" customHeight="1" x14ac:dyDescent="0.55000000000000004">
      <c r="A46" s="1079"/>
      <c r="B46" s="544" t="s">
        <v>652</v>
      </c>
      <c r="C46" s="499"/>
      <c r="D46" s="447" t="s">
        <v>568</v>
      </c>
      <c r="E46" s="448" t="s">
        <v>569</v>
      </c>
    </row>
    <row r="47" spans="1:6" s="446" customFormat="1" ht="22.5" customHeight="1" x14ac:dyDescent="0.55000000000000004">
      <c r="A47" s="508"/>
      <c r="B47" s="552" t="s">
        <v>653</v>
      </c>
      <c r="C47" s="499"/>
      <c r="D47" s="454" t="s">
        <v>568</v>
      </c>
      <c r="E47" s="456" t="s">
        <v>570</v>
      </c>
    </row>
    <row r="48" spans="1:6" s="446" customFormat="1" ht="52.9" customHeight="1" x14ac:dyDescent="0.55000000000000004">
      <c r="A48" s="508"/>
      <c r="B48" s="544" t="s">
        <v>577</v>
      </c>
      <c r="C48" s="499"/>
      <c r="D48" s="1080" t="s">
        <v>662</v>
      </c>
      <c r="E48" s="456" t="s">
        <v>578</v>
      </c>
    </row>
    <row r="49" spans="1:5" s="446" customFormat="1" ht="35.25" customHeight="1" x14ac:dyDescent="0.55000000000000004">
      <c r="A49" s="508"/>
      <c r="B49" s="550" t="s">
        <v>579</v>
      </c>
      <c r="C49" s="499"/>
      <c r="D49" s="1081"/>
      <c r="E49" s="456"/>
    </row>
    <row r="50" spans="1:5" s="446" customFormat="1" ht="31.5" customHeight="1" x14ac:dyDescent="0.55000000000000004">
      <c r="A50" s="508"/>
      <c r="B50" s="551" t="s">
        <v>771</v>
      </c>
      <c r="C50" s="459"/>
      <c r="D50" s="457"/>
      <c r="E50" s="451"/>
    </row>
    <row r="51" spans="1:5" s="446" customFormat="1" ht="75.75" customHeight="1" x14ac:dyDescent="0.55000000000000004">
      <c r="A51" s="508"/>
      <c r="B51" s="544" t="s">
        <v>654</v>
      </c>
      <c r="C51" s="499"/>
      <c r="D51" s="447" t="s">
        <v>533</v>
      </c>
      <c r="E51" s="593"/>
    </row>
    <row r="52" spans="1:5" s="446" customFormat="1" ht="28.5" customHeight="1" x14ac:dyDescent="0.55000000000000004">
      <c r="A52" s="508"/>
      <c r="B52" s="551" t="s">
        <v>655</v>
      </c>
      <c r="C52" s="505"/>
      <c r="D52" s="506" t="s">
        <v>533</v>
      </c>
      <c r="E52" s="476"/>
    </row>
    <row r="53" spans="1:5" s="446" customFormat="1" ht="70.150000000000006" customHeight="1" x14ac:dyDescent="0.55000000000000004">
      <c r="A53" s="508"/>
      <c r="B53" s="551" t="s">
        <v>656</v>
      </c>
      <c r="C53" s="459"/>
      <c r="D53" s="457"/>
      <c r="E53" s="451"/>
    </row>
    <row r="54" spans="1:5" s="446" customFormat="1" ht="55.5" customHeight="1" x14ac:dyDescent="0.55000000000000004">
      <c r="A54" s="508"/>
      <c r="B54" s="551" t="s">
        <v>657</v>
      </c>
      <c r="C54" s="459"/>
      <c r="D54" s="457"/>
      <c r="E54" s="451"/>
    </row>
    <row r="55" spans="1:5" s="446" customFormat="1" ht="68.650000000000006" customHeight="1" x14ac:dyDescent="0.55000000000000004">
      <c r="A55" s="508"/>
      <c r="B55" s="551" t="s">
        <v>658</v>
      </c>
      <c r="C55" s="459"/>
      <c r="D55" s="457"/>
      <c r="E55" s="451"/>
    </row>
    <row r="56" spans="1:5" s="446" customFormat="1" ht="33.4" customHeight="1" x14ac:dyDescent="0.55000000000000004">
      <c r="A56" s="508"/>
      <c r="B56" s="551" t="s">
        <v>659</v>
      </c>
      <c r="C56" s="459"/>
      <c r="D56" s="457"/>
      <c r="E56" s="451"/>
    </row>
    <row r="57" spans="1:5" s="446" customFormat="1" ht="148.5" customHeight="1" x14ac:dyDescent="0.55000000000000004">
      <c r="A57" s="508"/>
      <c r="B57" s="550" t="s">
        <v>660</v>
      </c>
      <c r="C57" s="460"/>
      <c r="D57" s="454"/>
      <c r="E57" s="456"/>
    </row>
    <row r="58" spans="1:5" s="446" customFormat="1" ht="32.65" customHeight="1" x14ac:dyDescent="0.55000000000000004">
      <c r="A58" s="510"/>
      <c r="B58" s="546" t="s">
        <v>748</v>
      </c>
      <c r="C58" s="504"/>
      <c r="D58" s="449" t="s">
        <v>533</v>
      </c>
      <c r="E58" s="450"/>
    </row>
    <row r="59" spans="1:5" s="446" customFormat="1" ht="31.9" customHeight="1" x14ac:dyDescent="0.55000000000000004">
      <c r="A59" s="509" t="s">
        <v>580</v>
      </c>
      <c r="B59" s="602" t="s">
        <v>766</v>
      </c>
      <c r="C59" s="499"/>
      <c r="D59" s="444" t="s">
        <v>545</v>
      </c>
      <c r="E59" s="549" t="s">
        <v>557</v>
      </c>
    </row>
    <row r="60" spans="1:5" s="446" customFormat="1" ht="31.5" customHeight="1" x14ac:dyDescent="0.55000000000000004">
      <c r="A60" s="508"/>
      <c r="B60" s="550" t="s">
        <v>651</v>
      </c>
      <c r="C60" s="499"/>
      <c r="D60" s="454" t="s">
        <v>564</v>
      </c>
      <c r="E60" s="456" t="s">
        <v>555</v>
      </c>
    </row>
    <row r="61" spans="1:5" s="446" customFormat="1" ht="39" customHeight="1" x14ac:dyDescent="0.55000000000000004">
      <c r="A61" s="1059"/>
      <c r="B61" s="544" t="s">
        <v>565</v>
      </c>
      <c r="C61" s="499"/>
      <c r="D61" s="447" t="s">
        <v>566</v>
      </c>
      <c r="E61" s="448" t="s">
        <v>567</v>
      </c>
    </row>
    <row r="62" spans="1:5" s="446" customFormat="1" ht="25.9" customHeight="1" x14ac:dyDescent="0.55000000000000004">
      <c r="A62" s="1059"/>
      <c r="B62" s="544" t="s">
        <v>652</v>
      </c>
      <c r="C62" s="499"/>
      <c r="D62" s="447" t="s">
        <v>568</v>
      </c>
      <c r="E62" s="448" t="s">
        <v>569</v>
      </c>
    </row>
    <row r="63" spans="1:5" s="446" customFormat="1" ht="21.75" customHeight="1" x14ac:dyDescent="0.55000000000000004">
      <c r="A63" s="508"/>
      <c r="B63" s="604" t="s">
        <v>653</v>
      </c>
      <c r="C63" s="499"/>
      <c r="D63" s="454" t="s">
        <v>568</v>
      </c>
      <c r="E63" s="456" t="s">
        <v>570</v>
      </c>
    </row>
    <row r="64" spans="1:5" s="446" customFormat="1" ht="52.9" customHeight="1" x14ac:dyDescent="0.55000000000000004">
      <c r="A64" s="508"/>
      <c r="B64" s="553" t="s">
        <v>577</v>
      </c>
      <c r="C64" s="499"/>
      <c r="D64" s="1075" t="s">
        <v>574</v>
      </c>
      <c r="E64" s="456" t="s">
        <v>578</v>
      </c>
    </row>
    <row r="65" spans="1:5" s="446" customFormat="1" ht="35.25" customHeight="1" x14ac:dyDescent="0.55000000000000004">
      <c r="A65" s="508"/>
      <c r="B65" s="550" t="s">
        <v>579</v>
      </c>
      <c r="C65" s="499"/>
      <c r="D65" s="1076"/>
      <c r="E65" s="456"/>
    </row>
    <row r="66" spans="1:5" s="446" customFormat="1" ht="30" customHeight="1" x14ac:dyDescent="0.55000000000000004">
      <c r="A66" s="510"/>
      <c r="B66" s="554" t="s">
        <v>663</v>
      </c>
      <c r="C66" s="502"/>
      <c r="D66" s="449" t="s">
        <v>533</v>
      </c>
      <c r="E66" s="450"/>
    </row>
    <row r="67" spans="1:5" s="446" customFormat="1" ht="34.9" customHeight="1" x14ac:dyDescent="0.55000000000000004">
      <c r="A67" s="1058" t="s">
        <v>581</v>
      </c>
      <c r="B67" s="602" t="s">
        <v>766</v>
      </c>
      <c r="C67" s="499"/>
      <c r="D67" s="444" t="s">
        <v>545</v>
      </c>
      <c r="E67" s="549" t="s">
        <v>557</v>
      </c>
    </row>
    <row r="68" spans="1:5" s="446" customFormat="1" ht="34.9" customHeight="1" x14ac:dyDescent="0.55000000000000004">
      <c r="A68" s="1059"/>
      <c r="B68" s="550" t="s">
        <v>651</v>
      </c>
      <c r="C68" s="499"/>
      <c r="D68" s="454" t="s">
        <v>564</v>
      </c>
      <c r="E68" s="456" t="s">
        <v>555</v>
      </c>
    </row>
    <row r="69" spans="1:5" s="446" customFormat="1" ht="48.4" customHeight="1" x14ac:dyDescent="0.55000000000000004">
      <c r="A69" s="1059"/>
      <c r="B69" s="544" t="s">
        <v>565</v>
      </c>
      <c r="C69" s="499"/>
      <c r="D69" s="447" t="s">
        <v>566</v>
      </c>
      <c r="E69" s="448" t="s">
        <v>567</v>
      </c>
    </row>
    <row r="70" spans="1:5" s="446" customFormat="1" ht="22.5" customHeight="1" x14ac:dyDescent="0.55000000000000004">
      <c r="A70" s="1059"/>
      <c r="B70" s="544" t="s">
        <v>652</v>
      </c>
      <c r="C70" s="499"/>
      <c r="D70" s="447" t="s">
        <v>568</v>
      </c>
      <c r="E70" s="448" t="s">
        <v>569</v>
      </c>
    </row>
    <row r="71" spans="1:5" s="446" customFormat="1" ht="20.149999999999999" customHeight="1" x14ac:dyDescent="0.55000000000000004">
      <c r="A71" s="508"/>
      <c r="B71" s="604" t="s">
        <v>653</v>
      </c>
      <c r="C71" s="499"/>
      <c r="D71" s="454" t="s">
        <v>568</v>
      </c>
      <c r="E71" s="456" t="s">
        <v>570</v>
      </c>
    </row>
    <row r="72" spans="1:5" s="446" customFormat="1" ht="61.9" customHeight="1" x14ac:dyDescent="0.55000000000000004">
      <c r="A72" s="508"/>
      <c r="B72" s="544" t="s">
        <v>664</v>
      </c>
      <c r="C72" s="499"/>
      <c r="D72" s="454" t="s">
        <v>533</v>
      </c>
      <c r="E72" s="451"/>
    </row>
    <row r="73" spans="1:5" s="446" customFormat="1" ht="78" customHeight="1" x14ac:dyDescent="0.55000000000000004">
      <c r="A73" s="508"/>
      <c r="B73" s="551" t="s">
        <v>665</v>
      </c>
      <c r="C73" s="502"/>
      <c r="D73" s="454" t="s">
        <v>533</v>
      </c>
      <c r="E73" s="451"/>
    </row>
    <row r="74" spans="1:5" s="446" customFormat="1" ht="61.5" customHeight="1" x14ac:dyDescent="0.55000000000000004">
      <c r="A74" s="453" t="s">
        <v>583</v>
      </c>
      <c r="B74" s="547" t="s">
        <v>584</v>
      </c>
      <c r="C74" s="503"/>
      <c r="D74" s="461" t="s">
        <v>533</v>
      </c>
      <c r="E74" s="548" t="s">
        <v>585</v>
      </c>
    </row>
    <row r="75" spans="1:5" s="446" customFormat="1" ht="36.4" customHeight="1" x14ac:dyDescent="0.55000000000000004">
      <c r="A75" s="508" t="s">
        <v>586</v>
      </c>
      <c r="B75" s="555" t="s">
        <v>587</v>
      </c>
      <c r="C75" s="499"/>
      <c r="D75" s="444" t="s">
        <v>533</v>
      </c>
      <c r="E75" s="451" t="s">
        <v>588</v>
      </c>
    </row>
    <row r="76" spans="1:5" s="446" customFormat="1" ht="34.5" customHeight="1" x14ac:dyDescent="0.55000000000000004">
      <c r="A76" s="510"/>
      <c r="B76" s="556" t="s">
        <v>589</v>
      </c>
      <c r="C76" s="502"/>
      <c r="D76" s="462" t="s">
        <v>533</v>
      </c>
      <c r="E76" s="450"/>
    </row>
    <row r="77" spans="1:5" s="446" customFormat="1" ht="44.25" customHeight="1" x14ac:dyDescent="0.55000000000000004">
      <c r="A77" s="1058" t="s">
        <v>590</v>
      </c>
      <c r="B77" s="602" t="s">
        <v>767</v>
      </c>
      <c r="C77" s="499"/>
      <c r="D77" s="463" t="s">
        <v>533</v>
      </c>
      <c r="E77" s="1056" t="s">
        <v>591</v>
      </c>
    </row>
    <row r="78" spans="1:5" s="446" customFormat="1" ht="22.15" customHeight="1" x14ac:dyDescent="0.55000000000000004">
      <c r="A78" s="1059"/>
      <c r="B78" s="610" t="s">
        <v>592</v>
      </c>
      <c r="C78" s="499"/>
      <c r="D78" s="447" t="s">
        <v>568</v>
      </c>
      <c r="E78" s="1061"/>
    </row>
    <row r="79" spans="1:5" s="446" customFormat="1" ht="122.65" customHeight="1" x14ac:dyDescent="0.55000000000000004">
      <c r="A79" s="1059"/>
      <c r="B79" s="607" t="s">
        <v>768</v>
      </c>
      <c r="C79" s="499"/>
      <c r="D79" s="447" t="s">
        <v>533</v>
      </c>
      <c r="E79" s="456" t="s">
        <v>593</v>
      </c>
    </row>
    <row r="80" spans="1:5" s="446" customFormat="1" ht="50.65" customHeight="1" x14ac:dyDescent="0.55000000000000004">
      <c r="A80" s="1060"/>
      <c r="B80" s="557" t="s">
        <v>594</v>
      </c>
      <c r="C80" s="499"/>
      <c r="D80" s="449" t="s">
        <v>568</v>
      </c>
      <c r="E80" s="450" t="s">
        <v>595</v>
      </c>
    </row>
    <row r="81" spans="1:6" s="446" customFormat="1" ht="41.25" customHeight="1" x14ac:dyDescent="0.55000000000000004">
      <c r="A81" s="1059" t="s">
        <v>596</v>
      </c>
      <c r="B81" s="602" t="s">
        <v>769</v>
      </c>
      <c r="C81" s="499"/>
      <c r="D81" s="463" t="s">
        <v>533</v>
      </c>
      <c r="E81" s="1056" t="s">
        <v>591</v>
      </c>
    </row>
    <row r="82" spans="1:6" s="446" customFormat="1" ht="22.5" customHeight="1" x14ac:dyDescent="0.55000000000000004">
      <c r="A82" s="1059"/>
      <c r="B82" s="544" t="s">
        <v>592</v>
      </c>
      <c r="C82" s="499"/>
      <c r="D82" s="447" t="s">
        <v>568</v>
      </c>
      <c r="E82" s="1061"/>
    </row>
    <row r="83" spans="1:6" s="446" customFormat="1" ht="87" customHeight="1" x14ac:dyDescent="0.55000000000000004">
      <c r="A83" s="1059"/>
      <c r="B83" s="544" t="s">
        <v>597</v>
      </c>
      <c r="C83" s="499"/>
      <c r="D83" s="454" t="s">
        <v>568</v>
      </c>
      <c r="E83" s="456" t="s">
        <v>593</v>
      </c>
    </row>
    <row r="84" spans="1:6" s="446" customFormat="1" ht="42" customHeight="1" x14ac:dyDescent="0.55000000000000004">
      <c r="A84" s="1059"/>
      <c r="B84" s="544" t="s">
        <v>594</v>
      </c>
      <c r="C84" s="499"/>
      <c r="D84" s="454" t="s">
        <v>568</v>
      </c>
      <c r="E84" s="456" t="s">
        <v>595</v>
      </c>
    </row>
    <row r="85" spans="1:6" s="446" customFormat="1" ht="44.65" customHeight="1" x14ac:dyDescent="0.55000000000000004">
      <c r="A85" s="1059"/>
      <c r="B85" s="544" t="s">
        <v>598</v>
      </c>
      <c r="C85" s="499"/>
      <c r="D85" s="457" t="s">
        <v>568</v>
      </c>
      <c r="E85" s="448" t="s">
        <v>593</v>
      </c>
    </row>
    <row r="86" spans="1:6" s="446" customFormat="1" ht="40.15" customHeight="1" x14ac:dyDescent="0.55000000000000004">
      <c r="A86" s="510"/>
      <c r="B86" s="556" t="s">
        <v>599</v>
      </c>
      <c r="C86" s="499"/>
      <c r="D86" s="462" t="s">
        <v>568</v>
      </c>
      <c r="E86" s="450" t="s">
        <v>600</v>
      </c>
    </row>
    <row r="87" spans="1:6" s="446" customFormat="1" ht="67.900000000000006" customHeight="1" x14ac:dyDescent="0.55000000000000004">
      <c r="A87" s="1058" t="s">
        <v>601</v>
      </c>
      <c r="B87" s="555" t="s">
        <v>602</v>
      </c>
      <c r="C87" s="499"/>
      <c r="D87" s="464" t="s">
        <v>568</v>
      </c>
      <c r="E87" s="1056" t="s">
        <v>603</v>
      </c>
    </row>
    <row r="88" spans="1:6" s="446" customFormat="1" ht="34.5" customHeight="1" x14ac:dyDescent="0.55000000000000004">
      <c r="A88" s="1059"/>
      <c r="B88" s="544" t="s">
        <v>604</v>
      </c>
      <c r="C88" s="499"/>
      <c r="D88" s="465" t="s">
        <v>568</v>
      </c>
      <c r="E88" s="1057"/>
      <c r="F88" s="458"/>
    </row>
    <row r="89" spans="1:6" s="446" customFormat="1" ht="24.75" customHeight="1" x14ac:dyDescent="0.55000000000000004">
      <c r="A89" s="508"/>
      <c r="B89" s="558" t="s">
        <v>605</v>
      </c>
      <c r="C89" s="466"/>
      <c r="D89" s="457"/>
      <c r="E89" s="1057"/>
    </row>
    <row r="90" spans="1:6" s="446" customFormat="1" ht="34.5" customHeight="1" x14ac:dyDescent="0.55000000000000004">
      <c r="A90" s="508"/>
      <c r="B90" s="559" t="s">
        <v>606</v>
      </c>
      <c r="C90" s="499"/>
      <c r="D90" s="467" t="s">
        <v>607</v>
      </c>
      <c r="E90" s="1057"/>
    </row>
    <row r="91" spans="1:6" s="446" customFormat="1" ht="44.25" customHeight="1" x14ac:dyDescent="0.55000000000000004">
      <c r="A91" s="508"/>
      <c r="B91" s="559" t="s">
        <v>608</v>
      </c>
      <c r="C91" s="499"/>
      <c r="D91" s="465" t="s">
        <v>607</v>
      </c>
      <c r="E91" s="451"/>
    </row>
    <row r="92" spans="1:6" s="446" customFormat="1" ht="44.15" customHeight="1" x14ac:dyDescent="0.55000000000000004">
      <c r="A92" s="508"/>
      <c r="B92" s="559" t="s">
        <v>609</v>
      </c>
      <c r="C92" s="499"/>
      <c r="D92" s="465" t="s">
        <v>607</v>
      </c>
      <c r="E92" s="451"/>
    </row>
    <row r="93" spans="1:6" s="446" customFormat="1" ht="34.5" customHeight="1" x14ac:dyDescent="0.55000000000000004">
      <c r="A93" s="508"/>
      <c r="B93" s="559" t="s">
        <v>610</v>
      </c>
      <c r="C93" s="499"/>
      <c r="D93" s="447" t="s">
        <v>607</v>
      </c>
      <c r="E93" s="451"/>
    </row>
    <row r="94" spans="1:6" s="446" customFormat="1" ht="60" customHeight="1" x14ac:dyDescent="0.55000000000000004">
      <c r="A94" s="510"/>
      <c r="B94" s="556" t="s">
        <v>611</v>
      </c>
      <c r="C94" s="502"/>
      <c r="D94" s="462" t="s">
        <v>568</v>
      </c>
      <c r="E94" s="450"/>
    </row>
    <row r="95" spans="1:6" s="446" customFormat="1" ht="112.15" customHeight="1" x14ac:dyDescent="0.55000000000000004">
      <c r="A95" s="1058" t="s">
        <v>612</v>
      </c>
      <c r="B95" s="543" t="s">
        <v>613</v>
      </c>
      <c r="C95" s="498"/>
      <c r="D95" s="468" t="s">
        <v>568</v>
      </c>
      <c r="E95" s="1056" t="s">
        <v>614</v>
      </c>
    </row>
    <row r="96" spans="1:6" s="446" customFormat="1" ht="34.5" customHeight="1" x14ac:dyDescent="0.55000000000000004">
      <c r="A96" s="1059"/>
      <c r="B96" s="544" t="s">
        <v>615</v>
      </c>
      <c r="C96" s="500"/>
      <c r="D96" s="465" t="s">
        <v>568</v>
      </c>
      <c r="E96" s="1061"/>
    </row>
    <row r="97" spans="1:5" s="446" customFormat="1" ht="24.75" customHeight="1" x14ac:dyDescent="0.55000000000000004">
      <c r="A97" s="508"/>
      <c r="B97" s="551" t="s">
        <v>605</v>
      </c>
      <c r="C97" s="459"/>
      <c r="D97" s="457"/>
      <c r="E97" s="451"/>
    </row>
    <row r="98" spans="1:5" s="446" customFormat="1" ht="34.5" customHeight="1" x14ac:dyDescent="0.55000000000000004">
      <c r="A98" s="508"/>
      <c r="B98" s="559" t="s">
        <v>606</v>
      </c>
      <c r="C98" s="499"/>
      <c r="D98" s="454" t="s">
        <v>607</v>
      </c>
      <c r="E98" s="451"/>
    </row>
    <row r="99" spans="1:5" s="446" customFormat="1" ht="44.25" customHeight="1" x14ac:dyDescent="0.55000000000000004">
      <c r="A99" s="508"/>
      <c r="B99" s="559" t="s">
        <v>608</v>
      </c>
      <c r="C99" s="499"/>
      <c r="D99" s="457" t="s">
        <v>607</v>
      </c>
      <c r="E99" s="451"/>
    </row>
    <row r="100" spans="1:5" s="446" customFormat="1" ht="44.15" customHeight="1" x14ac:dyDescent="0.55000000000000004">
      <c r="A100" s="508"/>
      <c r="B100" s="559" t="s">
        <v>609</v>
      </c>
      <c r="C100" s="499"/>
      <c r="D100" s="447" t="s">
        <v>607</v>
      </c>
      <c r="E100" s="451"/>
    </row>
    <row r="101" spans="1:5" s="446" customFormat="1" ht="34.5" customHeight="1" x14ac:dyDescent="0.55000000000000004">
      <c r="A101" s="508"/>
      <c r="B101" s="560" t="s">
        <v>610</v>
      </c>
      <c r="C101" s="499"/>
      <c r="D101" s="454" t="s">
        <v>607</v>
      </c>
      <c r="E101" s="451"/>
    </row>
    <row r="102" spans="1:5" s="446" customFormat="1" ht="46.9" customHeight="1" x14ac:dyDescent="0.55000000000000004">
      <c r="A102" s="510"/>
      <c r="B102" s="546" t="s">
        <v>616</v>
      </c>
      <c r="C102" s="499"/>
      <c r="D102" s="449" t="s">
        <v>568</v>
      </c>
      <c r="E102" s="450"/>
    </row>
    <row r="103" spans="1:5" ht="217.9" customHeight="1" x14ac:dyDescent="0.55000000000000004">
      <c r="A103" s="614" t="s">
        <v>668</v>
      </c>
      <c r="B103" s="615" t="s">
        <v>671</v>
      </c>
      <c r="C103" s="499"/>
      <c r="D103" s="616" t="s">
        <v>533</v>
      </c>
      <c r="E103" s="617" t="s">
        <v>617</v>
      </c>
    </row>
    <row r="104" spans="1:5" ht="51" customHeight="1" x14ac:dyDescent="0.55000000000000004">
      <c r="A104" s="618"/>
      <c r="B104" s="619" t="s">
        <v>618</v>
      </c>
      <c r="C104" s="499"/>
      <c r="D104" s="620" t="s">
        <v>533</v>
      </c>
      <c r="E104" s="621"/>
    </row>
    <row r="105" spans="1:5" ht="40.5" customHeight="1" x14ac:dyDescent="0.55000000000000004">
      <c r="A105" s="618"/>
      <c r="B105" s="619" t="s">
        <v>619</v>
      </c>
      <c r="C105" s="499"/>
      <c r="D105" s="620" t="s">
        <v>533</v>
      </c>
      <c r="E105" s="621"/>
    </row>
    <row r="106" spans="1:5" ht="33.4" customHeight="1" x14ac:dyDescent="0.55000000000000004">
      <c r="A106" s="618"/>
      <c r="B106" s="619" t="s">
        <v>620</v>
      </c>
      <c r="C106" s="499"/>
      <c r="D106" s="620" t="s">
        <v>533</v>
      </c>
      <c r="E106" s="621"/>
    </row>
    <row r="107" spans="1:5" ht="36" customHeight="1" x14ac:dyDescent="0.55000000000000004">
      <c r="A107" s="618"/>
      <c r="B107" s="619" t="s">
        <v>621</v>
      </c>
      <c r="C107" s="499"/>
      <c r="D107" s="620" t="s">
        <v>533</v>
      </c>
      <c r="E107" s="621"/>
    </row>
    <row r="108" spans="1:5" ht="20.149999999999999" customHeight="1" x14ac:dyDescent="0.55000000000000004">
      <c r="A108" s="618"/>
      <c r="B108" s="619" t="s">
        <v>622</v>
      </c>
      <c r="C108" s="499"/>
      <c r="D108" s="620" t="s">
        <v>533</v>
      </c>
      <c r="E108" s="621"/>
    </row>
    <row r="109" spans="1:5" ht="20.149999999999999" customHeight="1" x14ac:dyDescent="0.55000000000000004">
      <c r="A109" s="618"/>
      <c r="B109" s="622" t="s">
        <v>623</v>
      </c>
      <c r="C109" s="1064"/>
      <c r="D109" s="1062" t="s">
        <v>533</v>
      </c>
      <c r="E109" s="621"/>
    </row>
    <row r="110" spans="1:5" ht="48.75" customHeight="1" x14ac:dyDescent="0.55000000000000004">
      <c r="A110" s="623"/>
      <c r="B110" s="624" t="s">
        <v>624</v>
      </c>
      <c r="C110" s="1065"/>
      <c r="D110" s="1063"/>
      <c r="E110" s="625"/>
    </row>
    <row r="111" spans="1:5" ht="50.65" customHeight="1" x14ac:dyDescent="0.55000000000000004">
      <c r="A111" s="618"/>
      <c r="B111" s="624" t="s">
        <v>625</v>
      </c>
      <c r="C111" s="499"/>
      <c r="D111" s="626" t="s">
        <v>533</v>
      </c>
      <c r="E111" s="621"/>
    </row>
    <row r="112" spans="1:5" ht="55.5" customHeight="1" x14ac:dyDescent="0.55000000000000004">
      <c r="A112" s="618"/>
      <c r="B112" s="627" t="s">
        <v>626</v>
      </c>
      <c r="C112" s="499"/>
      <c r="D112" s="620" t="s">
        <v>533</v>
      </c>
      <c r="E112" s="621"/>
    </row>
    <row r="113" spans="1:5" ht="55.5" customHeight="1" x14ac:dyDescent="0.55000000000000004">
      <c r="A113" s="618"/>
      <c r="B113" s="619" t="s">
        <v>627</v>
      </c>
      <c r="C113" s="499"/>
      <c r="D113" s="620" t="s">
        <v>533</v>
      </c>
      <c r="E113" s="621"/>
    </row>
    <row r="114" spans="1:5" ht="49.9" customHeight="1" x14ac:dyDescent="0.55000000000000004">
      <c r="A114" s="618"/>
      <c r="B114" s="622" t="s">
        <v>666</v>
      </c>
      <c r="C114" s="628"/>
      <c r="D114" s="629" t="s">
        <v>688</v>
      </c>
      <c r="E114" s="621"/>
    </row>
    <row r="115" spans="1:5" ht="49.15" customHeight="1" x14ac:dyDescent="0.55000000000000004">
      <c r="A115" s="630"/>
      <c r="B115" s="631" t="s">
        <v>667</v>
      </c>
      <c r="C115" s="632"/>
      <c r="D115" s="633" t="s">
        <v>533</v>
      </c>
      <c r="E115" s="634"/>
    </row>
    <row r="116" spans="1:5" ht="45" customHeight="1" x14ac:dyDescent="0.55000000000000004">
      <c r="A116" s="630" t="s">
        <v>669</v>
      </c>
      <c r="B116" s="635" t="s">
        <v>673</v>
      </c>
      <c r="C116" s="562"/>
      <c r="D116" s="636" t="s">
        <v>533</v>
      </c>
      <c r="E116" s="634" t="s">
        <v>773</v>
      </c>
    </row>
    <row r="117" spans="1:5" ht="45" customHeight="1" x14ac:dyDescent="0.55000000000000004">
      <c r="A117" s="630" t="s">
        <v>670</v>
      </c>
      <c r="B117" s="635" t="s">
        <v>672</v>
      </c>
      <c r="C117" s="562"/>
      <c r="D117" s="636" t="s">
        <v>533</v>
      </c>
      <c r="E117" s="634" t="s">
        <v>774</v>
      </c>
    </row>
    <row r="118" spans="1:5" ht="45" customHeight="1" x14ac:dyDescent="0.55000000000000004">
      <c r="A118" s="630" t="s">
        <v>674</v>
      </c>
      <c r="B118" s="635" t="s">
        <v>675</v>
      </c>
      <c r="C118" s="562"/>
      <c r="D118" s="636" t="s">
        <v>533</v>
      </c>
      <c r="E118" s="634" t="s">
        <v>774</v>
      </c>
    </row>
    <row r="119" spans="1:5" ht="93.4" customHeight="1" x14ac:dyDescent="0.55000000000000004">
      <c r="A119" s="637" t="s">
        <v>628</v>
      </c>
      <c r="B119" s="642" t="s">
        <v>676</v>
      </c>
      <c r="C119" s="644"/>
      <c r="D119" s="616" t="s">
        <v>533</v>
      </c>
      <c r="E119" s="643" t="s">
        <v>681</v>
      </c>
    </row>
    <row r="120" spans="1:5" ht="34.9" customHeight="1" x14ac:dyDescent="0.55000000000000004">
      <c r="A120" s="640"/>
      <c r="B120" s="645" t="s">
        <v>677</v>
      </c>
      <c r="C120" s="646"/>
      <c r="D120" s="620" t="s">
        <v>687</v>
      </c>
      <c r="E120" s="647"/>
    </row>
    <row r="121" spans="1:5" ht="64.150000000000006" customHeight="1" x14ac:dyDescent="0.55000000000000004">
      <c r="A121" s="640"/>
      <c r="B121" s="645" t="s">
        <v>678</v>
      </c>
      <c r="C121" s="650"/>
      <c r="D121" s="620"/>
      <c r="E121" s="647"/>
    </row>
    <row r="122" spans="1:5" ht="79.5" customHeight="1" x14ac:dyDescent="0.55000000000000004">
      <c r="A122" s="640"/>
      <c r="B122" s="648" t="s">
        <v>679</v>
      </c>
      <c r="C122" s="649"/>
      <c r="D122" s="626"/>
      <c r="E122" s="625"/>
    </row>
    <row r="123" spans="1:5" ht="48" customHeight="1" x14ac:dyDescent="0.55000000000000004">
      <c r="A123" s="640"/>
      <c r="B123" s="648" t="s">
        <v>680</v>
      </c>
      <c r="C123" s="649"/>
      <c r="D123" s="626"/>
      <c r="E123" s="625"/>
    </row>
    <row r="124" spans="1:5" ht="58.5" customHeight="1" x14ac:dyDescent="0.55000000000000004">
      <c r="A124" s="641"/>
      <c r="B124" s="638" t="s">
        <v>682</v>
      </c>
      <c r="C124" s="632"/>
      <c r="D124" s="639" t="s">
        <v>533</v>
      </c>
      <c r="E124" s="634"/>
    </row>
    <row r="125" spans="1:5" ht="31.15" customHeight="1" x14ac:dyDescent="0.55000000000000004">
      <c r="A125" s="453" t="s">
        <v>629</v>
      </c>
      <c r="B125" s="561" t="s">
        <v>630</v>
      </c>
      <c r="C125" s="562"/>
      <c r="D125" s="501" t="s">
        <v>533</v>
      </c>
      <c r="E125" s="563"/>
    </row>
    <row r="126" spans="1:5" ht="50.25" customHeight="1" x14ac:dyDescent="0.55000000000000004">
      <c r="A126" s="507" t="s">
        <v>631</v>
      </c>
      <c r="B126" s="564" t="s">
        <v>632</v>
      </c>
      <c r="C126" s="562"/>
      <c r="D126" s="501" t="s">
        <v>533</v>
      </c>
      <c r="E126" s="563"/>
    </row>
    <row r="127" spans="1:5" ht="60.4" customHeight="1" x14ac:dyDescent="0.55000000000000004">
      <c r="A127" s="507" t="s">
        <v>633</v>
      </c>
      <c r="B127" s="564" t="s">
        <v>630</v>
      </c>
      <c r="C127" s="562"/>
      <c r="D127" s="501" t="s">
        <v>533</v>
      </c>
      <c r="E127" s="563"/>
    </row>
    <row r="140" spans="15:15" ht="20.149999999999999" customHeight="1" x14ac:dyDescent="0.55000000000000004">
      <c r="O140" s="469"/>
    </row>
  </sheetData>
  <mergeCells count="22">
    <mergeCell ref="D109:D110"/>
    <mergeCell ref="C109:C110"/>
    <mergeCell ref="A1:E1"/>
    <mergeCell ref="C2:D2"/>
    <mergeCell ref="A3:E3"/>
    <mergeCell ref="A8:A12"/>
    <mergeCell ref="A20:A21"/>
    <mergeCell ref="D64:D65"/>
    <mergeCell ref="A36:A37"/>
    <mergeCell ref="D40:D41"/>
    <mergeCell ref="A45:A46"/>
    <mergeCell ref="D48:D49"/>
    <mergeCell ref="A61:A62"/>
    <mergeCell ref="A95:A96"/>
    <mergeCell ref="E95:E96"/>
    <mergeCell ref="A87:A88"/>
    <mergeCell ref="E87:E90"/>
    <mergeCell ref="A67:A70"/>
    <mergeCell ref="A77:A80"/>
    <mergeCell ref="E77:E78"/>
    <mergeCell ref="A81:A85"/>
    <mergeCell ref="E81:E82"/>
  </mergeCells>
  <phoneticPr fontId="1"/>
  <pageMargins left="0.78740157480314965" right="0.59055118110236227" top="0.62992125984251968" bottom="0.55118110236220474" header="0.51181102362204722" footer="0.31496062992125984"/>
  <pageSetup paperSize="9" scale="97" fitToHeight="6" orientation="landscape" errors="blank" r:id="rId1"/>
  <headerFooter>
    <oddFooter xml:space="preserve">&amp;C&amp;P
</oddFooter>
  </headerFooter>
  <rowBreaks count="10" manualBreakCount="10">
    <brk id="21" max="4" man="1"/>
    <brk id="35" max="4" man="1"/>
    <brk id="45" max="4" man="1"/>
    <brk id="53" max="4" man="1"/>
    <brk id="62" max="4" man="1"/>
    <brk id="73" max="4" man="1"/>
    <brk id="82" max="4" man="1"/>
    <brk id="92" max="4" man="1"/>
    <brk id="102" max="4" man="1"/>
    <brk id="110"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76200</xdr:colOff>
                    <xdr:row>3</xdr:row>
                    <xdr:rowOff>247650</xdr:rowOff>
                  </from>
                  <to>
                    <xdr:col>3</xdr:col>
                    <xdr:colOff>31750</xdr:colOff>
                    <xdr:row>3</xdr:row>
                    <xdr:rowOff>552450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76200</xdr:colOff>
                    <xdr:row>4</xdr:row>
                    <xdr:rowOff>247650</xdr:rowOff>
                  </from>
                  <to>
                    <xdr:col>3</xdr:col>
                    <xdr:colOff>31750</xdr:colOff>
                    <xdr:row>4</xdr:row>
                    <xdr:rowOff>552450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76200</xdr:colOff>
                    <xdr:row>5</xdr:row>
                    <xdr:rowOff>247650</xdr:rowOff>
                  </from>
                  <to>
                    <xdr:col>3</xdr:col>
                    <xdr:colOff>31750</xdr:colOff>
                    <xdr:row>5</xdr:row>
                    <xdr:rowOff>552450</xdr:rowOff>
                  </to>
                </anchor>
              </controlPr>
            </control>
          </mc:Choice>
        </mc:AlternateContent>
        <mc:AlternateContent xmlns:mc="http://schemas.openxmlformats.org/markup-compatibility/2006">
          <mc:Choice Requires="x14">
            <control shapeId="7199" r:id="rId7" name="Check Box 31">
              <controlPr defaultSize="0" autoFill="0" autoLine="0" autoPict="0">
                <anchor moveWithCells="1">
                  <from>
                    <xdr:col>2</xdr:col>
                    <xdr:colOff>76200</xdr:colOff>
                    <xdr:row>6</xdr:row>
                    <xdr:rowOff>355600</xdr:rowOff>
                  </from>
                  <to>
                    <xdr:col>3</xdr:col>
                    <xdr:colOff>31750</xdr:colOff>
                    <xdr:row>6</xdr:row>
                    <xdr:rowOff>660400</xdr:rowOff>
                  </to>
                </anchor>
              </controlPr>
            </control>
          </mc:Choice>
        </mc:AlternateContent>
        <mc:AlternateContent xmlns:mc="http://schemas.openxmlformats.org/markup-compatibility/2006">
          <mc:Choice Requires="x14">
            <control shapeId="7200" r:id="rId8" name="Check Box 32">
              <controlPr defaultSize="0" autoFill="0" autoLine="0" autoPict="0">
                <anchor moveWithCells="1">
                  <from>
                    <xdr:col>2</xdr:col>
                    <xdr:colOff>69850</xdr:colOff>
                    <xdr:row>7</xdr:row>
                    <xdr:rowOff>133350</xdr:rowOff>
                  </from>
                  <to>
                    <xdr:col>3</xdr:col>
                    <xdr:colOff>19050</xdr:colOff>
                    <xdr:row>7</xdr:row>
                    <xdr:rowOff>438150</xdr:rowOff>
                  </to>
                </anchor>
              </controlPr>
            </control>
          </mc:Choice>
        </mc:AlternateContent>
        <mc:AlternateContent xmlns:mc="http://schemas.openxmlformats.org/markup-compatibility/2006">
          <mc:Choice Requires="x14">
            <control shapeId="7201" r:id="rId9" name="Check Box 33">
              <controlPr defaultSize="0" autoFill="0" autoLine="0" autoPict="0">
                <anchor moveWithCells="1">
                  <from>
                    <xdr:col>2</xdr:col>
                    <xdr:colOff>76200</xdr:colOff>
                    <xdr:row>8</xdr:row>
                    <xdr:rowOff>12700</xdr:rowOff>
                  </from>
                  <to>
                    <xdr:col>3</xdr:col>
                    <xdr:colOff>31750</xdr:colOff>
                    <xdr:row>9</xdr:row>
                    <xdr:rowOff>12700</xdr:rowOff>
                  </to>
                </anchor>
              </controlPr>
            </control>
          </mc:Choice>
        </mc:AlternateContent>
        <mc:AlternateContent xmlns:mc="http://schemas.openxmlformats.org/markup-compatibility/2006">
          <mc:Choice Requires="x14">
            <control shapeId="7202" r:id="rId10" name="Check Box 34">
              <controlPr defaultSize="0" autoFill="0" autoLine="0" autoPict="0">
                <anchor moveWithCells="1">
                  <from>
                    <xdr:col>2</xdr:col>
                    <xdr:colOff>88900</xdr:colOff>
                    <xdr:row>9</xdr:row>
                    <xdr:rowOff>76200</xdr:rowOff>
                  </from>
                  <to>
                    <xdr:col>3</xdr:col>
                    <xdr:colOff>38100</xdr:colOff>
                    <xdr:row>9</xdr:row>
                    <xdr:rowOff>381000</xdr:rowOff>
                  </to>
                </anchor>
              </controlPr>
            </control>
          </mc:Choice>
        </mc:AlternateContent>
        <mc:AlternateContent xmlns:mc="http://schemas.openxmlformats.org/markup-compatibility/2006">
          <mc:Choice Requires="x14">
            <control shapeId="7203" r:id="rId11" name="Check Box 35">
              <controlPr defaultSize="0" autoFill="0" autoLine="0" autoPict="0">
                <anchor moveWithCells="1">
                  <from>
                    <xdr:col>2</xdr:col>
                    <xdr:colOff>88900</xdr:colOff>
                    <xdr:row>10</xdr:row>
                    <xdr:rowOff>38100</xdr:rowOff>
                  </from>
                  <to>
                    <xdr:col>3</xdr:col>
                    <xdr:colOff>38100</xdr:colOff>
                    <xdr:row>10</xdr:row>
                    <xdr:rowOff>342900</xdr:rowOff>
                  </to>
                </anchor>
              </controlPr>
            </control>
          </mc:Choice>
        </mc:AlternateContent>
        <mc:AlternateContent xmlns:mc="http://schemas.openxmlformats.org/markup-compatibility/2006">
          <mc:Choice Requires="x14">
            <control shapeId="7204" r:id="rId12" name="Check Box 36">
              <controlPr defaultSize="0" autoFill="0" autoLine="0" autoPict="0">
                <anchor moveWithCells="1">
                  <from>
                    <xdr:col>2</xdr:col>
                    <xdr:colOff>76200</xdr:colOff>
                    <xdr:row>11</xdr:row>
                    <xdr:rowOff>247650</xdr:rowOff>
                  </from>
                  <to>
                    <xdr:col>3</xdr:col>
                    <xdr:colOff>31750</xdr:colOff>
                    <xdr:row>11</xdr:row>
                    <xdr:rowOff>552450</xdr:rowOff>
                  </to>
                </anchor>
              </controlPr>
            </control>
          </mc:Choice>
        </mc:AlternateContent>
        <mc:AlternateContent xmlns:mc="http://schemas.openxmlformats.org/markup-compatibility/2006">
          <mc:Choice Requires="x14">
            <control shapeId="7205" r:id="rId13" name="Check Box 37">
              <controlPr defaultSize="0" autoFill="0" autoLine="0" autoPict="0">
                <anchor moveWithCells="1">
                  <from>
                    <xdr:col>2</xdr:col>
                    <xdr:colOff>69850</xdr:colOff>
                    <xdr:row>12</xdr:row>
                    <xdr:rowOff>342900</xdr:rowOff>
                  </from>
                  <to>
                    <xdr:col>3</xdr:col>
                    <xdr:colOff>19050</xdr:colOff>
                    <xdr:row>12</xdr:row>
                    <xdr:rowOff>647700</xdr:rowOff>
                  </to>
                </anchor>
              </controlPr>
            </control>
          </mc:Choice>
        </mc:AlternateContent>
        <mc:AlternateContent xmlns:mc="http://schemas.openxmlformats.org/markup-compatibility/2006">
          <mc:Choice Requires="x14">
            <control shapeId="7206" r:id="rId14" name="Check Box 38">
              <controlPr defaultSize="0" autoFill="0" autoLine="0" autoPict="0">
                <anchor moveWithCells="1">
                  <from>
                    <xdr:col>2</xdr:col>
                    <xdr:colOff>88900</xdr:colOff>
                    <xdr:row>13</xdr:row>
                    <xdr:rowOff>69850</xdr:rowOff>
                  </from>
                  <to>
                    <xdr:col>3</xdr:col>
                    <xdr:colOff>38100</xdr:colOff>
                    <xdr:row>13</xdr:row>
                    <xdr:rowOff>374650</xdr:rowOff>
                  </to>
                </anchor>
              </controlPr>
            </control>
          </mc:Choice>
        </mc:AlternateContent>
        <mc:AlternateContent xmlns:mc="http://schemas.openxmlformats.org/markup-compatibility/2006">
          <mc:Choice Requires="x14">
            <control shapeId="7210" r:id="rId15" name="Check Box 42">
              <controlPr defaultSize="0" autoFill="0" autoLine="0" autoPict="0">
                <anchor moveWithCells="1">
                  <from>
                    <xdr:col>2</xdr:col>
                    <xdr:colOff>76200</xdr:colOff>
                    <xdr:row>13</xdr:row>
                    <xdr:rowOff>431800</xdr:rowOff>
                  </from>
                  <to>
                    <xdr:col>3</xdr:col>
                    <xdr:colOff>31750</xdr:colOff>
                    <xdr:row>15</xdr:row>
                    <xdr:rowOff>50800</xdr:rowOff>
                  </to>
                </anchor>
              </controlPr>
            </control>
          </mc:Choice>
        </mc:AlternateContent>
        <mc:AlternateContent xmlns:mc="http://schemas.openxmlformats.org/markup-compatibility/2006">
          <mc:Choice Requires="x14">
            <control shapeId="7211" r:id="rId16" name="Check Box 43">
              <controlPr defaultSize="0" autoFill="0" autoLine="0" autoPict="0">
                <anchor moveWithCells="1">
                  <from>
                    <xdr:col>2</xdr:col>
                    <xdr:colOff>76200</xdr:colOff>
                    <xdr:row>15</xdr:row>
                    <xdr:rowOff>95250</xdr:rowOff>
                  </from>
                  <to>
                    <xdr:col>3</xdr:col>
                    <xdr:colOff>31750</xdr:colOff>
                    <xdr:row>15</xdr:row>
                    <xdr:rowOff>400050</xdr:rowOff>
                  </to>
                </anchor>
              </controlPr>
            </control>
          </mc:Choice>
        </mc:AlternateContent>
        <mc:AlternateContent xmlns:mc="http://schemas.openxmlformats.org/markup-compatibility/2006">
          <mc:Choice Requires="x14">
            <control shapeId="7212" r:id="rId17" name="Check Box 44">
              <controlPr defaultSize="0" autoFill="0" autoLine="0" autoPict="0">
                <anchor moveWithCells="1">
                  <from>
                    <xdr:col>2</xdr:col>
                    <xdr:colOff>76200</xdr:colOff>
                    <xdr:row>16</xdr:row>
                    <xdr:rowOff>95250</xdr:rowOff>
                  </from>
                  <to>
                    <xdr:col>3</xdr:col>
                    <xdr:colOff>31750</xdr:colOff>
                    <xdr:row>16</xdr:row>
                    <xdr:rowOff>400050</xdr:rowOff>
                  </to>
                </anchor>
              </controlPr>
            </control>
          </mc:Choice>
        </mc:AlternateContent>
        <mc:AlternateContent xmlns:mc="http://schemas.openxmlformats.org/markup-compatibility/2006">
          <mc:Choice Requires="x14">
            <control shapeId="7213" r:id="rId18" name="Check Box 45">
              <controlPr defaultSize="0" autoFill="0" autoLine="0" autoPict="0">
                <anchor moveWithCells="1">
                  <from>
                    <xdr:col>2</xdr:col>
                    <xdr:colOff>88900</xdr:colOff>
                    <xdr:row>17</xdr:row>
                    <xdr:rowOff>95250</xdr:rowOff>
                  </from>
                  <to>
                    <xdr:col>3</xdr:col>
                    <xdr:colOff>38100</xdr:colOff>
                    <xdr:row>17</xdr:row>
                    <xdr:rowOff>400050</xdr:rowOff>
                  </to>
                </anchor>
              </controlPr>
            </control>
          </mc:Choice>
        </mc:AlternateContent>
        <mc:AlternateContent xmlns:mc="http://schemas.openxmlformats.org/markup-compatibility/2006">
          <mc:Choice Requires="x14">
            <control shapeId="7214" r:id="rId19" name="Check Box 46">
              <controlPr defaultSize="0" autoFill="0" autoLine="0" autoPict="0">
                <anchor moveWithCells="1">
                  <from>
                    <xdr:col>2</xdr:col>
                    <xdr:colOff>76200</xdr:colOff>
                    <xdr:row>18</xdr:row>
                    <xdr:rowOff>95250</xdr:rowOff>
                  </from>
                  <to>
                    <xdr:col>3</xdr:col>
                    <xdr:colOff>31750</xdr:colOff>
                    <xdr:row>18</xdr:row>
                    <xdr:rowOff>400050</xdr:rowOff>
                  </to>
                </anchor>
              </controlPr>
            </control>
          </mc:Choice>
        </mc:AlternateContent>
        <mc:AlternateContent xmlns:mc="http://schemas.openxmlformats.org/markup-compatibility/2006">
          <mc:Choice Requires="x14">
            <control shapeId="7215" r:id="rId20" name="Check Box 47">
              <controlPr defaultSize="0" autoFill="0" autoLine="0" autoPict="0">
                <anchor moveWithCells="1">
                  <from>
                    <xdr:col>2</xdr:col>
                    <xdr:colOff>69850</xdr:colOff>
                    <xdr:row>19</xdr:row>
                    <xdr:rowOff>95250</xdr:rowOff>
                  </from>
                  <to>
                    <xdr:col>3</xdr:col>
                    <xdr:colOff>19050</xdr:colOff>
                    <xdr:row>19</xdr:row>
                    <xdr:rowOff>400050</xdr:rowOff>
                  </to>
                </anchor>
              </controlPr>
            </control>
          </mc:Choice>
        </mc:AlternateContent>
        <mc:AlternateContent xmlns:mc="http://schemas.openxmlformats.org/markup-compatibility/2006">
          <mc:Choice Requires="x14">
            <control shapeId="7216" r:id="rId21" name="Check Box 48">
              <controlPr defaultSize="0" autoFill="0" autoLine="0" autoPict="0">
                <anchor moveWithCells="1">
                  <from>
                    <xdr:col>2</xdr:col>
                    <xdr:colOff>95250</xdr:colOff>
                    <xdr:row>20</xdr:row>
                    <xdr:rowOff>146050</xdr:rowOff>
                  </from>
                  <to>
                    <xdr:col>3</xdr:col>
                    <xdr:colOff>50800</xdr:colOff>
                    <xdr:row>20</xdr:row>
                    <xdr:rowOff>450850</xdr:rowOff>
                  </to>
                </anchor>
              </controlPr>
            </control>
          </mc:Choice>
        </mc:AlternateContent>
        <mc:AlternateContent xmlns:mc="http://schemas.openxmlformats.org/markup-compatibility/2006">
          <mc:Choice Requires="x14">
            <control shapeId="7217" r:id="rId22" name="Check Box 49">
              <controlPr defaultSize="0" autoFill="0" autoLine="0" autoPict="0">
                <anchor moveWithCells="1">
                  <from>
                    <xdr:col>2</xdr:col>
                    <xdr:colOff>76200</xdr:colOff>
                    <xdr:row>21</xdr:row>
                    <xdr:rowOff>0</xdr:rowOff>
                  </from>
                  <to>
                    <xdr:col>3</xdr:col>
                    <xdr:colOff>31750</xdr:colOff>
                    <xdr:row>22</xdr:row>
                    <xdr:rowOff>57150</xdr:rowOff>
                  </to>
                </anchor>
              </controlPr>
            </control>
          </mc:Choice>
        </mc:AlternateContent>
        <mc:AlternateContent xmlns:mc="http://schemas.openxmlformats.org/markup-compatibility/2006">
          <mc:Choice Requires="x14">
            <control shapeId="7218" r:id="rId23" name="Check Box 50">
              <controlPr defaultSize="0" autoFill="0" autoLine="0" autoPict="0">
                <anchor moveWithCells="1">
                  <from>
                    <xdr:col>2</xdr:col>
                    <xdr:colOff>76200</xdr:colOff>
                    <xdr:row>22</xdr:row>
                    <xdr:rowOff>107950</xdr:rowOff>
                  </from>
                  <to>
                    <xdr:col>3</xdr:col>
                    <xdr:colOff>31750</xdr:colOff>
                    <xdr:row>22</xdr:row>
                    <xdr:rowOff>412750</xdr:rowOff>
                  </to>
                </anchor>
              </controlPr>
            </control>
          </mc:Choice>
        </mc:AlternateContent>
        <mc:AlternateContent xmlns:mc="http://schemas.openxmlformats.org/markup-compatibility/2006">
          <mc:Choice Requires="x14">
            <control shapeId="7219" r:id="rId24" name="Check Box 51">
              <controlPr defaultSize="0" autoFill="0" autoLine="0" autoPict="0">
                <anchor moveWithCells="1">
                  <from>
                    <xdr:col>2</xdr:col>
                    <xdr:colOff>76200</xdr:colOff>
                    <xdr:row>23</xdr:row>
                    <xdr:rowOff>0</xdr:rowOff>
                  </from>
                  <to>
                    <xdr:col>3</xdr:col>
                    <xdr:colOff>31750</xdr:colOff>
                    <xdr:row>23</xdr:row>
                    <xdr:rowOff>304800</xdr:rowOff>
                  </to>
                </anchor>
              </controlPr>
            </control>
          </mc:Choice>
        </mc:AlternateContent>
        <mc:AlternateContent xmlns:mc="http://schemas.openxmlformats.org/markup-compatibility/2006">
          <mc:Choice Requires="x14">
            <control shapeId="7220" r:id="rId25" name="Check Box 52">
              <controlPr defaultSize="0" autoFill="0" autoLine="0" autoPict="0">
                <anchor moveWithCells="1">
                  <from>
                    <xdr:col>2</xdr:col>
                    <xdr:colOff>76200</xdr:colOff>
                    <xdr:row>23</xdr:row>
                    <xdr:rowOff>476250</xdr:rowOff>
                  </from>
                  <to>
                    <xdr:col>3</xdr:col>
                    <xdr:colOff>31750</xdr:colOff>
                    <xdr:row>23</xdr:row>
                    <xdr:rowOff>781050</xdr:rowOff>
                  </to>
                </anchor>
              </controlPr>
            </control>
          </mc:Choice>
        </mc:AlternateContent>
        <mc:AlternateContent xmlns:mc="http://schemas.openxmlformats.org/markup-compatibility/2006">
          <mc:Choice Requires="x14">
            <control shapeId="7221" r:id="rId26" name="Check Box 53">
              <controlPr defaultSize="0" autoFill="0" autoLine="0" autoPict="0">
                <anchor moveWithCells="1">
                  <from>
                    <xdr:col>2</xdr:col>
                    <xdr:colOff>76200</xdr:colOff>
                    <xdr:row>24</xdr:row>
                    <xdr:rowOff>400050</xdr:rowOff>
                  </from>
                  <to>
                    <xdr:col>3</xdr:col>
                    <xdr:colOff>31750</xdr:colOff>
                    <xdr:row>24</xdr:row>
                    <xdr:rowOff>704850</xdr:rowOff>
                  </to>
                </anchor>
              </controlPr>
            </control>
          </mc:Choice>
        </mc:AlternateContent>
        <mc:AlternateContent xmlns:mc="http://schemas.openxmlformats.org/markup-compatibility/2006">
          <mc:Choice Requires="x14">
            <control shapeId="7222" r:id="rId27" name="Check Box 54">
              <controlPr defaultSize="0" autoFill="0" autoLine="0" autoPict="0">
                <anchor moveWithCells="1">
                  <from>
                    <xdr:col>2</xdr:col>
                    <xdr:colOff>88900</xdr:colOff>
                    <xdr:row>26</xdr:row>
                    <xdr:rowOff>342900</xdr:rowOff>
                  </from>
                  <to>
                    <xdr:col>3</xdr:col>
                    <xdr:colOff>38100</xdr:colOff>
                    <xdr:row>26</xdr:row>
                    <xdr:rowOff>647700</xdr:rowOff>
                  </to>
                </anchor>
              </controlPr>
            </control>
          </mc:Choice>
        </mc:AlternateContent>
        <mc:AlternateContent xmlns:mc="http://schemas.openxmlformats.org/markup-compatibility/2006">
          <mc:Choice Requires="x14">
            <control shapeId="7223" r:id="rId28" name="Check Box 55">
              <controlPr defaultSize="0" autoFill="0" autoLine="0" autoPict="0">
                <anchor moveWithCells="1">
                  <from>
                    <xdr:col>2</xdr:col>
                    <xdr:colOff>69850</xdr:colOff>
                    <xdr:row>27</xdr:row>
                    <xdr:rowOff>57150</xdr:rowOff>
                  </from>
                  <to>
                    <xdr:col>3</xdr:col>
                    <xdr:colOff>19050</xdr:colOff>
                    <xdr:row>28</xdr:row>
                    <xdr:rowOff>0</xdr:rowOff>
                  </to>
                </anchor>
              </controlPr>
            </control>
          </mc:Choice>
        </mc:AlternateContent>
        <mc:AlternateContent xmlns:mc="http://schemas.openxmlformats.org/markup-compatibility/2006">
          <mc:Choice Requires="x14">
            <control shapeId="7224" r:id="rId29" name="Check Box 56">
              <controlPr defaultSize="0" autoFill="0" autoLine="0" autoPict="0">
                <anchor moveWithCells="1">
                  <from>
                    <xdr:col>2</xdr:col>
                    <xdr:colOff>76200</xdr:colOff>
                    <xdr:row>33</xdr:row>
                    <xdr:rowOff>12700</xdr:rowOff>
                  </from>
                  <to>
                    <xdr:col>3</xdr:col>
                    <xdr:colOff>31750</xdr:colOff>
                    <xdr:row>34</xdr:row>
                    <xdr:rowOff>12700</xdr:rowOff>
                  </to>
                </anchor>
              </controlPr>
            </control>
          </mc:Choice>
        </mc:AlternateContent>
        <mc:AlternateContent xmlns:mc="http://schemas.openxmlformats.org/markup-compatibility/2006">
          <mc:Choice Requires="x14">
            <control shapeId="7225" r:id="rId30" name="Check Box 57">
              <controlPr defaultSize="0" autoFill="0" autoLine="0" autoPict="0">
                <anchor moveWithCells="1">
                  <from>
                    <xdr:col>2</xdr:col>
                    <xdr:colOff>76200</xdr:colOff>
                    <xdr:row>34</xdr:row>
                    <xdr:rowOff>165100</xdr:rowOff>
                  </from>
                  <to>
                    <xdr:col>3</xdr:col>
                    <xdr:colOff>31750</xdr:colOff>
                    <xdr:row>34</xdr:row>
                    <xdr:rowOff>469900</xdr:rowOff>
                  </to>
                </anchor>
              </controlPr>
            </control>
          </mc:Choice>
        </mc:AlternateContent>
        <mc:AlternateContent xmlns:mc="http://schemas.openxmlformats.org/markup-compatibility/2006">
          <mc:Choice Requires="x14">
            <control shapeId="7226" r:id="rId31" name="Check Box 58">
              <controlPr defaultSize="0" autoFill="0" autoLine="0" autoPict="0">
                <anchor moveWithCells="1">
                  <from>
                    <xdr:col>2</xdr:col>
                    <xdr:colOff>88900</xdr:colOff>
                    <xdr:row>35</xdr:row>
                    <xdr:rowOff>133350</xdr:rowOff>
                  </from>
                  <to>
                    <xdr:col>3</xdr:col>
                    <xdr:colOff>38100</xdr:colOff>
                    <xdr:row>35</xdr:row>
                    <xdr:rowOff>438150</xdr:rowOff>
                  </to>
                </anchor>
              </controlPr>
            </control>
          </mc:Choice>
        </mc:AlternateContent>
        <mc:AlternateContent xmlns:mc="http://schemas.openxmlformats.org/markup-compatibility/2006">
          <mc:Choice Requires="x14">
            <control shapeId="7227" r:id="rId32" name="Check Box 59">
              <controlPr defaultSize="0" autoFill="0" autoLine="0" autoPict="0">
                <anchor moveWithCells="1">
                  <from>
                    <xdr:col>2</xdr:col>
                    <xdr:colOff>76200</xdr:colOff>
                    <xdr:row>36</xdr:row>
                    <xdr:rowOff>171450</xdr:rowOff>
                  </from>
                  <to>
                    <xdr:col>3</xdr:col>
                    <xdr:colOff>31750</xdr:colOff>
                    <xdr:row>36</xdr:row>
                    <xdr:rowOff>476250</xdr:rowOff>
                  </to>
                </anchor>
              </controlPr>
            </control>
          </mc:Choice>
        </mc:AlternateContent>
        <mc:AlternateContent xmlns:mc="http://schemas.openxmlformats.org/markup-compatibility/2006">
          <mc:Choice Requires="x14">
            <control shapeId="7228" r:id="rId33" name="Check Box 60">
              <controlPr defaultSize="0" autoFill="0" autoLine="0" autoPict="0">
                <anchor moveWithCells="1">
                  <from>
                    <xdr:col>2</xdr:col>
                    <xdr:colOff>76200</xdr:colOff>
                    <xdr:row>36</xdr:row>
                    <xdr:rowOff>590550</xdr:rowOff>
                  </from>
                  <to>
                    <xdr:col>3</xdr:col>
                    <xdr:colOff>31750</xdr:colOff>
                    <xdr:row>38</xdr:row>
                    <xdr:rowOff>38100</xdr:rowOff>
                  </to>
                </anchor>
              </controlPr>
            </control>
          </mc:Choice>
        </mc:AlternateContent>
        <mc:AlternateContent xmlns:mc="http://schemas.openxmlformats.org/markup-compatibility/2006">
          <mc:Choice Requires="x14">
            <control shapeId="7229" r:id="rId34" name="Check Box 61">
              <controlPr defaultSize="0" autoFill="0" autoLine="0" autoPict="0">
                <anchor moveWithCells="1">
                  <from>
                    <xdr:col>2</xdr:col>
                    <xdr:colOff>76200</xdr:colOff>
                    <xdr:row>37</xdr:row>
                    <xdr:rowOff>247650</xdr:rowOff>
                  </from>
                  <to>
                    <xdr:col>3</xdr:col>
                    <xdr:colOff>31750</xdr:colOff>
                    <xdr:row>39</xdr:row>
                    <xdr:rowOff>38100</xdr:rowOff>
                  </to>
                </anchor>
              </controlPr>
            </control>
          </mc:Choice>
        </mc:AlternateContent>
        <mc:AlternateContent xmlns:mc="http://schemas.openxmlformats.org/markup-compatibility/2006">
          <mc:Choice Requires="x14">
            <control shapeId="7230" r:id="rId35" name="Check Box 62">
              <controlPr defaultSize="0" autoFill="0" autoLine="0" autoPict="0">
                <anchor moveWithCells="1">
                  <from>
                    <xdr:col>2</xdr:col>
                    <xdr:colOff>76200</xdr:colOff>
                    <xdr:row>39</xdr:row>
                    <xdr:rowOff>469900</xdr:rowOff>
                  </from>
                  <to>
                    <xdr:col>3</xdr:col>
                    <xdr:colOff>31750</xdr:colOff>
                    <xdr:row>39</xdr:row>
                    <xdr:rowOff>774700</xdr:rowOff>
                  </to>
                </anchor>
              </controlPr>
            </control>
          </mc:Choice>
        </mc:AlternateContent>
        <mc:AlternateContent xmlns:mc="http://schemas.openxmlformats.org/markup-compatibility/2006">
          <mc:Choice Requires="x14">
            <control shapeId="7231" r:id="rId36" name="Check Box 63">
              <controlPr defaultSize="0" autoFill="0" autoLine="0" autoPict="0">
                <anchor moveWithCells="1">
                  <from>
                    <xdr:col>2</xdr:col>
                    <xdr:colOff>76200</xdr:colOff>
                    <xdr:row>40</xdr:row>
                    <xdr:rowOff>431800</xdr:rowOff>
                  </from>
                  <to>
                    <xdr:col>3</xdr:col>
                    <xdr:colOff>31750</xdr:colOff>
                    <xdr:row>40</xdr:row>
                    <xdr:rowOff>736600</xdr:rowOff>
                  </to>
                </anchor>
              </controlPr>
            </control>
          </mc:Choice>
        </mc:AlternateContent>
        <mc:AlternateContent xmlns:mc="http://schemas.openxmlformats.org/markup-compatibility/2006">
          <mc:Choice Requires="x14">
            <control shapeId="7232" r:id="rId37" name="Check Box 64">
              <controlPr defaultSize="0" autoFill="0" autoLine="0" autoPict="0">
                <anchor moveWithCells="1">
                  <from>
                    <xdr:col>2</xdr:col>
                    <xdr:colOff>69850</xdr:colOff>
                    <xdr:row>41</xdr:row>
                    <xdr:rowOff>76200</xdr:rowOff>
                  </from>
                  <to>
                    <xdr:col>3</xdr:col>
                    <xdr:colOff>19050</xdr:colOff>
                    <xdr:row>41</xdr:row>
                    <xdr:rowOff>381000</xdr:rowOff>
                  </to>
                </anchor>
              </controlPr>
            </control>
          </mc:Choice>
        </mc:AlternateContent>
        <mc:AlternateContent xmlns:mc="http://schemas.openxmlformats.org/markup-compatibility/2006">
          <mc:Choice Requires="x14">
            <control shapeId="7233" r:id="rId38" name="Check Box 65">
              <controlPr defaultSize="0" autoFill="0" autoLine="0" autoPict="0">
                <anchor moveWithCells="1">
                  <from>
                    <xdr:col>2</xdr:col>
                    <xdr:colOff>76200</xdr:colOff>
                    <xdr:row>42</xdr:row>
                    <xdr:rowOff>107950</xdr:rowOff>
                  </from>
                  <to>
                    <xdr:col>3</xdr:col>
                    <xdr:colOff>31750</xdr:colOff>
                    <xdr:row>42</xdr:row>
                    <xdr:rowOff>412750</xdr:rowOff>
                  </to>
                </anchor>
              </controlPr>
            </control>
          </mc:Choice>
        </mc:AlternateContent>
        <mc:AlternateContent xmlns:mc="http://schemas.openxmlformats.org/markup-compatibility/2006">
          <mc:Choice Requires="x14">
            <control shapeId="7234" r:id="rId39" name="Check Box 66">
              <controlPr defaultSize="0" autoFill="0" autoLine="0" autoPict="0">
                <anchor moveWithCells="1">
                  <from>
                    <xdr:col>2</xdr:col>
                    <xdr:colOff>76200</xdr:colOff>
                    <xdr:row>43</xdr:row>
                    <xdr:rowOff>95250</xdr:rowOff>
                  </from>
                  <to>
                    <xdr:col>3</xdr:col>
                    <xdr:colOff>31750</xdr:colOff>
                    <xdr:row>43</xdr:row>
                    <xdr:rowOff>400050</xdr:rowOff>
                  </to>
                </anchor>
              </controlPr>
            </control>
          </mc:Choice>
        </mc:AlternateContent>
        <mc:AlternateContent xmlns:mc="http://schemas.openxmlformats.org/markup-compatibility/2006">
          <mc:Choice Requires="x14">
            <control shapeId="7235" r:id="rId40" name="Check Box 67">
              <controlPr defaultSize="0" autoFill="0" autoLine="0" autoPict="0">
                <anchor moveWithCells="1">
                  <from>
                    <xdr:col>2</xdr:col>
                    <xdr:colOff>88900</xdr:colOff>
                    <xdr:row>44</xdr:row>
                    <xdr:rowOff>133350</xdr:rowOff>
                  </from>
                  <to>
                    <xdr:col>3</xdr:col>
                    <xdr:colOff>38100</xdr:colOff>
                    <xdr:row>44</xdr:row>
                    <xdr:rowOff>438150</xdr:rowOff>
                  </to>
                </anchor>
              </controlPr>
            </control>
          </mc:Choice>
        </mc:AlternateContent>
        <mc:AlternateContent xmlns:mc="http://schemas.openxmlformats.org/markup-compatibility/2006">
          <mc:Choice Requires="x14">
            <control shapeId="7236" r:id="rId41" name="Check Box 68">
              <controlPr defaultSize="0" autoFill="0" autoLine="0" autoPict="0">
                <anchor moveWithCells="1">
                  <from>
                    <xdr:col>2</xdr:col>
                    <xdr:colOff>88900</xdr:colOff>
                    <xdr:row>45</xdr:row>
                    <xdr:rowOff>95250</xdr:rowOff>
                  </from>
                  <to>
                    <xdr:col>3</xdr:col>
                    <xdr:colOff>38100</xdr:colOff>
                    <xdr:row>45</xdr:row>
                    <xdr:rowOff>400050</xdr:rowOff>
                  </to>
                </anchor>
              </controlPr>
            </control>
          </mc:Choice>
        </mc:AlternateContent>
        <mc:AlternateContent xmlns:mc="http://schemas.openxmlformats.org/markup-compatibility/2006">
          <mc:Choice Requires="x14">
            <control shapeId="7237" r:id="rId42" name="Check Box 69">
              <controlPr defaultSize="0" autoFill="0" autoLine="0" autoPict="0">
                <anchor moveWithCells="1">
                  <from>
                    <xdr:col>2</xdr:col>
                    <xdr:colOff>95250</xdr:colOff>
                    <xdr:row>46</xdr:row>
                    <xdr:rowOff>19050</xdr:rowOff>
                  </from>
                  <to>
                    <xdr:col>3</xdr:col>
                    <xdr:colOff>50800</xdr:colOff>
                    <xdr:row>47</xdr:row>
                    <xdr:rowOff>31750</xdr:rowOff>
                  </to>
                </anchor>
              </controlPr>
            </control>
          </mc:Choice>
        </mc:AlternateContent>
        <mc:AlternateContent xmlns:mc="http://schemas.openxmlformats.org/markup-compatibility/2006">
          <mc:Choice Requires="x14">
            <control shapeId="7238" r:id="rId43" name="Check Box 70">
              <controlPr defaultSize="0" autoFill="0" autoLine="0" autoPict="0">
                <anchor moveWithCells="1">
                  <from>
                    <xdr:col>2</xdr:col>
                    <xdr:colOff>76200</xdr:colOff>
                    <xdr:row>47</xdr:row>
                    <xdr:rowOff>0</xdr:rowOff>
                  </from>
                  <to>
                    <xdr:col>3</xdr:col>
                    <xdr:colOff>31750</xdr:colOff>
                    <xdr:row>47</xdr:row>
                    <xdr:rowOff>304800</xdr:rowOff>
                  </to>
                </anchor>
              </controlPr>
            </control>
          </mc:Choice>
        </mc:AlternateContent>
        <mc:AlternateContent xmlns:mc="http://schemas.openxmlformats.org/markup-compatibility/2006">
          <mc:Choice Requires="x14">
            <control shapeId="7239" r:id="rId44" name="Check Box 71">
              <controlPr defaultSize="0" autoFill="0" autoLine="0" autoPict="0">
                <anchor moveWithCells="1">
                  <from>
                    <xdr:col>2</xdr:col>
                    <xdr:colOff>76200</xdr:colOff>
                    <xdr:row>47</xdr:row>
                    <xdr:rowOff>247650</xdr:rowOff>
                  </from>
                  <to>
                    <xdr:col>3</xdr:col>
                    <xdr:colOff>31750</xdr:colOff>
                    <xdr:row>47</xdr:row>
                    <xdr:rowOff>552450</xdr:rowOff>
                  </to>
                </anchor>
              </controlPr>
            </control>
          </mc:Choice>
        </mc:AlternateContent>
        <mc:AlternateContent xmlns:mc="http://schemas.openxmlformats.org/markup-compatibility/2006">
          <mc:Choice Requires="x14">
            <control shapeId="7240" r:id="rId45" name="Check Box 72">
              <controlPr defaultSize="0" autoFill="0" autoLine="0" autoPict="0">
                <anchor moveWithCells="1">
                  <from>
                    <xdr:col>2</xdr:col>
                    <xdr:colOff>76200</xdr:colOff>
                    <xdr:row>48</xdr:row>
                    <xdr:rowOff>95250</xdr:rowOff>
                  </from>
                  <to>
                    <xdr:col>3</xdr:col>
                    <xdr:colOff>31750</xdr:colOff>
                    <xdr:row>48</xdr:row>
                    <xdr:rowOff>400050</xdr:rowOff>
                  </to>
                </anchor>
              </controlPr>
            </control>
          </mc:Choice>
        </mc:AlternateContent>
        <mc:AlternateContent xmlns:mc="http://schemas.openxmlformats.org/markup-compatibility/2006">
          <mc:Choice Requires="x14">
            <control shapeId="7241" r:id="rId46" name="Check Box 73">
              <controlPr defaultSize="0" autoFill="0" autoLine="0" autoPict="0">
                <anchor moveWithCells="1">
                  <from>
                    <xdr:col>2</xdr:col>
                    <xdr:colOff>88900</xdr:colOff>
                    <xdr:row>50</xdr:row>
                    <xdr:rowOff>323850</xdr:rowOff>
                  </from>
                  <to>
                    <xdr:col>3</xdr:col>
                    <xdr:colOff>38100</xdr:colOff>
                    <xdr:row>50</xdr:row>
                    <xdr:rowOff>628650</xdr:rowOff>
                  </to>
                </anchor>
              </controlPr>
            </control>
          </mc:Choice>
        </mc:AlternateContent>
        <mc:AlternateContent xmlns:mc="http://schemas.openxmlformats.org/markup-compatibility/2006">
          <mc:Choice Requires="x14">
            <control shapeId="7242" r:id="rId47" name="Check Box 74">
              <controlPr defaultSize="0" autoFill="0" autoLine="0" autoPict="0">
                <anchor moveWithCells="1">
                  <from>
                    <xdr:col>2</xdr:col>
                    <xdr:colOff>76200</xdr:colOff>
                    <xdr:row>51</xdr:row>
                    <xdr:rowOff>50800</xdr:rowOff>
                  </from>
                  <to>
                    <xdr:col>3</xdr:col>
                    <xdr:colOff>31750</xdr:colOff>
                    <xdr:row>51</xdr:row>
                    <xdr:rowOff>355600</xdr:rowOff>
                  </to>
                </anchor>
              </controlPr>
            </control>
          </mc:Choice>
        </mc:AlternateContent>
        <mc:AlternateContent xmlns:mc="http://schemas.openxmlformats.org/markup-compatibility/2006">
          <mc:Choice Requires="x14">
            <control shapeId="7243" r:id="rId48" name="Check Box 75">
              <controlPr defaultSize="0" autoFill="0" autoLine="0" autoPict="0">
                <anchor moveWithCells="1">
                  <from>
                    <xdr:col>2</xdr:col>
                    <xdr:colOff>88900</xdr:colOff>
                    <xdr:row>57</xdr:row>
                    <xdr:rowOff>95250</xdr:rowOff>
                  </from>
                  <to>
                    <xdr:col>3</xdr:col>
                    <xdr:colOff>38100</xdr:colOff>
                    <xdr:row>57</xdr:row>
                    <xdr:rowOff>400050</xdr:rowOff>
                  </to>
                </anchor>
              </controlPr>
            </control>
          </mc:Choice>
        </mc:AlternateContent>
        <mc:AlternateContent xmlns:mc="http://schemas.openxmlformats.org/markup-compatibility/2006">
          <mc:Choice Requires="x14">
            <control shapeId="7244" r:id="rId49" name="Check Box 76">
              <controlPr defaultSize="0" autoFill="0" autoLine="0" autoPict="0">
                <anchor moveWithCells="1">
                  <from>
                    <xdr:col>2</xdr:col>
                    <xdr:colOff>95250</xdr:colOff>
                    <xdr:row>58</xdr:row>
                    <xdr:rowOff>95250</xdr:rowOff>
                  </from>
                  <to>
                    <xdr:col>3</xdr:col>
                    <xdr:colOff>50800</xdr:colOff>
                    <xdr:row>58</xdr:row>
                    <xdr:rowOff>400050</xdr:rowOff>
                  </to>
                </anchor>
              </controlPr>
            </control>
          </mc:Choice>
        </mc:AlternateContent>
        <mc:AlternateContent xmlns:mc="http://schemas.openxmlformats.org/markup-compatibility/2006">
          <mc:Choice Requires="x14">
            <control shapeId="7245" r:id="rId50" name="Check Box 77">
              <controlPr defaultSize="0" autoFill="0" autoLine="0" autoPict="0">
                <anchor moveWithCells="1">
                  <from>
                    <xdr:col>2</xdr:col>
                    <xdr:colOff>95250</xdr:colOff>
                    <xdr:row>59</xdr:row>
                    <xdr:rowOff>57150</xdr:rowOff>
                  </from>
                  <to>
                    <xdr:col>3</xdr:col>
                    <xdr:colOff>50800</xdr:colOff>
                    <xdr:row>59</xdr:row>
                    <xdr:rowOff>361950</xdr:rowOff>
                  </to>
                </anchor>
              </controlPr>
            </control>
          </mc:Choice>
        </mc:AlternateContent>
        <mc:AlternateContent xmlns:mc="http://schemas.openxmlformats.org/markup-compatibility/2006">
          <mc:Choice Requires="x14">
            <control shapeId="7247" r:id="rId51" name="Check Box 79">
              <controlPr defaultSize="0" autoFill="0" autoLine="0" autoPict="0">
                <anchor moveWithCells="1">
                  <from>
                    <xdr:col>2</xdr:col>
                    <xdr:colOff>95250</xdr:colOff>
                    <xdr:row>60</xdr:row>
                    <xdr:rowOff>107950</xdr:rowOff>
                  </from>
                  <to>
                    <xdr:col>3</xdr:col>
                    <xdr:colOff>50800</xdr:colOff>
                    <xdr:row>60</xdr:row>
                    <xdr:rowOff>412750</xdr:rowOff>
                  </to>
                </anchor>
              </controlPr>
            </control>
          </mc:Choice>
        </mc:AlternateContent>
        <mc:AlternateContent xmlns:mc="http://schemas.openxmlformats.org/markup-compatibility/2006">
          <mc:Choice Requires="x14">
            <control shapeId="7248" r:id="rId52" name="Check Box 80">
              <controlPr defaultSize="0" autoFill="0" autoLine="0" autoPict="0">
                <anchor moveWithCells="1">
                  <from>
                    <xdr:col>2</xdr:col>
                    <xdr:colOff>88900</xdr:colOff>
                    <xdr:row>61</xdr:row>
                    <xdr:rowOff>19050</xdr:rowOff>
                  </from>
                  <to>
                    <xdr:col>3</xdr:col>
                    <xdr:colOff>38100</xdr:colOff>
                    <xdr:row>62</xdr:row>
                    <xdr:rowOff>0</xdr:rowOff>
                  </to>
                </anchor>
              </controlPr>
            </control>
          </mc:Choice>
        </mc:AlternateContent>
        <mc:AlternateContent xmlns:mc="http://schemas.openxmlformats.org/markup-compatibility/2006">
          <mc:Choice Requires="x14">
            <control shapeId="7249" r:id="rId53" name="Check Box 81">
              <controlPr defaultSize="0" autoFill="0" autoLine="0" autoPict="0">
                <anchor moveWithCells="1">
                  <from>
                    <xdr:col>2</xdr:col>
                    <xdr:colOff>95250</xdr:colOff>
                    <xdr:row>62</xdr:row>
                    <xdr:rowOff>12700</xdr:rowOff>
                  </from>
                  <to>
                    <xdr:col>3</xdr:col>
                    <xdr:colOff>50800</xdr:colOff>
                    <xdr:row>63</xdr:row>
                    <xdr:rowOff>38100</xdr:rowOff>
                  </to>
                </anchor>
              </controlPr>
            </control>
          </mc:Choice>
        </mc:AlternateContent>
        <mc:AlternateContent xmlns:mc="http://schemas.openxmlformats.org/markup-compatibility/2006">
          <mc:Choice Requires="x14">
            <control shapeId="7250" r:id="rId54" name="Check Box 82">
              <controlPr defaultSize="0" autoFill="0" autoLine="0" autoPict="0">
                <anchor moveWithCells="1">
                  <from>
                    <xdr:col>2</xdr:col>
                    <xdr:colOff>95250</xdr:colOff>
                    <xdr:row>63</xdr:row>
                    <xdr:rowOff>171450</xdr:rowOff>
                  </from>
                  <to>
                    <xdr:col>3</xdr:col>
                    <xdr:colOff>50800</xdr:colOff>
                    <xdr:row>63</xdr:row>
                    <xdr:rowOff>476250</xdr:rowOff>
                  </to>
                </anchor>
              </controlPr>
            </control>
          </mc:Choice>
        </mc:AlternateContent>
        <mc:AlternateContent xmlns:mc="http://schemas.openxmlformats.org/markup-compatibility/2006">
          <mc:Choice Requires="x14">
            <control shapeId="7251" r:id="rId55" name="Check Box 83">
              <controlPr defaultSize="0" autoFill="0" autoLine="0" autoPict="0">
                <anchor moveWithCells="1">
                  <from>
                    <xdr:col>2</xdr:col>
                    <xdr:colOff>95250</xdr:colOff>
                    <xdr:row>64</xdr:row>
                    <xdr:rowOff>57150</xdr:rowOff>
                  </from>
                  <to>
                    <xdr:col>3</xdr:col>
                    <xdr:colOff>50800</xdr:colOff>
                    <xdr:row>64</xdr:row>
                    <xdr:rowOff>361950</xdr:rowOff>
                  </to>
                </anchor>
              </controlPr>
            </control>
          </mc:Choice>
        </mc:AlternateContent>
        <mc:AlternateContent xmlns:mc="http://schemas.openxmlformats.org/markup-compatibility/2006">
          <mc:Choice Requires="x14">
            <control shapeId="7252" r:id="rId56" name="Check Box 84">
              <controlPr defaultSize="0" autoFill="0" autoLine="0" autoPict="0">
                <anchor moveWithCells="1">
                  <from>
                    <xdr:col>2</xdr:col>
                    <xdr:colOff>95250</xdr:colOff>
                    <xdr:row>65</xdr:row>
                    <xdr:rowOff>57150</xdr:rowOff>
                  </from>
                  <to>
                    <xdr:col>3</xdr:col>
                    <xdr:colOff>50800</xdr:colOff>
                    <xdr:row>65</xdr:row>
                    <xdr:rowOff>361950</xdr:rowOff>
                  </to>
                </anchor>
              </controlPr>
            </control>
          </mc:Choice>
        </mc:AlternateContent>
        <mc:AlternateContent xmlns:mc="http://schemas.openxmlformats.org/markup-compatibility/2006">
          <mc:Choice Requires="x14">
            <control shapeId="7253" r:id="rId57" name="Check Box 85">
              <controlPr defaultSize="0" autoFill="0" autoLine="0" autoPict="0">
                <anchor moveWithCells="1">
                  <from>
                    <xdr:col>2</xdr:col>
                    <xdr:colOff>95250</xdr:colOff>
                    <xdr:row>66</xdr:row>
                    <xdr:rowOff>57150</xdr:rowOff>
                  </from>
                  <to>
                    <xdr:col>3</xdr:col>
                    <xdr:colOff>50800</xdr:colOff>
                    <xdr:row>66</xdr:row>
                    <xdr:rowOff>361950</xdr:rowOff>
                  </to>
                </anchor>
              </controlPr>
            </control>
          </mc:Choice>
        </mc:AlternateContent>
        <mc:AlternateContent xmlns:mc="http://schemas.openxmlformats.org/markup-compatibility/2006">
          <mc:Choice Requires="x14">
            <control shapeId="7254" r:id="rId58" name="Check Box 86">
              <controlPr defaultSize="0" autoFill="0" autoLine="0" autoPict="0">
                <anchor moveWithCells="1">
                  <from>
                    <xdr:col>2</xdr:col>
                    <xdr:colOff>95250</xdr:colOff>
                    <xdr:row>67</xdr:row>
                    <xdr:rowOff>57150</xdr:rowOff>
                  </from>
                  <to>
                    <xdr:col>3</xdr:col>
                    <xdr:colOff>50800</xdr:colOff>
                    <xdr:row>67</xdr:row>
                    <xdr:rowOff>361950</xdr:rowOff>
                  </to>
                </anchor>
              </controlPr>
            </control>
          </mc:Choice>
        </mc:AlternateContent>
        <mc:AlternateContent xmlns:mc="http://schemas.openxmlformats.org/markup-compatibility/2006">
          <mc:Choice Requires="x14">
            <control shapeId="7255" r:id="rId59" name="Check Box 87">
              <controlPr defaultSize="0" autoFill="0" autoLine="0" autoPict="0">
                <anchor moveWithCells="1">
                  <from>
                    <xdr:col>2</xdr:col>
                    <xdr:colOff>76200</xdr:colOff>
                    <xdr:row>68</xdr:row>
                    <xdr:rowOff>171450</xdr:rowOff>
                  </from>
                  <to>
                    <xdr:col>3</xdr:col>
                    <xdr:colOff>31750</xdr:colOff>
                    <xdr:row>68</xdr:row>
                    <xdr:rowOff>476250</xdr:rowOff>
                  </to>
                </anchor>
              </controlPr>
            </control>
          </mc:Choice>
        </mc:AlternateContent>
        <mc:AlternateContent xmlns:mc="http://schemas.openxmlformats.org/markup-compatibility/2006">
          <mc:Choice Requires="x14">
            <control shapeId="7256" r:id="rId60" name="Check Box 88">
              <controlPr defaultSize="0" autoFill="0" autoLine="0" autoPict="0">
                <anchor moveWithCells="1">
                  <from>
                    <xdr:col>2</xdr:col>
                    <xdr:colOff>95250</xdr:colOff>
                    <xdr:row>68</xdr:row>
                    <xdr:rowOff>609600</xdr:rowOff>
                  </from>
                  <to>
                    <xdr:col>3</xdr:col>
                    <xdr:colOff>50800</xdr:colOff>
                    <xdr:row>70</xdr:row>
                    <xdr:rowOff>19050</xdr:rowOff>
                  </to>
                </anchor>
              </controlPr>
            </control>
          </mc:Choice>
        </mc:AlternateContent>
        <mc:AlternateContent xmlns:mc="http://schemas.openxmlformats.org/markup-compatibility/2006">
          <mc:Choice Requires="x14">
            <control shapeId="7257" r:id="rId61" name="Check Box 89">
              <controlPr defaultSize="0" autoFill="0" autoLine="0" autoPict="0">
                <anchor moveWithCells="1">
                  <from>
                    <xdr:col>2</xdr:col>
                    <xdr:colOff>95250</xdr:colOff>
                    <xdr:row>69</xdr:row>
                    <xdr:rowOff>285750</xdr:rowOff>
                  </from>
                  <to>
                    <xdr:col>3</xdr:col>
                    <xdr:colOff>50800</xdr:colOff>
                    <xdr:row>71</xdr:row>
                    <xdr:rowOff>50800</xdr:rowOff>
                  </to>
                </anchor>
              </controlPr>
            </control>
          </mc:Choice>
        </mc:AlternateContent>
        <mc:AlternateContent xmlns:mc="http://schemas.openxmlformats.org/markup-compatibility/2006">
          <mc:Choice Requires="x14">
            <control shapeId="7258" r:id="rId62" name="Check Box 90">
              <controlPr defaultSize="0" autoFill="0" autoLine="0" autoPict="0">
                <anchor moveWithCells="1">
                  <from>
                    <xdr:col>2</xdr:col>
                    <xdr:colOff>69850</xdr:colOff>
                    <xdr:row>71</xdr:row>
                    <xdr:rowOff>247650</xdr:rowOff>
                  </from>
                  <to>
                    <xdr:col>3</xdr:col>
                    <xdr:colOff>19050</xdr:colOff>
                    <xdr:row>71</xdr:row>
                    <xdr:rowOff>552450</xdr:rowOff>
                  </to>
                </anchor>
              </controlPr>
            </control>
          </mc:Choice>
        </mc:AlternateContent>
        <mc:AlternateContent xmlns:mc="http://schemas.openxmlformats.org/markup-compatibility/2006">
          <mc:Choice Requires="x14">
            <control shapeId="7259" r:id="rId63" name="Check Box 91">
              <controlPr defaultSize="0" autoFill="0" autoLine="0" autoPict="0">
                <anchor moveWithCells="1">
                  <from>
                    <xdr:col>2</xdr:col>
                    <xdr:colOff>88900</xdr:colOff>
                    <xdr:row>72</xdr:row>
                    <xdr:rowOff>336550</xdr:rowOff>
                  </from>
                  <to>
                    <xdr:col>3</xdr:col>
                    <xdr:colOff>38100</xdr:colOff>
                    <xdr:row>72</xdr:row>
                    <xdr:rowOff>641350</xdr:rowOff>
                  </to>
                </anchor>
              </controlPr>
            </control>
          </mc:Choice>
        </mc:AlternateContent>
        <mc:AlternateContent xmlns:mc="http://schemas.openxmlformats.org/markup-compatibility/2006">
          <mc:Choice Requires="x14">
            <control shapeId="7260" r:id="rId64" name="Check Box 92">
              <controlPr defaultSize="0" autoFill="0" autoLine="0" autoPict="0">
                <anchor moveWithCells="1">
                  <from>
                    <xdr:col>2</xdr:col>
                    <xdr:colOff>69850</xdr:colOff>
                    <xdr:row>73</xdr:row>
                    <xdr:rowOff>222250</xdr:rowOff>
                  </from>
                  <to>
                    <xdr:col>3</xdr:col>
                    <xdr:colOff>19050</xdr:colOff>
                    <xdr:row>73</xdr:row>
                    <xdr:rowOff>527050</xdr:rowOff>
                  </to>
                </anchor>
              </controlPr>
            </control>
          </mc:Choice>
        </mc:AlternateContent>
        <mc:AlternateContent xmlns:mc="http://schemas.openxmlformats.org/markup-compatibility/2006">
          <mc:Choice Requires="x14">
            <control shapeId="7261" r:id="rId65" name="Check Box 93">
              <controlPr defaultSize="0" autoFill="0" autoLine="0" autoPict="0">
                <anchor moveWithCells="1">
                  <from>
                    <xdr:col>2</xdr:col>
                    <xdr:colOff>95250</xdr:colOff>
                    <xdr:row>74</xdr:row>
                    <xdr:rowOff>57150</xdr:rowOff>
                  </from>
                  <to>
                    <xdr:col>3</xdr:col>
                    <xdr:colOff>50800</xdr:colOff>
                    <xdr:row>74</xdr:row>
                    <xdr:rowOff>361950</xdr:rowOff>
                  </to>
                </anchor>
              </controlPr>
            </control>
          </mc:Choice>
        </mc:AlternateContent>
        <mc:AlternateContent xmlns:mc="http://schemas.openxmlformats.org/markup-compatibility/2006">
          <mc:Choice Requires="x14">
            <control shapeId="7262" r:id="rId66" name="Check Box 94">
              <controlPr defaultSize="0" autoFill="0" autoLine="0" autoPict="0">
                <anchor moveWithCells="1">
                  <from>
                    <xdr:col>2</xdr:col>
                    <xdr:colOff>95250</xdr:colOff>
                    <xdr:row>75</xdr:row>
                    <xdr:rowOff>57150</xdr:rowOff>
                  </from>
                  <to>
                    <xdr:col>3</xdr:col>
                    <xdr:colOff>50800</xdr:colOff>
                    <xdr:row>75</xdr:row>
                    <xdr:rowOff>361950</xdr:rowOff>
                  </to>
                </anchor>
              </controlPr>
            </control>
          </mc:Choice>
        </mc:AlternateContent>
        <mc:AlternateContent xmlns:mc="http://schemas.openxmlformats.org/markup-compatibility/2006">
          <mc:Choice Requires="x14">
            <control shapeId="7263" r:id="rId67" name="Check Box 95">
              <controlPr defaultSize="0" autoFill="0" autoLine="0" autoPict="0">
                <anchor moveWithCells="1">
                  <from>
                    <xdr:col>2</xdr:col>
                    <xdr:colOff>95250</xdr:colOff>
                    <xdr:row>76</xdr:row>
                    <xdr:rowOff>133350</xdr:rowOff>
                  </from>
                  <to>
                    <xdr:col>3</xdr:col>
                    <xdr:colOff>57150</xdr:colOff>
                    <xdr:row>76</xdr:row>
                    <xdr:rowOff>438150</xdr:rowOff>
                  </to>
                </anchor>
              </controlPr>
            </control>
          </mc:Choice>
        </mc:AlternateContent>
        <mc:AlternateContent xmlns:mc="http://schemas.openxmlformats.org/markup-compatibility/2006">
          <mc:Choice Requires="x14">
            <control shapeId="7264" r:id="rId68" name="Check Box 96">
              <controlPr defaultSize="0" autoFill="0" autoLine="0" autoPict="0">
                <anchor moveWithCells="1">
                  <from>
                    <xdr:col>2</xdr:col>
                    <xdr:colOff>95250</xdr:colOff>
                    <xdr:row>77</xdr:row>
                    <xdr:rowOff>0</xdr:rowOff>
                  </from>
                  <to>
                    <xdr:col>3</xdr:col>
                    <xdr:colOff>57150</xdr:colOff>
                    <xdr:row>78</xdr:row>
                    <xdr:rowOff>19050</xdr:rowOff>
                  </to>
                </anchor>
              </controlPr>
            </control>
          </mc:Choice>
        </mc:AlternateContent>
        <mc:AlternateContent xmlns:mc="http://schemas.openxmlformats.org/markup-compatibility/2006">
          <mc:Choice Requires="x14">
            <control shapeId="7265" r:id="rId69" name="Check Box 97">
              <controlPr defaultSize="0" autoFill="0" autoLine="0" autoPict="0">
                <anchor moveWithCells="1">
                  <from>
                    <xdr:col>2</xdr:col>
                    <xdr:colOff>76200</xdr:colOff>
                    <xdr:row>78</xdr:row>
                    <xdr:rowOff>628650</xdr:rowOff>
                  </from>
                  <to>
                    <xdr:col>3</xdr:col>
                    <xdr:colOff>31750</xdr:colOff>
                    <xdr:row>78</xdr:row>
                    <xdr:rowOff>933450</xdr:rowOff>
                  </to>
                </anchor>
              </controlPr>
            </control>
          </mc:Choice>
        </mc:AlternateContent>
        <mc:AlternateContent xmlns:mc="http://schemas.openxmlformats.org/markup-compatibility/2006">
          <mc:Choice Requires="x14">
            <control shapeId="7267" r:id="rId70" name="Check Box 99">
              <controlPr defaultSize="0" autoFill="0" autoLine="0" autoPict="0">
                <anchor moveWithCells="1">
                  <from>
                    <xdr:col>2</xdr:col>
                    <xdr:colOff>88900</xdr:colOff>
                    <xdr:row>79</xdr:row>
                    <xdr:rowOff>171450</xdr:rowOff>
                  </from>
                  <to>
                    <xdr:col>3</xdr:col>
                    <xdr:colOff>38100</xdr:colOff>
                    <xdr:row>79</xdr:row>
                    <xdr:rowOff>476250</xdr:rowOff>
                  </to>
                </anchor>
              </controlPr>
            </control>
          </mc:Choice>
        </mc:AlternateContent>
        <mc:AlternateContent xmlns:mc="http://schemas.openxmlformats.org/markup-compatibility/2006">
          <mc:Choice Requires="x14">
            <control shapeId="7268" r:id="rId71" name="Check Box 100">
              <controlPr defaultSize="0" autoFill="0" autoLine="0" autoPict="0">
                <anchor moveWithCells="1">
                  <from>
                    <xdr:col>2</xdr:col>
                    <xdr:colOff>95250</xdr:colOff>
                    <xdr:row>80</xdr:row>
                    <xdr:rowOff>114300</xdr:rowOff>
                  </from>
                  <to>
                    <xdr:col>3</xdr:col>
                    <xdr:colOff>50800</xdr:colOff>
                    <xdr:row>80</xdr:row>
                    <xdr:rowOff>419100</xdr:rowOff>
                  </to>
                </anchor>
              </controlPr>
            </control>
          </mc:Choice>
        </mc:AlternateContent>
        <mc:AlternateContent xmlns:mc="http://schemas.openxmlformats.org/markup-compatibility/2006">
          <mc:Choice Requires="x14">
            <control shapeId="7269" r:id="rId72" name="Check Box 101">
              <controlPr defaultSize="0" autoFill="0" autoLine="0" autoPict="0">
                <anchor moveWithCells="1">
                  <from>
                    <xdr:col>2</xdr:col>
                    <xdr:colOff>95250</xdr:colOff>
                    <xdr:row>81</xdr:row>
                    <xdr:rowOff>12700</xdr:rowOff>
                  </from>
                  <to>
                    <xdr:col>3</xdr:col>
                    <xdr:colOff>50800</xdr:colOff>
                    <xdr:row>82</xdr:row>
                    <xdr:rowOff>19050</xdr:rowOff>
                  </to>
                </anchor>
              </controlPr>
            </control>
          </mc:Choice>
        </mc:AlternateContent>
        <mc:AlternateContent xmlns:mc="http://schemas.openxmlformats.org/markup-compatibility/2006">
          <mc:Choice Requires="x14">
            <control shapeId="7270" r:id="rId73" name="Check Box 102">
              <controlPr defaultSize="0" autoFill="0" autoLine="0" autoPict="0">
                <anchor moveWithCells="1">
                  <from>
                    <xdr:col>2</xdr:col>
                    <xdr:colOff>88900</xdr:colOff>
                    <xdr:row>82</xdr:row>
                    <xdr:rowOff>381000</xdr:rowOff>
                  </from>
                  <to>
                    <xdr:col>3</xdr:col>
                    <xdr:colOff>38100</xdr:colOff>
                    <xdr:row>82</xdr:row>
                    <xdr:rowOff>685800</xdr:rowOff>
                  </to>
                </anchor>
              </controlPr>
            </control>
          </mc:Choice>
        </mc:AlternateContent>
        <mc:AlternateContent xmlns:mc="http://schemas.openxmlformats.org/markup-compatibility/2006">
          <mc:Choice Requires="x14">
            <control shapeId="7272" r:id="rId74" name="Check Box 104">
              <controlPr defaultSize="0" autoFill="0" autoLine="0" autoPict="0">
                <anchor moveWithCells="1">
                  <from>
                    <xdr:col>2</xdr:col>
                    <xdr:colOff>95250</xdr:colOff>
                    <xdr:row>83</xdr:row>
                    <xdr:rowOff>133350</xdr:rowOff>
                  </from>
                  <to>
                    <xdr:col>3</xdr:col>
                    <xdr:colOff>50800</xdr:colOff>
                    <xdr:row>83</xdr:row>
                    <xdr:rowOff>438150</xdr:rowOff>
                  </to>
                </anchor>
              </controlPr>
            </control>
          </mc:Choice>
        </mc:AlternateContent>
        <mc:AlternateContent xmlns:mc="http://schemas.openxmlformats.org/markup-compatibility/2006">
          <mc:Choice Requires="x14">
            <control shapeId="7273" r:id="rId75" name="Check Box 105">
              <controlPr defaultSize="0" autoFill="0" autoLine="0" autoPict="0">
                <anchor moveWithCells="1">
                  <from>
                    <xdr:col>2</xdr:col>
                    <xdr:colOff>95250</xdr:colOff>
                    <xdr:row>84</xdr:row>
                    <xdr:rowOff>133350</xdr:rowOff>
                  </from>
                  <to>
                    <xdr:col>3</xdr:col>
                    <xdr:colOff>50800</xdr:colOff>
                    <xdr:row>84</xdr:row>
                    <xdr:rowOff>438150</xdr:rowOff>
                  </to>
                </anchor>
              </controlPr>
            </control>
          </mc:Choice>
        </mc:AlternateContent>
        <mc:AlternateContent xmlns:mc="http://schemas.openxmlformats.org/markup-compatibility/2006">
          <mc:Choice Requires="x14">
            <control shapeId="7274" r:id="rId76" name="Check Box 106">
              <controlPr defaultSize="0" autoFill="0" autoLine="0" autoPict="0">
                <anchor moveWithCells="1">
                  <from>
                    <xdr:col>2</xdr:col>
                    <xdr:colOff>88900</xdr:colOff>
                    <xdr:row>85</xdr:row>
                    <xdr:rowOff>95250</xdr:rowOff>
                  </from>
                  <to>
                    <xdr:col>3</xdr:col>
                    <xdr:colOff>38100</xdr:colOff>
                    <xdr:row>85</xdr:row>
                    <xdr:rowOff>400050</xdr:rowOff>
                  </to>
                </anchor>
              </controlPr>
            </control>
          </mc:Choice>
        </mc:AlternateContent>
        <mc:AlternateContent xmlns:mc="http://schemas.openxmlformats.org/markup-compatibility/2006">
          <mc:Choice Requires="x14">
            <control shapeId="7275" r:id="rId77" name="Check Box 107">
              <controlPr defaultSize="0" autoFill="0" autoLine="0" autoPict="0">
                <anchor moveWithCells="1">
                  <from>
                    <xdr:col>2</xdr:col>
                    <xdr:colOff>95250</xdr:colOff>
                    <xdr:row>86</xdr:row>
                    <xdr:rowOff>285750</xdr:rowOff>
                  </from>
                  <to>
                    <xdr:col>3</xdr:col>
                    <xdr:colOff>50800</xdr:colOff>
                    <xdr:row>86</xdr:row>
                    <xdr:rowOff>590550</xdr:rowOff>
                  </to>
                </anchor>
              </controlPr>
            </control>
          </mc:Choice>
        </mc:AlternateContent>
        <mc:AlternateContent xmlns:mc="http://schemas.openxmlformats.org/markup-compatibility/2006">
          <mc:Choice Requires="x14">
            <control shapeId="7276" r:id="rId78" name="Check Box 108">
              <controlPr defaultSize="0" autoFill="0" autoLine="0" autoPict="0">
                <anchor moveWithCells="1">
                  <from>
                    <xdr:col>2</xdr:col>
                    <xdr:colOff>95250</xdr:colOff>
                    <xdr:row>87</xdr:row>
                    <xdr:rowOff>57150</xdr:rowOff>
                  </from>
                  <to>
                    <xdr:col>3</xdr:col>
                    <xdr:colOff>50800</xdr:colOff>
                    <xdr:row>87</xdr:row>
                    <xdr:rowOff>361950</xdr:rowOff>
                  </to>
                </anchor>
              </controlPr>
            </control>
          </mc:Choice>
        </mc:AlternateContent>
        <mc:AlternateContent xmlns:mc="http://schemas.openxmlformats.org/markup-compatibility/2006">
          <mc:Choice Requires="x14">
            <control shapeId="7277" r:id="rId79" name="Check Box 109">
              <controlPr defaultSize="0" autoFill="0" autoLine="0" autoPict="0">
                <anchor moveWithCells="1">
                  <from>
                    <xdr:col>2</xdr:col>
                    <xdr:colOff>95250</xdr:colOff>
                    <xdr:row>89</xdr:row>
                    <xdr:rowOff>57150</xdr:rowOff>
                  </from>
                  <to>
                    <xdr:col>3</xdr:col>
                    <xdr:colOff>50800</xdr:colOff>
                    <xdr:row>89</xdr:row>
                    <xdr:rowOff>361950</xdr:rowOff>
                  </to>
                </anchor>
              </controlPr>
            </control>
          </mc:Choice>
        </mc:AlternateContent>
        <mc:AlternateContent xmlns:mc="http://schemas.openxmlformats.org/markup-compatibility/2006">
          <mc:Choice Requires="x14">
            <control shapeId="7278" r:id="rId80" name="Check Box 110">
              <controlPr defaultSize="0" autoFill="0" autoLine="0" autoPict="0">
                <anchor moveWithCells="1">
                  <from>
                    <xdr:col>2</xdr:col>
                    <xdr:colOff>95250</xdr:colOff>
                    <xdr:row>90</xdr:row>
                    <xdr:rowOff>133350</xdr:rowOff>
                  </from>
                  <to>
                    <xdr:col>3</xdr:col>
                    <xdr:colOff>50800</xdr:colOff>
                    <xdr:row>90</xdr:row>
                    <xdr:rowOff>438150</xdr:rowOff>
                  </to>
                </anchor>
              </controlPr>
            </control>
          </mc:Choice>
        </mc:AlternateContent>
        <mc:AlternateContent xmlns:mc="http://schemas.openxmlformats.org/markup-compatibility/2006">
          <mc:Choice Requires="x14">
            <control shapeId="7279" r:id="rId81" name="Check Box 111">
              <controlPr defaultSize="0" autoFill="0" autoLine="0" autoPict="0">
                <anchor moveWithCells="1">
                  <from>
                    <xdr:col>2</xdr:col>
                    <xdr:colOff>95250</xdr:colOff>
                    <xdr:row>91</xdr:row>
                    <xdr:rowOff>133350</xdr:rowOff>
                  </from>
                  <to>
                    <xdr:col>3</xdr:col>
                    <xdr:colOff>57150</xdr:colOff>
                    <xdr:row>91</xdr:row>
                    <xdr:rowOff>438150</xdr:rowOff>
                  </to>
                </anchor>
              </controlPr>
            </control>
          </mc:Choice>
        </mc:AlternateContent>
        <mc:AlternateContent xmlns:mc="http://schemas.openxmlformats.org/markup-compatibility/2006">
          <mc:Choice Requires="x14">
            <control shapeId="7280" r:id="rId82" name="Check Box 112">
              <controlPr defaultSize="0" autoFill="0" autoLine="0" autoPict="0">
                <anchor moveWithCells="1">
                  <from>
                    <xdr:col>2</xdr:col>
                    <xdr:colOff>95250</xdr:colOff>
                    <xdr:row>92</xdr:row>
                    <xdr:rowOff>57150</xdr:rowOff>
                  </from>
                  <to>
                    <xdr:col>3</xdr:col>
                    <xdr:colOff>50800</xdr:colOff>
                    <xdr:row>92</xdr:row>
                    <xdr:rowOff>361950</xdr:rowOff>
                  </to>
                </anchor>
              </controlPr>
            </control>
          </mc:Choice>
        </mc:AlternateContent>
        <mc:AlternateContent xmlns:mc="http://schemas.openxmlformats.org/markup-compatibility/2006">
          <mc:Choice Requires="x14">
            <control shapeId="7281" r:id="rId83" name="Check Box 113">
              <controlPr defaultSize="0" autoFill="0" autoLine="0" autoPict="0">
                <anchor moveWithCells="1">
                  <from>
                    <xdr:col>2</xdr:col>
                    <xdr:colOff>95250</xdr:colOff>
                    <xdr:row>93</xdr:row>
                    <xdr:rowOff>247650</xdr:rowOff>
                  </from>
                  <to>
                    <xdr:col>3</xdr:col>
                    <xdr:colOff>50800</xdr:colOff>
                    <xdr:row>93</xdr:row>
                    <xdr:rowOff>552450</xdr:rowOff>
                  </to>
                </anchor>
              </controlPr>
            </control>
          </mc:Choice>
        </mc:AlternateContent>
        <mc:AlternateContent xmlns:mc="http://schemas.openxmlformats.org/markup-compatibility/2006">
          <mc:Choice Requires="x14">
            <control shapeId="7282" r:id="rId84" name="Check Box 114">
              <controlPr defaultSize="0" autoFill="0" autoLine="0" autoPict="0">
                <anchor moveWithCells="1">
                  <from>
                    <xdr:col>2</xdr:col>
                    <xdr:colOff>76200</xdr:colOff>
                    <xdr:row>94</xdr:row>
                    <xdr:rowOff>571500</xdr:rowOff>
                  </from>
                  <to>
                    <xdr:col>3</xdr:col>
                    <xdr:colOff>31750</xdr:colOff>
                    <xdr:row>94</xdr:row>
                    <xdr:rowOff>876300</xdr:rowOff>
                  </to>
                </anchor>
              </controlPr>
            </control>
          </mc:Choice>
        </mc:AlternateContent>
        <mc:AlternateContent xmlns:mc="http://schemas.openxmlformats.org/markup-compatibility/2006">
          <mc:Choice Requires="x14">
            <control shapeId="7283" r:id="rId85" name="Check Box 115">
              <controlPr defaultSize="0" autoFill="0" autoLine="0" autoPict="0">
                <anchor moveWithCells="1">
                  <from>
                    <xdr:col>2</xdr:col>
                    <xdr:colOff>95250</xdr:colOff>
                    <xdr:row>95</xdr:row>
                    <xdr:rowOff>57150</xdr:rowOff>
                  </from>
                  <to>
                    <xdr:col>3</xdr:col>
                    <xdr:colOff>50800</xdr:colOff>
                    <xdr:row>95</xdr:row>
                    <xdr:rowOff>361950</xdr:rowOff>
                  </to>
                </anchor>
              </controlPr>
            </control>
          </mc:Choice>
        </mc:AlternateContent>
        <mc:AlternateContent xmlns:mc="http://schemas.openxmlformats.org/markup-compatibility/2006">
          <mc:Choice Requires="x14">
            <control shapeId="7284" r:id="rId86" name="Check Box 116">
              <controlPr defaultSize="0" autoFill="0" autoLine="0" autoPict="0">
                <anchor moveWithCells="1">
                  <from>
                    <xdr:col>2</xdr:col>
                    <xdr:colOff>95250</xdr:colOff>
                    <xdr:row>97</xdr:row>
                    <xdr:rowOff>57150</xdr:rowOff>
                  </from>
                  <to>
                    <xdr:col>3</xdr:col>
                    <xdr:colOff>50800</xdr:colOff>
                    <xdr:row>97</xdr:row>
                    <xdr:rowOff>361950</xdr:rowOff>
                  </to>
                </anchor>
              </controlPr>
            </control>
          </mc:Choice>
        </mc:AlternateContent>
        <mc:AlternateContent xmlns:mc="http://schemas.openxmlformats.org/markup-compatibility/2006">
          <mc:Choice Requires="x14">
            <control shapeId="7285" r:id="rId87" name="Check Box 117">
              <controlPr defaultSize="0" autoFill="0" autoLine="0" autoPict="0">
                <anchor moveWithCells="1">
                  <from>
                    <xdr:col>2</xdr:col>
                    <xdr:colOff>95250</xdr:colOff>
                    <xdr:row>98</xdr:row>
                    <xdr:rowOff>133350</xdr:rowOff>
                  </from>
                  <to>
                    <xdr:col>3</xdr:col>
                    <xdr:colOff>50800</xdr:colOff>
                    <xdr:row>98</xdr:row>
                    <xdr:rowOff>438150</xdr:rowOff>
                  </to>
                </anchor>
              </controlPr>
            </control>
          </mc:Choice>
        </mc:AlternateContent>
        <mc:AlternateContent xmlns:mc="http://schemas.openxmlformats.org/markup-compatibility/2006">
          <mc:Choice Requires="x14">
            <control shapeId="7286" r:id="rId88" name="Check Box 118">
              <controlPr defaultSize="0" autoFill="0" autoLine="0" autoPict="0">
                <anchor moveWithCells="1">
                  <from>
                    <xdr:col>2</xdr:col>
                    <xdr:colOff>95250</xdr:colOff>
                    <xdr:row>99</xdr:row>
                    <xdr:rowOff>146050</xdr:rowOff>
                  </from>
                  <to>
                    <xdr:col>3</xdr:col>
                    <xdr:colOff>50800</xdr:colOff>
                    <xdr:row>99</xdr:row>
                    <xdr:rowOff>450850</xdr:rowOff>
                  </to>
                </anchor>
              </controlPr>
            </control>
          </mc:Choice>
        </mc:AlternateContent>
        <mc:AlternateContent xmlns:mc="http://schemas.openxmlformats.org/markup-compatibility/2006">
          <mc:Choice Requires="x14">
            <control shapeId="7287" r:id="rId89" name="Check Box 119">
              <controlPr defaultSize="0" autoFill="0" autoLine="0" autoPict="0">
                <anchor moveWithCells="1">
                  <from>
                    <xdr:col>2</xdr:col>
                    <xdr:colOff>95250</xdr:colOff>
                    <xdr:row>100</xdr:row>
                    <xdr:rowOff>57150</xdr:rowOff>
                  </from>
                  <to>
                    <xdr:col>3</xdr:col>
                    <xdr:colOff>50800</xdr:colOff>
                    <xdr:row>100</xdr:row>
                    <xdr:rowOff>361950</xdr:rowOff>
                  </to>
                </anchor>
              </controlPr>
            </control>
          </mc:Choice>
        </mc:AlternateContent>
        <mc:AlternateContent xmlns:mc="http://schemas.openxmlformats.org/markup-compatibility/2006">
          <mc:Choice Requires="x14">
            <control shapeId="7288" r:id="rId90" name="Check Box 120">
              <controlPr defaultSize="0" autoFill="0" autoLine="0" autoPict="0">
                <anchor moveWithCells="1">
                  <from>
                    <xdr:col>2</xdr:col>
                    <xdr:colOff>88900</xdr:colOff>
                    <xdr:row>101</xdr:row>
                    <xdr:rowOff>171450</xdr:rowOff>
                  </from>
                  <to>
                    <xdr:col>3</xdr:col>
                    <xdr:colOff>38100</xdr:colOff>
                    <xdr:row>101</xdr:row>
                    <xdr:rowOff>476250</xdr:rowOff>
                  </to>
                </anchor>
              </controlPr>
            </control>
          </mc:Choice>
        </mc:AlternateContent>
        <mc:AlternateContent xmlns:mc="http://schemas.openxmlformats.org/markup-compatibility/2006">
          <mc:Choice Requires="x14">
            <control shapeId="7289" r:id="rId91" name="Check Box 121">
              <controlPr defaultSize="0" autoFill="0" autoLine="0" autoPict="0">
                <anchor moveWithCells="1">
                  <from>
                    <xdr:col>2</xdr:col>
                    <xdr:colOff>76200</xdr:colOff>
                    <xdr:row>102</xdr:row>
                    <xdr:rowOff>1238250</xdr:rowOff>
                  </from>
                  <to>
                    <xdr:col>3</xdr:col>
                    <xdr:colOff>31750</xdr:colOff>
                    <xdr:row>102</xdr:row>
                    <xdr:rowOff>1543050</xdr:rowOff>
                  </to>
                </anchor>
              </controlPr>
            </control>
          </mc:Choice>
        </mc:AlternateContent>
        <mc:AlternateContent xmlns:mc="http://schemas.openxmlformats.org/markup-compatibility/2006">
          <mc:Choice Requires="x14">
            <control shapeId="7290" r:id="rId92" name="Check Box 122">
              <controlPr defaultSize="0" autoFill="0" autoLine="0" autoPict="0">
                <anchor moveWithCells="1">
                  <from>
                    <xdr:col>2</xdr:col>
                    <xdr:colOff>88900</xdr:colOff>
                    <xdr:row>103</xdr:row>
                    <xdr:rowOff>190500</xdr:rowOff>
                  </from>
                  <to>
                    <xdr:col>3</xdr:col>
                    <xdr:colOff>38100</xdr:colOff>
                    <xdr:row>103</xdr:row>
                    <xdr:rowOff>495300</xdr:rowOff>
                  </to>
                </anchor>
              </controlPr>
            </control>
          </mc:Choice>
        </mc:AlternateContent>
        <mc:AlternateContent xmlns:mc="http://schemas.openxmlformats.org/markup-compatibility/2006">
          <mc:Choice Requires="x14">
            <control shapeId="7291" r:id="rId93" name="Check Box 123">
              <controlPr defaultSize="0" autoFill="0" autoLine="0" autoPict="0">
                <anchor moveWithCells="1">
                  <from>
                    <xdr:col>2</xdr:col>
                    <xdr:colOff>95250</xdr:colOff>
                    <xdr:row>104</xdr:row>
                    <xdr:rowOff>107950</xdr:rowOff>
                  </from>
                  <to>
                    <xdr:col>3</xdr:col>
                    <xdr:colOff>50800</xdr:colOff>
                    <xdr:row>104</xdr:row>
                    <xdr:rowOff>412750</xdr:rowOff>
                  </to>
                </anchor>
              </controlPr>
            </control>
          </mc:Choice>
        </mc:AlternateContent>
        <mc:AlternateContent xmlns:mc="http://schemas.openxmlformats.org/markup-compatibility/2006">
          <mc:Choice Requires="x14">
            <control shapeId="7292" r:id="rId94" name="Check Box 124">
              <controlPr defaultSize="0" autoFill="0" autoLine="0" autoPict="0">
                <anchor moveWithCells="1">
                  <from>
                    <xdr:col>2</xdr:col>
                    <xdr:colOff>95250</xdr:colOff>
                    <xdr:row>105</xdr:row>
                    <xdr:rowOff>57150</xdr:rowOff>
                  </from>
                  <to>
                    <xdr:col>3</xdr:col>
                    <xdr:colOff>50800</xdr:colOff>
                    <xdr:row>105</xdr:row>
                    <xdr:rowOff>361950</xdr:rowOff>
                  </to>
                </anchor>
              </controlPr>
            </control>
          </mc:Choice>
        </mc:AlternateContent>
        <mc:AlternateContent xmlns:mc="http://schemas.openxmlformats.org/markup-compatibility/2006">
          <mc:Choice Requires="x14">
            <control shapeId="7293" r:id="rId95" name="Check Box 125">
              <controlPr defaultSize="0" autoFill="0" autoLine="0" autoPict="0">
                <anchor moveWithCells="1">
                  <from>
                    <xdr:col>2</xdr:col>
                    <xdr:colOff>95250</xdr:colOff>
                    <xdr:row>106</xdr:row>
                    <xdr:rowOff>57150</xdr:rowOff>
                  </from>
                  <to>
                    <xdr:col>3</xdr:col>
                    <xdr:colOff>50800</xdr:colOff>
                    <xdr:row>106</xdr:row>
                    <xdr:rowOff>361950</xdr:rowOff>
                  </to>
                </anchor>
              </controlPr>
            </control>
          </mc:Choice>
        </mc:AlternateContent>
        <mc:AlternateContent xmlns:mc="http://schemas.openxmlformats.org/markup-compatibility/2006">
          <mc:Choice Requires="x14">
            <control shapeId="7294" r:id="rId96" name="Check Box 126">
              <controlPr defaultSize="0" autoFill="0" autoLine="0" autoPict="0">
                <anchor moveWithCells="1">
                  <from>
                    <xdr:col>2</xdr:col>
                    <xdr:colOff>95250</xdr:colOff>
                    <xdr:row>106</xdr:row>
                    <xdr:rowOff>450850</xdr:rowOff>
                  </from>
                  <to>
                    <xdr:col>3</xdr:col>
                    <xdr:colOff>50800</xdr:colOff>
                    <xdr:row>108</xdr:row>
                    <xdr:rowOff>50800</xdr:rowOff>
                  </to>
                </anchor>
              </controlPr>
            </control>
          </mc:Choice>
        </mc:AlternateContent>
        <mc:AlternateContent xmlns:mc="http://schemas.openxmlformats.org/markup-compatibility/2006">
          <mc:Choice Requires="x14">
            <control shapeId="7296" r:id="rId97" name="Check Box 128">
              <controlPr defaultSize="0" autoFill="0" autoLine="0" autoPict="0">
                <anchor moveWithCells="1">
                  <from>
                    <xdr:col>2</xdr:col>
                    <xdr:colOff>95250</xdr:colOff>
                    <xdr:row>110</xdr:row>
                    <xdr:rowOff>171450</xdr:rowOff>
                  </from>
                  <to>
                    <xdr:col>3</xdr:col>
                    <xdr:colOff>50800</xdr:colOff>
                    <xdr:row>110</xdr:row>
                    <xdr:rowOff>476250</xdr:rowOff>
                  </to>
                </anchor>
              </controlPr>
            </control>
          </mc:Choice>
        </mc:AlternateContent>
        <mc:AlternateContent xmlns:mc="http://schemas.openxmlformats.org/markup-compatibility/2006">
          <mc:Choice Requires="x14">
            <control shapeId="7297" r:id="rId98" name="Check Box 129">
              <controlPr defaultSize="0" autoFill="0" autoLine="0" autoPict="0">
                <anchor moveWithCells="1">
                  <from>
                    <xdr:col>2</xdr:col>
                    <xdr:colOff>88900</xdr:colOff>
                    <xdr:row>111</xdr:row>
                    <xdr:rowOff>209550</xdr:rowOff>
                  </from>
                  <to>
                    <xdr:col>3</xdr:col>
                    <xdr:colOff>38100</xdr:colOff>
                    <xdr:row>111</xdr:row>
                    <xdr:rowOff>514350</xdr:rowOff>
                  </to>
                </anchor>
              </controlPr>
            </control>
          </mc:Choice>
        </mc:AlternateContent>
        <mc:AlternateContent xmlns:mc="http://schemas.openxmlformats.org/markup-compatibility/2006">
          <mc:Choice Requires="x14">
            <control shapeId="7298" r:id="rId99" name="Check Box 130">
              <controlPr defaultSize="0" autoFill="0" autoLine="0" autoPict="0">
                <anchor moveWithCells="1">
                  <from>
                    <xdr:col>2</xdr:col>
                    <xdr:colOff>95250</xdr:colOff>
                    <xdr:row>112</xdr:row>
                    <xdr:rowOff>222250</xdr:rowOff>
                  </from>
                  <to>
                    <xdr:col>3</xdr:col>
                    <xdr:colOff>57150</xdr:colOff>
                    <xdr:row>112</xdr:row>
                    <xdr:rowOff>527050</xdr:rowOff>
                  </to>
                </anchor>
              </controlPr>
            </control>
          </mc:Choice>
        </mc:AlternateContent>
        <mc:AlternateContent xmlns:mc="http://schemas.openxmlformats.org/markup-compatibility/2006">
          <mc:Choice Requires="x14">
            <control shapeId="7299" r:id="rId100" name="Check Box 131">
              <controlPr defaultSize="0" autoFill="0" autoLine="0" autoPict="0">
                <anchor moveWithCells="1">
                  <from>
                    <xdr:col>2</xdr:col>
                    <xdr:colOff>88900</xdr:colOff>
                    <xdr:row>109</xdr:row>
                    <xdr:rowOff>19050</xdr:rowOff>
                  </from>
                  <to>
                    <xdr:col>3</xdr:col>
                    <xdr:colOff>38100</xdr:colOff>
                    <xdr:row>109</xdr:row>
                    <xdr:rowOff>323850</xdr:rowOff>
                  </to>
                </anchor>
              </controlPr>
            </control>
          </mc:Choice>
        </mc:AlternateContent>
        <mc:AlternateContent xmlns:mc="http://schemas.openxmlformats.org/markup-compatibility/2006">
          <mc:Choice Requires="x14">
            <control shapeId="7300" r:id="rId101" name="Check Box 132">
              <controlPr defaultSize="0" autoFill="0" autoLine="0" autoPict="0">
                <anchor moveWithCells="1">
                  <from>
                    <xdr:col>2</xdr:col>
                    <xdr:colOff>95250</xdr:colOff>
                    <xdr:row>113</xdr:row>
                    <xdr:rowOff>171450</xdr:rowOff>
                  </from>
                  <to>
                    <xdr:col>2</xdr:col>
                    <xdr:colOff>279400</xdr:colOff>
                    <xdr:row>113</xdr:row>
                    <xdr:rowOff>527050</xdr:rowOff>
                  </to>
                </anchor>
              </controlPr>
            </control>
          </mc:Choice>
        </mc:AlternateContent>
        <mc:AlternateContent xmlns:mc="http://schemas.openxmlformats.org/markup-compatibility/2006">
          <mc:Choice Requires="x14">
            <control shapeId="7302" r:id="rId102" name="Check Box 134">
              <controlPr defaultSize="0" autoFill="0" autoLine="0" autoPict="0">
                <anchor moveWithCells="1">
                  <from>
                    <xdr:col>2</xdr:col>
                    <xdr:colOff>95250</xdr:colOff>
                    <xdr:row>114</xdr:row>
                    <xdr:rowOff>171450</xdr:rowOff>
                  </from>
                  <to>
                    <xdr:col>2</xdr:col>
                    <xdr:colOff>279400</xdr:colOff>
                    <xdr:row>114</xdr:row>
                    <xdr:rowOff>527050</xdr:rowOff>
                  </to>
                </anchor>
              </controlPr>
            </control>
          </mc:Choice>
        </mc:AlternateContent>
        <mc:AlternateContent xmlns:mc="http://schemas.openxmlformats.org/markup-compatibility/2006">
          <mc:Choice Requires="x14">
            <control shapeId="7303" r:id="rId103" name="Check Box 135">
              <controlPr defaultSize="0" autoFill="0" autoLine="0" autoPict="0">
                <anchor moveWithCells="1">
                  <from>
                    <xdr:col>2</xdr:col>
                    <xdr:colOff>57150</xdr:colOff>
                    <xdr:row>115</xdr:row>
                    <xdr:rowOff>127000</xdr:rowOff>
                  </from>
                  <to>
                    <xdr:col>2</xdr:col>
                    <xdr:colOff>247650</xdr:colOff>
                    <xdr:row>115</xdr:row>
                    <xdr:rowOff>476250</xdr:rowOff>
                  </to>
                </anchor>
              </controlPr>
            </control>
          </mc:Choice>
        </mc:AlternateContent>
        <mc:AlternateContent xmlns:mc="http://schemas.openxmlformats.org/markup-compatibility/2006">
          <mc:Choice Requires="x14">
            <control shapeId="7304" r:id="rId104" name="Check Box 136">
              <controlPr defaultSize="0" autoFill="0" autoLine="0" autoPict="0">
                <anchor moveWithCells="1">
                  <from>
                    <xdr:col>2</xdr:col>
                    <xdr:colOff>57150</xdr:colOff>
                    <xdr:row>116</xdr:row>
                    <xdr:rowOff>127000</xdr:rowOff>
                  </from>
                  <to>
                    <xdr:col>2</xdr:col>
                    <xdr:colOff>247650</xdr:colOff>
                    <xdr:row>116</xdr:row>
                    <xdr:rowOff>476250</xdr:rowOff>
                  </to>
                </anchor>
              </controlPr>
            </control>
          </mc:Choice>
        </mc:AlternateContent>
        <mc:AlternateContent xmlns:mc="http://schemas.openxmlformats.org/markup-compatibility/2006">
          <mc:Choice Requires="x14">
            <control shapeId="7305" r:id="rId105" name="Check Box 137">
              <controlPr defaultSize="0" autoFill="0" autoLine="0" autoPict="0">
                <anchor moveWithCells="1">
                  <from>
                    <xdr:col>2</xdr:col>
                    <xdr:colOff>57150</xdr:colOff>
                    <xdr:row>117</xdr:row>
                    <xdr:rowOff>127000</xdr:rowOff>
                  </from>
                  <to>
                    <xdr:col>2</xdr:col>
                    <xdr:colOff>247650</xdr:colOff>
                    <xdr:row>117</xdr:row>
                    <xdr:rowOff>476250</xdr:rowOff>
                  </to>
                </anchor>
              </controlPr>
            </control>
          </mc:Choice>
        </mc:AlternateContent>
        <mc:AlternateContent xmlns:mc="http://schemas.openxmlformats.org/markup-compatibility/2006">
          <mc:Choice Requires="x14">
            <control shapeId="7340" r:id="rId106" name="Check Box 172">
              <controlPr defaultSize="0" autoFill="0" autoLine="0" autoPict="0">
                <anchor moveWithCells="1">
                  <from>
                    <xdr:col>2</xdr:col>
                    <xdr:colOff>88900</xdr:colOff>
                    <xdr:row>118</xdr:row>
                    <xdr:rowOff>450850</xdr:rowOff>
                  </from>
                  <to>
                    <xdr:col>2</xdr:col>
                    <xdr:colOff>260350</xdr:colOff>
                    <xdr:row>118</xdr:row>
                    <xdr:rowOff>800100</xdr:rowOff>
                  </to>
                </anchor>
              </controlPr>
            </control>
          </mc:Choice>
        </mc:AlternateContent>
        <mc:AlternateContent xmlns:mc="http://schemas.openxmlformats.org/markup-compatibility/2006">
          <mc:Choice Requires="x14">
            <control shapeId="7341" r:id="rId107" name="Check Box 173">
              <controlPr defaultSize="0" autoFill="0" autoLine="0" autoPict="0">
                <anchor moveWithCells="1">
                  <from>
                    <xdr:col>2</xdr:col>
                    <xdr:colOff>76200</xdr:colOff>
                    <xdr:row>119</xdr:row>
                    <xdr:rowOff>69850</xdr:rowOff>
                  </from>
                  <to>
                    <xdr:col>2</xdr:col>
                    <xdr:colOff>247650</xdr:colOff>
                    <xdr:row>119</xdr:row>
                    <xdr:rowOff>419100</xdr:rowOff>
                  </to>
                </anchor>
              </controlPr>
            </control>
          </mc:Choice>
        </mc:AlternateContent>
        <mc:AlternateContent xmlns:mc="http://schemas.openxmlformats.org/markup-compatibility/2006">
          <mc:Choice Requires="x14">
            <control shapeId="7342" r:id="rId108" name="Check Box 174">
              <controlPr defaultSize="0" autoFill="0" autoLine="0" autoPict="0">
                <anchor moveWithCells="1">
                  <from>
                    <xdr:col>2</xdr:col>
                    <xdr:colOff>57150</xdr:colOff>
                    <xdr:row>123</xdr:row>
                    <xdr:rowOff>203200</xdr:rowOff>
                  </from>
                  <to>
                    <xdr:col>2</xdr:col>
                    <xdr:colOff>247650</xdr:colOff>
                    <xdr:row>123</xdr:row>
                    <xdr:rowOff>552450</xdr:rowOff>
                  </to>
                </anchor>
              </controlPr>
            </control>
          </mc:Choice>
        </mc:AlternateContent>
        <mc:AlternateContent xmlns:mc="http://schemas.openxmlformats.org/markup-compatibility/2006">
          <mc:Choice Requires="x14">
            <control shapeId="7343" r:id="rId109" name="Check Box 175">
              <controlPr defaultSize="0" autoFill="0" autoLine="0" autoPict="0">
                <anchor moveWithCells="1">
                  <from>
                    <xdr:col>2</xdr:col>
                    <xdr:colOff>69850</xdr:colOff>
                    <xdr:row>124</xdr:row>
                    <xdr:rowOff>38100</xdr:rowOff>
                  </from>
                  <to>
                    <xdr:col>2</xdr:col>
                    <xdr:colOff>247650</xdr:colOff>
                    <xdr:row>124</xdr:row>
                    <xdr:rowOff>393700</xdr:rowOff>
                  </to>
                </anchor>
              </controlPr>
            </control>
          </mc:Choice>
        </mc:AlternateContent>
        <mc:AlternateContent xmlns:mc="http://schemas.openxmlformats.org/markup-compatibility/2006">
          <mc:Choice Requires="x14">
            <control shapeId="7344" r:id="rId110" name="Check Box 176">
              <controlPr defaultSize="0" autoFill="0" autoLine="0" autoPict="0">
                <anchor moveWithCells="1">
                  <from>
                    <xdr:col>2</xdr:col>
                    <xdr:colOff>76200</xdr:colOff>
                    <xdr:row>125</xdr:row>
                    <xdr:rowOff>171450</xdr:rowOff>
                  </from>
                  <to>
                    <xdr:col>2</xdr:col>
                    <xdr:colOff>247650</xdr:colOff>
                    <xdr:row>125</xdr:row>
                    <xdr:rowOff>514350</xdr:rowOff>
                  </to>
                </anchor>
              </controlPr>
            </control>
          </mc:Choice>
        </mc:AlternateContent>
        <mc:AlternateContent xmlns:mc="http://schemas.openxmlformats.org/markup-compatibility/2006">
          <mc:Choice Requires="x14">
            <control shapeId="7346" r:id="rId111" name="Check Box 178">
              <controlPr defaultSize="0" autoFill="0" autoLine="0" autoPict="0">
                <anchor moveWithCells="1">
                  <from>
                    <xdr:col>2</xdr:col>
                    <xdr:colOff>57150</xdr:colOff>
                    <xdr:row>126</xdr:row>
                    <xdr:rowOff>209550</xdr:rowOff>
                  </from>
                  <to>
                    <xdr:col>2</xdr:col>
                    <xdr:colOff>247650</xdr:colOff>
                    <xdr:row>126</xdr:row>
                    <xdr:rowOff>565150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表紙</vt:lpstr>
      <vt:lpstr>記入要領</vt:lpstr>
      <vt:lpstr>自己点検表</vt:lpstr>
      <vt:lpstr>別表１</vt:lpstr>
      <vt:lpstr>別表２</vt:lpstr>
      <vt:lpstr>勤務表</vt:lpstr>
      <vt:lpstr>プルダウン・リスト</vt:lpstr>
      <vt:lpstr>記入方法</vt:lpstr>
      <vt:lpstr>【記載例】勤務表</vt:lpstr>
      <vt:lpstr>自己点検表(加算等)</vt:lpstr>
      <vt:lpstr>【記載例】勤務表!Print_Area</vt:lpstr>
      <vt:lpstr>記入方法!Print_Area</vt:lpstr>
      <vt:lpstr>記入要領!Print_Area</vt:lpstr>
      <vt:lpstr>勤務表!Print_Area</vt:lpstr>
      <vt:lpstr>表紙!Print_Area</vt:lpstr>
      <vt:lpstr>【記載例】勤務表!Print_Titles</vt:lpstr>
      <vt:lpstr>勤務表!Print_Titles</vt:lpstr>
      <vt:lpstr>自己点検表!Print_Titles</vt:lpstr>
      <vt:lpstr>'自己点検表(加算等)'!Print_Titles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8600802</cp:lastModifiedBy>
  <cp:lastPrinted>2024-06-21T08:23:40Z</cp:lastPrinted>
  <dcterms:created xsi:type="dcterms:W3CDTF">2020-01-14T23:44:41Z</dcterms:created>
  <dcterms:modified xsi:type="dcterms:W3CDTF">2025-06-10T01:12:03Z</dcterms:modified>
</cp:coreProperties>
</file>