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s="1"/>
  <c r="BE34" i="10"/>
  <c r="AO34" i="10"/>
  <c r="AM34" i="10"/>
  <c r="W34" i="10"/>
  <c r="U34" i="10"/>
  <c r="E34" i="10"/>
  <c r="C34" i="10"/>
</calcChain>
</file>

<file path=xl/sharedStrings.xml><?xml version="1.0" encoding="utf-8"?>
<sst xmlns="http://schemas.openxmlformats.org/spreadsheetml/2006/main" count="1020" uniqueCount="551">
  <si>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</si>
  <si>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</si>
  <si>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</si>
  <si>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</si>
  <si>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</si>
  <si>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</si>
  <si>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</si>
  <si>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</si>
  <si>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</si>
  <si>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</si>
  <si>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</si>
  <si>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</si>
  <si>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</si>
  <si>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</si>
  <si>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</si>
  <si>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</si>
  <si>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</si>
  <si>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</si>
  <si>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</si>
  <si>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</si>
  <si>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</si>
  <si>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</si>
  <si>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</si>
  <si>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</si>
  <si>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</si>
  <si>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</si>
  <si>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</si>
  <si>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</si>
  <si>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</si>
  <si>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</si>
  <si>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</si>
  <si>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</si>
  <si>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</si>
  <si>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</si>
  <si>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</si>
  <si>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</si>
  <si>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</si>
  <si>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</si>
  <si>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</si>
  <si>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</si>
  <si>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</si>
  <si>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</si>
  <si>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</si>
  <si>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</si>
  <si>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</si>
  <si>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</si>
  <si>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</si>
  <si>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</si>
  <si>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</si>
  <si>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</si>
  <si>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</si>
  <si>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</si>
  <si>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</si>
  <si>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</si>
  <si>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</si>
  <si>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</si>
  <si>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</si>
  <si>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</si>
  <si>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</si>
  <si>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</si>
  <si>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</si>
  <si>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</si>
  <si>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</si>
  <si>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</si>
  <si>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</si>
  <si>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</si>
  <si>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</si>
  <si>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</si>
  <si>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</si>
  <si>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</si>
  <si>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</si>
  <si>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</si>
  <si>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</si>
  <si>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</si>
  <si>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</si>
  <si>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</si>
  <si>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</si>
  <si>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</si>
  <si>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</si>
  <si>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</si>
  <si>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</si>
  <si>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</si>
  <si>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</si>
  <si>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</si>
  <si>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</si>
  <si>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</si>
  <si>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</si>
  <si>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</si>
  <si>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</si>
  <si>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</si>
  <si>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</si>
  <si>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</si>
  <si>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</si>
  <si>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</si>
  <si>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長洲町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</si>
  <si>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</si>
  <si>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</si>
  <si>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</si>
  <si>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</si>
  <si>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</si>
  <si>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</si>
  <si>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</si>
  <si>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</si>
  <si>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</si>
  <si>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</si>
  <si>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</si>
  <si>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</si>
  <si>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</si>
  <si>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</si>
  <si>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</si>
  <si>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</si>
  <si>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</si>
  <si>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</si>
  <si>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</si>
  <si>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</si>
  <si>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</si>
  <si>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</si>
  <si>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</si>
  <si>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</si>
  <si>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</si>
  <si>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</si>
  <si>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</si>
  <si>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</si>
  <si>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</si>
  <si>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</si>
  <si>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</si>
  <si>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</si>
  <si>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</si>
  <si>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</si>
  <si>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</si>
  <si>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</si>
  <si>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</si>
  <si>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</si>
  <si>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</si>
  <si>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</si>
  <si>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</si>
  <si>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</si>
  <si>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</si>
  <si>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</si>
  <si>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</si>
  <si>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</si>
  <si>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</si>
  <si>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</si>
  <si>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</si>
  <si>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</si>
  <si>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</si>
  <si>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</si>
  <si>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</si>
  <si>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</si>
  <si>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</si>
  <si>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</si>
  <si>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</si>
  <si>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</si>
  <si>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</si>
  <si>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</si>
  <si>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</si>
  <si>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</si>
  <si>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</si>
  <si>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</si>
  <si>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</si>
  <si>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</si>
  <si>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</si>
  <si>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</si>
  <si>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</si>
  <si>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</si>
  <si>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</si>
  <si>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</si>
  <si>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</si>
  <si>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</si>
  <si>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</si>
  <si>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</si>
  <si>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</si>
  <si>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</si>
  <si>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</si>
  <si>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</si>
  <si>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</si>
  <si>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</si>
  <si>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</si>
  <si>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</si>
  <si>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</si>
  <si>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</si>
  <si>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</si>
  <si>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</si>
  <si>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</si>
  <si>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</si>
  <si>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</si>
  <si>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</si>
  <si>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</si>
  <si>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</si>
  <si>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</si>
  <si>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</si>
  <si>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</si>
  <si>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</si>
  <si>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</si>
  <si>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</si>
  <si>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</si>
  <si>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</si>
  <si>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</si>
  <si>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</si>
  <si>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</si>
  <si>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</si>
  <si>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</si>
  <si>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</si>
  <si>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</si>
  <si>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熊本県長洲町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</si>
  <si>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</si>
  <si>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</si>
  <si>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</si>
  <si>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</si>
  <si>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</si>
  <si>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</si>
  <si>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</si>
  <si>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</si>
  <si>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</si>
  <si>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</si>
  <si>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</si>
  <si>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</si>
  <si>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</si>
  <si>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</si>
  <si>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</si>
  <si>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</si>
  <si>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</si>
  <si>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</si>
  <si>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</si>
  <si>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</si>
  <si>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</si>
  <si>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</si>
  <si>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</si>
  <si>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</si>
  <si>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</si>
  <si>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</si>
  <si>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</si>
  <si>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</si>
  <si>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</si>
  <si>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</si>
  <si>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</si>
  <si>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</si>
  <si>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</si>
  <si>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</si>
  <si>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</si>
  <si>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</si>
  <si>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</si>
  <si>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</si>
  <si>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</si>
  <si>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</si>
  <si>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</si>
  <si>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</si>
  <si>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</si>
  <si>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</si>
  <si>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</si>
  <si>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</si>
  <si>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</si>
  <si>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</si>
  <si>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</si>
  <si>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</si>
  <si>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</si>
  <si>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</si>
  <si>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</si>
  <si>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</si>
  <si>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</si>
  <si>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</si>
  <si>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</si>
  <si>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</si>
  <si>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</si>
  <si>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</si>
  <si>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</si>
  <si>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</si>
  <si>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</si>
  <si>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</si>
  <si>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</si>
  <si>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</si>
  <si>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</si>
  <si>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</si>
  <si>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</si>
  <si>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</si>
  <si>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</si>
  <si>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</si>
  <si>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</si>
  <si>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</si>
  <si>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</si>
  <si>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</si>
  <si>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</si>
  <si>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</si>
  <si>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</si>
  <si>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</si>
  <si>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</si>
  <si>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</si>
  <si>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</si>
  <si>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</si>
  <si>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</si>
  <si>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</si>
  <si>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</si>
  <si>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</si>
  <si>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</si>
  <si>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</si>
  <si>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</si>
  <si>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</si>
  <si>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</si>
  <si>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</si>
  <si>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</si>
  <si>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</si>
  <si>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</si>
  <si>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</si>
  <si>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</si>
  <si>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</si>
  <si>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</si>
  <si>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</si>
  <si>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</si>
  <si>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</si>
  <si>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</si>
  <si>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</si>
  <si>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</si>
  <si>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</si>
  <si>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</si>
  <si>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</si>
  <si>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</si>
  <si>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</si>
  <si>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</si>
  <si>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</si>
  <si>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</si>
  <si>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</si>
  <si>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</si>
  <si>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</si>
  <si>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</si>
  <si>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</si>
  <si>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</si>
  <si>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</si>
  <si>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</si>
  <si>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</si>
  <si>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</si>
  <si>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</si>
  <si>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</si>
  <si>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</si>
  <si>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</si>
  <si>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</si>
  <si>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</si>
  <si>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</si>
  <si>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</si>
  <si>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</si>
  <si>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</si>
  <si>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</si>
  <si>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</si>
  <si>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</si>
  <si>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</si>
  <si>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</si>
  <si>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</si>
  <si>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</si>
  <si>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</si>
  <si>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</si>
  <si>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</si>
  <si>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</si>
  <si>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</si>
  <si>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</si>
  <si>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</si>
  <si>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</si>
  <si>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熊本県長洲町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</si>
  <si>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</si>
  <si>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</si>
  <si>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</si>
  <si>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</si>
  <si>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</si>
  <si>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</si>
  <si>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</si>
  <si>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</si>
  <si>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</si>
  <si>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</si>
  <si>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</si>
  <si>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</si>
  <si>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</si>
  <si>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</si>
  <si>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</si>
  <si>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</si>
  <si>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</si>
  <si>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</si>
  <si>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</si>
  <si>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</si>
  <si>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</si>
  <si>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</si>
  <si>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</si>
  <si>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</si>
  <si>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</si>
  <si>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</si>
  <si>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</si>
  <si>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</si>
  <si>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</si>
  <si>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</si>
  <si>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</si>
  <si>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</si>
  <si>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</si>
  <si>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</si>
  <si>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</si>
  <si>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</si>
  <si>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</si>
  <si>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</si>
  <si>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</si>
  <si>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</si>
  <si>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</si>
  <si>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</si>
  <si>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</si>
  <si>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</si>
  <si>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</si>
  <si>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</si>
  <si>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</si>
  <si>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</si>
  <si>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</si>
  <si>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</si>
  <si>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</si>
  <si>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</si>
  <si>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</si>
  <si>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</si>
  <si>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</si>
  <si>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</si>
  <si>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</si>
  <si>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</si>
  <si>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</si>
  <si>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</si>
  <si>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</si>
  <si>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</si>
  <si>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</si>
  <si>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</si>
  <si>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</si>
  <si>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</si>
  <si>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</si>
  <si>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</si>
  <si>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</si>
  <si>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</si>
  <si>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</si>
  <si>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</si>
  <si>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</si>
  <si>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</si>
  <si>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</si>
  <si>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</si>
  <si>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</si>
  <si>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</si>
  <si>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</si>
  <si>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</si>
  <si>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</si>
  <si>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</si>
  <si>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</si>
  <si>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</si>
  <si>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</si>
  <si>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</si>
  <si>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</si>
  <si>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</si>
  <si>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</si>
  <si>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</si>
  <si>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</si>
  <si>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</si>
  <si>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</si>
  <si>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</si>
  <si>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</si>
  <si>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</si>
  <si>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</si>
  <si>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</si>
  <si>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</si>
  <si>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</si>
  <si>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</si>
  <si>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</si>
  <si>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</si>
  <si>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</si>
  <si>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</si>
  <si>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</si>
  <si>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</si>
  <si>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</si>
  <si>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</si>
  <si>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</si>
  <si>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</si>
  <si>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</si>
  <si>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</si>
  <si>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</si>
  <si>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</si>
  <si>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</si>
  <si>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</si>
  <si>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</si>
  <si>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</si>
  <si>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</si>
  <si>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</si>
  <si>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</si>
  <si>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</si>
  <si>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</si>
  <si>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</si>
  <si>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</si>
  <si>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</si>
  <si>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</si>
  <si>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</si>
  <si>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</si>
  <si>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</si>
  <si>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</si>
  <si>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</si>
  <si>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</si>
  <si>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</si>
  <si>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</si>
  <si>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</si>
  <si>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</si>
  <si>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</si>
  <si>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</si>
  <si>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</si>
  <si>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</si>
  <si>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</si>
  <si>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</si>
  <si>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</si>
  <si>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</si>
  <si>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</si>
  <si>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</si>
  <si>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</si>
  <si>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</si>
  <si>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</si>
  <si>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</si>
  <si>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</si>
  <si>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</si>
  <si>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</si>
  <si>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</si>
  <si>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</si>
  <si>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</si>
  <si>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</si>
  <si>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</si>
  <si>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</si>
  <si>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</si>
  <si>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</si>
  <si>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</si>
  <si>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</si>
  <si>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</si>
  <si>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</si>
  <si>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</si>
  <si>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</si>
  <si>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</si>
  <si>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</si>
  <si>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</si>
  <si>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</si>
  <si>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</si>
  <si>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4.65</t>
  </si>
  <si>
    <t>下水道事業会計</t>
  </si>
  <si>
    <t>水道事業会計</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</si>
  <si>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</si>
  <si>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</si>
  <si>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</si>
  <si>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</si>
  <si>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</si>
  <si>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</si>
  <si>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</si>
  <si>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</si>
  <si>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</si>
  <si>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</si>
  <si>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</si>
  <si>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</si>
  <si>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福祉のまちづくり基金</t>
  </si>
  <si>
    <t>ふるさと・水と土保全基金</t>
  </si>
  <si>
    <t>収入印紙等購入基金</t>
  </si>
  <si>
    <t>環境整備協力基金</t>
    <phoneticPr fontId="2"/>
  </si>
  <si>
    <t>地域優良賃貸住宅基金</t>
    <phoneticPr fontId="2"/>
  </si>
  <si>
    <t>有明広域行政事務組合</t>
    <rPh sb="0" eb="4">
      <t>アリアケコウイキ</t>
    </rPh>
    <rPh sb="4" eb="6">
      <t>ギョウセイ</t>
    </rPh>
    <rPh sb="6" eb="10">
      <t>ジムクミアイ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</si>
</sst>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4728-44F6-959A-2E5659C512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123872</c:v>
                </c:pt>
                <c:pt idx="1">
                  <c:v>90374</c:v>
                </c:pt>
                <c:pt idx="2">
                  <c:v>86394</c:v>
                </c:pt>
                <c:pt idx="3">
                  <c:v>99892</c:v>
                </c:pt>
                <c:pt idx="4">
                  <c:v>122464</c:v>
                </c:pt>
              </c:numCache>
            </c:numRef>
          </c:val>
          <c:smooth val="0"/>
          <c:extLst>
            <c:ext xmlns:c16="http://schemas.microsoft.com/office/drawing/2014/chart" uri="{C3380CC4-5D6E-409C-BE32-E72D297353CC}">
              <c16:uniqueId val="{00000001-4728-44F6-959A-2E5659C512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1.79</c:v>
                </c:pt>
                <c:pt idx="1">
                  <c:v>1.83</c:v>
                </c:pt>
                <c:pt idx="2">
                  <c:v>6.39</c:v>
                </c:pt>
                <c:pt idx="3">
                  <c:v>4.1900000000000004</c:v>
                </c:pt>
                <c:pt idx="4">
                  <c:v>4.17</c:v>
                </c:pt>
              </c:numCache>
            </c:numRef>
          </c:val>
          <c:extLst>
            <c:ext xmlns:c16="http://schemas.microsoft.com/office/drawing/2014/chart" uri="{C3380CC4-5D6E-409C-BE32-E72D297353CC}">
              <c16:uniqueId val="{00000000-C7BF-45BC-A7B5-C1A14153B9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13.79</c:v>
                </c:pt>
                <c:pt idx="1">
                  <c:v>18.03</c:v>
                </c:pt>
                <c:pt idx="2">
                  <c:v>23.73</c:v>
                </c:pt>
                <c:pt idx="3">
                  <c:v>25.44</c:v>
                </c:pt>
                <c:pt idx="4">
                  <c:v>28.54</c:v>
                </c:pt>
              </c:numCache>
            </c:numRef>
          </c:val>
          <c:extLst>
            <c:ext xmlns:c16="http://schemas.microsoft.com/office/drawing/2014/chart" uri="{C3380CC4-5D6E-409C-BE32-E72D297353CC}">
              <c16:uniqueId val="{00000001-C7BF-45BC-A7B5-C1A14153B9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2.0099999999999998</c:v>
                </c:pt>
                <c:pt idx="1">
                  <c:v>3.6</c:v>
                </c:pt>
                <c:pt idx="2">
                  <c:v>9.93</c:v>
                </c:pt>
                <c:pt idx="3">
                  <c:v>-4.6500000000000004</c:v>
                </c:pt>
                <c:pt idx="4">
                  <c:v>1.48</c:v>
                </c:pt>
              </c:numCache>
            </c:numRef>
          </c:val>
          <c:smooth val="0"/>
          <c:extLst>
            <c:ext xmlns:c16="http://schemas.microsoft.com/office/drawing/2014/chart" uri="{C3380CC4-5D6E-409C-BE32-E72D297353CC}">
              <c16:uniqueId val="{00000002-C7BF-45BC-A7B5-C1A14153B9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D5-4260-8756-9972130AF3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D5-4260-8756-9972130AF3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D5-4260-8756-9972130AF30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4D5-4260-8756-9972130AF30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D4D5-4260-8756-9972130AF30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1.52</c:v>
                </c:pt>
                <c:pt idx="2">
                  <c:v>#N/A</c:v>
                </c:pt>
                <c:pt idx="3">
                  <c:v>0.84</c:v>
                </c:pt>
                <c:pt idx="4">
                  <c:v>#N/A</c:v>
                </c:pt>
                <c:pt idx="5">
                  <c:v>0.78</c:v>
                </c:pt>
                <c:pt idx="6">
                  <c:v>#N/A</c:v>
                </c:pt>
                <c:pt idx="7">
                  <c:v>0.23</c:v>
                </c:pt>
                <c:pt idx="8">
                  <c:v>#N/A</c:v>
                </c:pt>
                <c:pt idx="9">
                  <c:v>0.12</c:v>
                </c:pt>
              </c:numCache>
            </c:numRef>
          </c:val>
          <c:extLst>
            <c:ext xmlns:c16="http://schemas.microsoft.com/office/drawing/2014/chart" uri="{C3380CC4-5D6E-409C-BE32-E72D297353CC}">
              <c16:uniqueId val="{00000005-D4D5-4260-8756-9972130AF30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0.67</c:v>
                </c:pt>
                <c:pt idx="2">
                  <c:v>#N/A</c:v>
                </c:pt>
                <c:pt idx="3">
                  <c:v>0.56999999999999995</c:v>
                </c:pt>
                <c:pt idx="4">
                  <c:v>#N/A</c:v>
                </c:pt>
                <c:pt idx="5">
                  <c:v>1.86</c:v>
                </c:pt>
                <c:pt idx="6">
                  <c:v>#N/A</c:v>
                </c:pt>
                <c:pt idx="7">
                  <c:v>2.15</c:v>
                </c:pt>
                <c:pt idx="8">
                  <c:v>#N/A</c:v>
                </c:pt>
                <c:pt idx="9">
                  <c:v>1.44</c:v>
                </c:pt>
              </c:numCache>
            </c:numRef>
          </c:val>
          <c:extLst>
            <c:ext xmlns:c16="http://schemas.microsoft.com/office/drawing/2014/chart" uri="{C3380CC4-5D6E-409C-BE32-E72D297353CC}">
              <c16:uniqueId val="{00000006-D4D5-4260-8756-9972130AF30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1.78</c:v>
                </c:pt>
                <c:pt idx="2">
                  <c:v>#N/A</c:v>
                </c:pt>
                <c:pt idx="3">
                  <c:v>1.82</c:v>
                </c:pt>
                <c:pt idx="4">
                  <c:v>#N/A</c:v>
                </c:pt>
                <c:pt idx="5">
                  <c:v>6.39</c:v>
                </c:pt>
                <c:pt idx="6">
                  <c:v>#N/A</c:v>
                </c:pt>
                <c:pt idx="7">
                  <c:v>4.1900000000000004</c:v>
                </c:pt>
                <c:pt idx="8">
                  <c:v>#N/A</c:v>
                </c:pt>
                <c:pt idx="9">
                  <c:v>4.16</c:v>
                </c:pt>
              </c:numCache>
            </c:numRef>
          </c:val>
          <c:extLst>
            <c:ext xmlns:c16="http://schemas.microsoft.com/office/drawing/2014/chart" uri="{C3380CC4-5D6E-409C-BE32-E72D297353CC}">
              <c16:uniqueId val="{00000007-D4D5-4260-8756-9972130AF30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11.51</c:v>
                </c:pt>
                <c:pt idx="2">
                  <c:v>#N/A</c:v>
                </c:pt>
                <c:pt idx="3">
                  <c:v>11.62</c:v>
                </c:pt>
                <c:pt idx="4">
                  <c:v>#N/A</c:v>
                </c:pt>
                <c:pt idx="5">
                  <c:v>10.18</c:v>
                </c:pt>
                <c:pt idx="6">
                  <c:v>#N/A</c:v>
                </c:pt>
                <c:pt idx="7">
                  <c:v>10.47</c:v>
                </c:pt>
                <c:pt idx="8">
                  <c:v>#N/A</c:v>
                </c:pt>
                <c:pt idx="9">
                  <c:v>4.33</c:v>
                </c:pt>
              </c:numCache>
            </c:numRef>
          </c:val>
          <c:extLst>
            <c:ext xmlns:c16="http://schemas.microsoft.com/office/drawing/2014/chart" uri="{C3380CC4-5D6E-409C-BE32-E72D297353CC}">
              <c16:uniqueId val="{00000008-D4D5-4260-8756-9972130AF30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c:v>
                </c:pt>
                <c:pt idx="2">
                  <c:v>#N/A</c:v>
                </c:pt>
                <c:pt idx="3">
                  <c:v>3.02</c:v>
                </c:pt>
                <c:pt idx="4">
                  <c:v>#N/A</c:v>
                </c:pt>
                <c:pt idx="5">
                  <c:v>3.36</c:v>
                </c:pt>
                <c:pt idx="6">
                  <c:v>#N/A</c:v>
                </c:pt>
                <c:pt idx="7">
                  <c:v>3.57</c:v>
                </c:pt>
                <c:pt idx="8">
                  <c:v>#N/A</c:v>
                </c:pt>
                <c:pt idx="9">
                  <c:v>9.58</c:v>
                </c:pt>
              </c:numCache>
            </c:numRef>
          </c:val>
          <c:extLst>
            <c:ext xmlns:c16="http://schemas.microsoft.com/office/drawing/2014/chart" uri="{C3380CC4-5D6E-409C-BE32-E72D297353CC}">
              <c16:uniqueId val="{00000009-D4D5-4260-8756-9972130AF3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2128</c:v>
                </c:pt>
                <c:pt idx="5">
                  <c:v>839</c:v>
                </c:pt>
                <c:pt idx="8">
                  <c:v>751</c:v>
                </c:pt>
                <c:pt idx="11">
                  <c:v>739</c:v>
                </c:pt>
                <c:pt idx="14">
                  <c:v>759</c:v>
                </c:pt>
              </c:numCache>
            </c:numRef>
          </c:val>
          <c:extLst>
            <c:ext xmlns:c16="http://schemas.microsoft.com/office/drawing/2014/chart" uri="{C3380CC4-5D6E-409C-BE32-E72D297353CC}">
              <c16:uniqueId val="{00000000-0E28-4EE9-8D4A-13BD44C56D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28-4EE9-8D4A-13BD44C56D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1366</c:v>
                </c:pt>
                <c:pt idx="3">
                  <c:v>103</c:v>
                </c:pt>
                <c:pt idx="6">
                  <c:v>101</c:v>
                </c:pt>
                <c:pt idx="9">
                  <c:v>103</c:v>
                </c:pt>
                <c:pt idx="12">
                  <c:v>118</c:v>
                </c:pt>
              </c:numCache>
            </c:numRef>
          </c:val>
          <c:extLst>
            <c:ext xmlns:c16="http://schemas.microsoft.com/office/drawing/2014/chart" uri="{C3380CC4-5D6E-409C-BE32-E72D297353CC}">
              <c16:uniqueId val="{00000002-0E28-4EE9-8D4A-13BD44C56D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192</c:v>
                </c:pt>
                <c:pt idx="3">
                  <c:v>166</c:v>
                </c:pt>
                <c:pt idx="6">
                  <c:v>35</c:v>
                </c:pt>
                <c:pt idx="9">
                  <c:v>41</c:v>
                </c:pt>
                <c:pt idx="12">
                  <c:v>48</c:v>
                </c:pt>
              </c:numCache>
            </c:numRef>
          </c:val>
          <c:extLst>
            <c:ext xmlns:c16="http://schemas.microsoft.com/office/drawing/2014/chart" uri="{C3380CC4-5D6E-409C-BE32-E72D297353CC}">
              <c16:uniqueId val="{00000003-0E28-4EE9-8D4A-13BD44C56D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322</c:v>
                </c:pt>
                <c:pt idx="3">
                  <c:v>306</c:v>
                </c:pt>
                <c:pt idx="6">
                  <c:v>286</c:v>
                </c:pt>
                <c:pt idx="9">
                  <c:v>296</c:v>
                </c:pt>
                <c:pt idx="12">
                  <c:v>306</c:v>
                </c:pt>
              </c:numCache>
            </c:numRef>
          </c:val>
          <c:extLst>
            <c:ext xmlns:c16="http://schemas.microsoft.com/office/drawing/2014/chart" uri="{C3380CC4-5D6E-409C-BE32-E72D297353CC}">
              <c16:uniqueId val="{00000004-0E28-4EE9-8D4A-13BD44C56D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28-4EE9-8D4A-13BD44C56D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28-4EE9-8D4A-13BD44C56D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504</c:v>
                </c:pt>
                <c:pt idx="3">
                  <c:v>536</c:v>
                </c:pt>
                <c:pt idx="6">
                  <c:v>542</c:v>
                </c:pt>
                <c:pt idx="9">
                  <c:v>535</c:v>
                </c:pt>
                <c:pt idx="12">
                  <c:v>550</c:v>
                </c:pt>
              </c:numCache>
            </c:numRef>
          </c:val>
          <c:extLst>
            <c:ext xmlns:c16="http://schemas.microsoft.com/office/drawing/2014/chart" uri="{C3380CC4-5D6E-409C-BE32-E72D297353CC}">
              <c16:uniqueId val="{00000007-0E28-4EE9-8D4A-13BD44C56D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256</c:v>
                </c:pt>
                <c:pt idx="2">
                  <c:v>#N/A</c:v>
                </c:pt>
                <c:pt idx="3">
                  <c:v>#N/A</c:v>
                </c:pt>
                <c:pt idx="4">
                  <c:v>272</c:v>
                </c:pt>
                <c:pt idx="5">
                  <c:v>#N/A</c:v>
                </c:pt>
                <c:pt idx="6">
                  <c:v>#N/A</c:v>
                </c:pt>
                <c:pt idx="7">
                  <c:v>213</c:v>
                </c:pt>
                <c:pt idx="8">
                  <c:v>#N/A</c:v>
                </c:pt>
                <c:pt idx="9">
                  <c:v>#N/A</c:v>
                </c:pt>
                <c:pt idx="10">
                  <c:v>236</c:v>
                </c:pt>
                <c:pt idx="11">
                  <c:v>#N/A</c:v>
                </c:pt>
                <c:pt idx="12">
                  <c:v>#N/A</c:v>
                </c:pt>
                <c:pt idx="13">
                  <c:v>263</c:v>
                </c:pt>
                <c:pt idx="14">
                  <c:v>#N/A</c:v>
                </c:pt>
              </c:numCache>
            </c:numRef>
          </c:val>
          <c:smooth val="0"/>
          <c:extLst>
            <c:ext xmlns:c16="http://schemas.microsoft.com/office/drawing/2014/chart" uri="{C3380CC4-5D6E-409C-BE32-E72D297353CC}">
              <c16:uniqueId val="{00000008-0E28-4EE9-8D4A-13BD44C56D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7503</c:v>
                </c:pt>
                <c:pt idx="5">
                  <c:v>7433</c:v>
                </c:pt>
                <c:pt idx="8">
                  <c:v>7291</c:v>
                </c:pt>
                <c:pt idx="11">
                  <c:v>7274</c:v>
                </c:pt>
                <c:pt idx="14">
                  <c:v>7160</c:v>
                </c:pt>
              </c:numCache>
            </c:numRef>
          </c:val>
          <c:extLst>
            <c:ext xmlns:c16="http://schemas.microsoft.com/office/drawing/2014/chart" uri="{C3380CC4-5D6E-409C-BE32-E72D297353CC}">
              <c16:uniqueId val="{00000000-66F4-43F1-88F3-A9A7ECDE49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4509</c:v>
                </c:pt>
                <c:pt idx="5">
                  <c:v>4347</c:v>
                </c:pt>
                <c:pt idx="8">
                  <c:v>4300</c:v>
                </c:pt>
                <c:pt idx="11">
                  <c:v>4127</c:v>
                </c:pt>
                <c:pt idx="14">
                  <c:v>3968</c:v>
                </c:pt>
              </c:numCache>
            </c:numRef>
          </c:val>
          <c:extLst>
            <c:ext xmlns:c16="http://schemas.microsoft.com/office/drawing/2014/chart" uri="{C3380CC4-5D6E-409C-BE32-E72D297353CC}">
              <c16:uniqueId val="{00000001-66F4-43F1-88F3-A9A7ECDE49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989</c:v>
                </c:pt>
                <c:pt idx="5">
                  <c:v>1226</c:v>
                </c:pt>
                <c:pt idx="8">
                  <c:v>1533</c:v>
                </c:pt>
                <c:pt idx="11">
                  <c:v>1618</c:v>
                </c:pt>
                <c:pt idx="14">
                  <c:v>1802</c:v>
                </c:pt>
              </c:numCache>
            </c:numRef>
          </c:val>
          <c:extLst>
            <c:ext xmlns:c16="http://schemas.microsoft.com/office/drawing/2014/chart" uri="{C3380CC4-5D6E-409C-BE32-E72D297353CC}">
              <c16:uniqueId val="{00000002-66F4-43F1-88F3-A9A7ECDE49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F4-43F1-88F3-A9A7ECDE49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F4-43F1-88F3-A9A7ECDE49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F4-43F1-88F3-A9A7ECDE49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883</c:v>
                </c:pt>
                <c:pt idx="3">
                  <c:v>706</c:v>
                </c:pt>
                <c:pt idx="6">
                  <c:v>536</c:v>
                </c:pt>
                <c:pt idx="9">
                  <c:v>520</c:v>
                </c:pt>
                <c:pt idx="12">
                  <c:v>557</c:v>
                </c:pt>
              </c:numCache>
            </c:numRef>
          </c:val>
          <c:extLst>
            <c:ext xmlns:c16="http://schemas.microsoft.com/office/drawing/2014/chart" uri="{C3380CC4-5D6E-409C-BE32-E72D297353CC}">
              <c16:uniqueId val="{00000006-66F4-43F1-88F3-A9A7ECDE49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633</c:v>
                </c:pt>
                <c:pt idx="3">
                  <c:v>776</c:v>
                </c:pt>
                <c:pt idx="6">
                  <c:v>766</c:v>
                </c:pt>
                <c:pt idx="9">
                  <c:v>733</c:v>
                </c:pt>
                <c:pt idx="12">
                  <c:v>801</c:v>
                </c:pt>
              </c:numCache>
            </c:numRef>
          </c:val>
          <c:extLst>
            <c:ext xmlns:c16="http://schemas.microsoft.com/office/drawing/2014/chart" uri="{C3380CC4-5D6E-409C-BE32-E72D297353CC}">
              <c16:uniqueId val="{00000007-66F4-43F1-88F3-A9A7ECDE49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2829</c:v>
                </c:pt>
                <c:pt idx="3">
                  <c:v>2773</c:v>
                </c:pt>
                <c:pt idx="6">
                  <c:v>2504</c:v>
                </c:pt>
                <c:pt idx="9">
                  <c:v>2269</c:v>
                </c:pt>
                <c:pt idx="12">
                  <c:v>2056</c:v>
                </c:pt>
              </c:numCache>
            </c:numRef>
          </c:val>
          <c:extLst>
            <c:ext xmlns:c16="http://schemas.microsoft.com/office/drawing/2014/chart" uri="{C3380CC4-5D6E-409C-BE32-E72D297353CC}">
              <c16:uniqueId val="{00000008-66F4-43F1-88F3-A9A7ECDE49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4435</c:v>
                </c:pt>
                <c:pt idx="3">
                  <c:v>4271</c:v>
                </c:pt>
                <c:pt idx="6">
                  <c:v>4107</c:v>
                </c:pt>
                <c:pt idx="9">
                  <c:v>3942</c:v>
                </c:pt>
                <c:pt idx="12">
                  <c:v>3778</c:v>
                </c:pt>
              </c:numCache>
            </c:numRef>
          </c:val>
          <c:extLst>
            <c:ext xmlns:c16="http://schemas.microsoft.com/office/drawing/2014/chart" uri="{C3380CC4-5D6E-409C-BE32-E72D297353CC}">
              <c16:uniqueId val="{00000009-66F4-43F1-88F3-A9A7ECDE49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5829</c:v>
                </c:pt>
                <c:pt idx="3">
                  <c:v>5938</c:v>
                </c:pt>
                <c:pt idx="6">
                  <c:v>6303</c:v>
                </c:pt>
                <c:pt idx="9">
                  <c:v>6845</c:v>
                </c:pt>
                <c:pt idx="12">
                  <c:v>7385</c:v>
                </c:pt>
              </c:numCache>
            </c:numRef>
          </c:val>
          <c:extLst>
            <c:ext xmlns:c16="http://schemas.microsoft.com/office/drawing/2014/chart" uri="{C3380CC4-5D6E-409C-BE32-E72D297353CC}">
              <c16:uniqueId val="{0000000A-66F4-43F1-88F3-A9A7ECDE49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1607</c:v>
                </c:pt>
                <c:pt idx="2">
                  <c:v>#N/A</c:v>
                </c:pt>
                <c:pt idx="3">
                  <c:v>#N/A</c:v>
                </c:pt>
                <c:pt idx="4">
                  <c:v>1459</c:v>
                </c:pt>
                <c:pt idx="5">
                  <c:v>#N/A</c:v>
                </c:pt>
                <c:pt idx="6">
                  <c:v>#N/A</c:v>
                </c:pt>
                <c:pt idx="7">
                  <c:v>1093</c:v>
                </c:pt>
                <c:pt idx="8">
                  <c:v>#N/A</c:v>
                </c:pt>
                <c:pt idx="9">
                  <c:v>#N/A</c:v>
                </c:pt>
                <c:pt idx="10">
                  <c:v>1291</c:v>
                </c:pt>
                <c:pt idx="11">
                  <c:v>#N/A</c:v>
                </c:pt>
                <c:pt idx="12">
                  <c:v>#N/A</c:v>
                </c:pt>
                <c:pt idx="13">
                  <c:v>1646</c:v>
                </c:pt>
                <c:pt idx="14">
                  <c:v>#N/A</c:v>
                </c:pt>
              </c:numCache>
            </c:numRef>
          </c:val>
          <c:smooth val="0"/>
          <c:extLst>
            <c:ext xmlns:c16="http://schemas.microsoft.com/office/drawing/2014/chart" uri="{C3380CC4-5D6E-409C-BE32-E72D297353CC}">
              <c16:uniqueId val="{0000000B-66F4-43F1-88F3-A9A7ECDE49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1037</c:v>
                </c:pt>
                <c:pt idx="1">
                  <c:v>1081</c:v>
                </c:pt>
                <c:pt idx="2">
                  <c:v>1242</c:v>
                </c:pt>
              </c:numCache>
            </c:numRef>
          </c:val>
          <c:extLst>
            <c:ext xmlns:c16="http://schemas.microsoft.com/office/drawing/2014/chart" uri="{C3380CC4-5D6E-409C-BE32-E72D297353CC}">
              <c16:uniqueId val="{00000000-055C-4755-B094-F7249293A8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54</c:v>
                </c:pt>
                <c:pt idx="1">
                  <c:v>54</c:v>
                </c:pt>
                <c:pt idx="2">
                  <c:v>84</c:v>
                </c:pt>
              </c:numCache>
            </c:numRef>
          </c:val>
          <c:extLst>
            <c:ext xmlns:c16="http://schemas.microsoft.com/office/drawing/2014/chart" uri="{C3380CC4-5D6E-409C-BE32-E72D297353CC}">
              <c16:uniqueId val="{00000001-055C-4755-B094-F7249293A8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128</c:v>
                </c:pt>
                <c:pt idx="1">
                  <c:v>135</c:v>
                </c:pt>
                <c:pt idx="2">
                  <c:v>131</c:v>
                </c:pt>
              </c:numCache>
            </c:numRef>
          </c:val>
          <c:extLst>
            <c:ext xmlns:c16="http://schemas.microsoft.com/office/drawing/2014/chart" uri="{C3380CC4-5D6E-409C-BE32-E72D297353CC}">
              <c16:uniqueId val="{00000002-055C-4755-B094-F7249293A8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15,456
14,699
19.44
9,264,910
9,072,091
181,230
4,350,747
7,385,232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力指数は年々減少傾向にあります。要因としましては、基準財政需要額及び基準財政収入額は共に年々増加傾向にありますが、基準財政需要額の増加額が基準財政収入額の増加額より大きいため、財政力指数は減少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年度の基準財政需要額のうち、社会福祉費、高齢者保健福祉費が前年度と比較し大きく増加しています。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類似団体と比較しますと、令和元年度から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年連続で上回っていますので、引き続き当該指数の向上に取り組んでまいります。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77107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435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77305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138084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103612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103612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年度の経常収支比率は前年度と比較し、経常経費充当一般財源等が減少し、経常一般財源等が増加したため、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しかしながら、経常収支比率は令和元年度から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年連続で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％を超えており、類似団体と比較しても高い状況にありますので、引き続き経常経費充当一般財源等の削減等に取り組んでまいります。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65</xdr:row>
      <xdr:rowOff>80264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0521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65</xdr:row>
      <xdr:rowOff>80264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5077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65</xdr:row>
      <xdr:rowOff>143002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50778"/>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128524</xdr:rowOff>
    </xdr:from>
    <xdr:to>
      <xdr:col>11</xdr:col>
      <xdr:colOff>31750</xdr:colOff>
      <xdr:row>65</xdr:row>
      <xdr:rowOff>143002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727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29464</xdr:rowOff>
    </xdr:from>
    <xdr:to>
      <xdr:col>19</xdr:col>
      <xdr:colOff>184150</xdr:colOff>
      <xdr:row>65</xdr:row>
      <xdr:rowOff>131064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115841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6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人口一人当たり人件費及び物件費につきましては、昨年度と比較し微減となっております。減少の要因としましては、人件費及び物件費が共に減少したためです。人件費は主に退職手当組合負担金、物件費は主に新型コロナウイルス感染症ワクチン接種に係る委託料が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類似団体と比較しますと、決算額は下回っておりますので、引き続き人件費及び物件費等の抑制に努めてまいります。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68866</xdr:rowOff>
    </xdr:from>
    <xdr:to>
      <xdr:col>23</xdr:col>
      <xdr:colOff>133350</xdr:colOff>
      <xdr:row>89</xdr:row>
      <xdr:rowOff>164762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27766"/>
          <a:ext cx="0" cy="1296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136839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164762</xdr:rowOff>
    </xdr:from>
    <xdr:to>
      <xdr:col>24</xdr:col>
      <xdr:colOff>12700</xdr:colOff>
      <xdr:row>89</xdr:row>
      <xdr:rowOff>164762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2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155243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7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68866</xdr:rowOff>
    </xdr:from>
    <xdr:to>
      <xdr:col>24</xdr:col>
      <xdr:colOff>12700</xdr:colOff>
      <xdr:row>82</xdr:row>
      <xdr:rowOff>68866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2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114446</xdr:rowOff>
    </xdr:from>
    <xdr:to>
      <xdr:col>23</xdr:col>
      <xdr:colOff>133350</xdr:colOff>
      <xdr:row>82</xdr:row>
      <xdr:rowOff>116191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73346"/>
          <a:ext cx="8382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165772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67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22245</xdr:rowOff>
    </xdr:from>
    <xdr:to>
      <xdr:col>23</xdr:col>
      <xdr:colOff>184150</xdr:colOff>
      <xdr:row>85</xdr:row>
      <xdr:rowOff>123845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63460</xdr:rowOff>
    </xdr:from>
    <xdr:to>
      <xdr:col>19</xdr:col>
      <xdr:colOff>133350</xdr:colOff>
      <xdr:row>82</xdr:row>
      <xdr:rowOff>116191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22360"/>
          <a:ext cx="8890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159767</xdr:rowOff>
    </xdr:from>
    <xdr:to>
      <xdr:col>19</xdr:col>
      <xdr:colOff>184150</xdr:colOff>
      <xdr:row>85</xdr:row>
      <xdr:rowOff>89917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74694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11235</xdr:rowOff>
    </xdr:from>
    <xdr:to>
      <xdr:col>15</xdr:col>
      <xdr:colOff>82550</xdr:colOff>
      <xdr:row>82</xdr:row>
      <xdr:rowOff>63460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70135"/>
          <a:ext cx="889000" cy="5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106200</xdr:rowOff>
    </xdr:from>
    <xdr:to>
      <xdr:col>15</xdr:col>
      <xdr:colOff>133350</xdr:colOff>
      <xdr:row>85</xdr:row>
      <xdr:rowOff>36350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21127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5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70898</xdr:rowOff>
    </xdr:from>
    <xdr:to>
      <xdr:col>11</xdr:col>
      <xdr:colOff>31750</xdr:colOff>
      <xdr:row>82</xdr:row>
      <xdr:rowOff>11235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58348"/>
          <a:ext cx="889000" cy="1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50000</xdr:rowOff>
    </xdr:from>
    <xdr:to>
      <xdr:col>11</xdr:col>
      <xdr:colOff>82550</xdr:colOff>
      <xdr:row>84</xdr:row>
      <xdr:rowOff>151600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136377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85784</xdr:rowOff>
    </xdr:from>
    <xdr:to>
      <xdr:col>7</xdr:col>
      <xdr:colOff>31750</xdr:colOff>
      <xdr:row>84</xdr:row>
      <xdr:rowOff>15934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63646</xdr:rowOff>
    </xdr:from>
    <xdr:to>
      <xdr:col>23</xdr:col>
      <xdr:colOff>184150</xdr:colOff>
      <xdr:row>82</xdr:row>
      <xdr:rowOff>165246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2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156373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4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65391</xdr:rowOff>
    </xdr:from>
    <xdr:to>
      <xdr:col>19</xdr:col>
      <xdr:colOff>184150</xdr:colOff>
      <xdr:row>82</xdr:row>
      <xdr:rowOff>166991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5718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12660</xdr:rowOff>
    </xdr:from>
    <xdr:to>
      <xdr:col>15</xdr:col>
      <xdr:colOff>133350</xdr:colOff>
      <xdr:row>82</xdr:row>
      <xdr:rowOff>114260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4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131885</xdr:rowOff>
    </xdr:from>
    <xdr:to>
      <xdr:col>11</xdr:col>
      <xdr:colOff>82550</xdr:colOff>
      <xdr:row>82</xdr:row>
      <xdr:rowOff>62035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72212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8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20098</xdr:rowOff>
    </xdr:from>
    <xdr:to>
      <xdr:col>7</xdr:col>
      <xdr:colOff>31750</xdr:colOff>
      <xdr:row>81</xdr:row>
      <xdr:rowOff>121698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131875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ラスパイレス指数については、類似団体の平均を下回っておりますので、引き続き給与の適正化に努めてまいります。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81</xdr:row>
      <xdr:rowOff>148771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0189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140806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71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82</xdr:row>
      <xdr:rowOff>11793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0362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11793</xdr:rowOff>
    </xdr:from>
    <xdr:to>
      <xdr:col>72</xdr:col>
      <xdr:colOff>203200</xdr:colOff>
      <xdr:row>82</xdr:row>
      <xdr:rowOff>132443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0706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82</xdr:row>
      <xdr:rowOff>166914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1913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97971</xdr:rowOff>
    </xdr:from>
    <xdr:to>
      <xdr:col>77</xdr:col>
      <xdr:colOff>95250</xdr:colOff>
      <xdr:row>82</xdr:row>
      <xdr:rowOff>28121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75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132443</xdr:rowOff>
    </xdr:from>
    <xdr:to>
      <xdr:col>73</xdr:col>
      <xdr:colOff>44450</xdr:colOff>
      <xdr:row>82</xdr:row>
      <xdr:rowOff>62593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72770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財政改革の一環として定員適正化計画に基づき、職員を削減しながら適正管理に努めてきた結果、類似団体の平均を下回っております。今後も人件費の抑制を図りながら、定員適正化計画に基づき最小の経費で最大のサービスが提供できるよう、人材育成に取り組んでまいりま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127907</xdr:rowOff>
    </xdr:from>
    <xdr:to>
      <xdr:col>81</xdr:col>
      <xdr:colOff>44450</xdr:colOff>
      <xdr:row>59</xdr:row>
      <xdr:rowOff>143419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43457"/>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73405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31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65859</xdr:rowOff>
    </xdr:from>
    <xdr:to>
      <xdr:col>77</xdr:col>
      <xdr:colOff>44450</xdr:colOff>
      <xdr:row>59</xdr:row>
      <xdr:rowOff>127907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814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40005</xdr:rowOff>
    </xdr:from>
    <xdr:to>
      <xdr:col>72</xdr:col>
      <xdr:colOff>203200</xdr:colOff>
      <xdr:row>59</xdr:row>
      <xdr:rowOff>65859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5555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5534</xdr:rowOff>
    </xdr:from>
    <xdr:to>
      <xdr:col>68</xdr:col>
      <xdr:colOff>152400</xdr:colOff>
      <xdr:row>59</xdr:row>
      <xdr:rowOff>40005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2108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108421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92619</xdr:rowOff>
    </xdr:from>
    <xdr:to>
      <xdr:col>81</xdr:col>
      <xdr:colOff>95250</xdr:colOff>
      <xdr:row>60</xdr:row>
      <xdr:rowOff>22769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109146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77107</xdr:rowOff>
    </xdr:from>
    <xdr:to>
      <xdr:col>77</xdr:col>
      <xdr:colOff>95250</xdr:colOff>
      <xdr:row>60</xdr:row>
      <xdr:rowOff>7257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17434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15059</xdr:rowOff>
    </xdr:from>
    <xdr:to>
      <xdr:col>73</xdr:col>
      <xdr:colOff>44450</xdr:colOff>
      <xdr:row>59</xdr:row>
      <xdr:rowOff>116659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126836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160655</xdr:rowOff>
    </xdr:from>
    <xdr:to>
      <xdr:col>68</xdr:col>
      <xdr:colOff>203200</xdr:colOff>
      <xdr:row>59</xdr:row>
      <xdr:rowOff>90805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100982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126184</xdr:rowOff>
    </xdr:from>
    <xdr:to>
      <xdr:col>64</xdr:col>
      <xdr:colOff>152400</xdr:colOff>
      <xdr:row>59</xdr:row>
      <xdr:rowOff>56334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66511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3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実質公債費比率は、令和元年度から令和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年度まで減少傾向となっています。令和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年度の単年度の実質公債費比率を昨年度と比較しますと、</a:t>
          </a:r>
          <a:r>
            <a:rPr kumimoji="1" lang="ja-JP" altLang="en-US" sz="1300" b="0" u="none">
              <a:latin typeface="ＭＳ Ｐゴシック" panose="020B0600070205080204" pitchFamily="50" charset="-128"/>
              <a:ea typeface="ＭＳ Ｐゴシック" panose="020B0600070205080204" pitchFamily="50" charset="-128"/>
            </a:rPr>
            <a:t>分子部分は、地方債の元利償還金は増加したものの、特定財源及び元利償還金に係る基準財政需要額算入額が増加したため、減少しています。分母部分は、標準財政規模の増加分が元利償還金に係る基準財政需要額算入額の増加分より大きかったため、増加しています。</a:t>
          </a:r>
          <a:r>
            <a:rPr kumimoji="1" lang="en-US" altLang="ja-JP" sz="1300" b="0" u="none">
              <a:latin typeface="ＭＳ Ｐゴシック" panose="020B0600070205080204" pitchFamily="50" charset="-128"/>
              <a:ea typeface="ＭＳ Ｐゴシック" panose="020B0600070205080204" pitchFamily="50" charset="-128"/>
            </a:rPr>
            <a:t>3</a:t>
          </a:r>
          <a:r>
            <a:rPr kumimoji="1" lang="ja-JP" altLang="en-US" sz="1300" b="0" u="none">
              <a:latin typeface="ＭＳ Ｐゴシック" panose="020B0600070205080204" pitchFamily="50" charset="-128"/>
              <a:ea typeface="ＭＳ Ｐゴシック" panose="020B0600070205080204" pitchFamily="50" charset="-128"/>
            </a:rPr>
            <a:t>か年平均では、単年度の実質公債費比率では令和</a:t>
          </a:r>
          <a:r>
            <a:rPr kumimoji="1" lang="en-US" altLang="ja-JP" sz="1300" b="0" u="none">
              <a:latin typeface="ＭＳ Ｐゴシック" panose="020B0600070205080204" pitchFamily="50" charset="-128"/>
              <a:ea typeface="ＭＳ Ｐゴシック" panose="020B0600070205080204" pitchFamily="50" charset="-128"/>
            </a:rPr>
            <a:t>2</a:t>
          </a:r>
          <a:r>
            <a:rPr kumimoji="1" lang="ja-JP" altLang="en-US" sz="1300" b="0" u="none">
              <a:latin typeface="ＭＳ Ｐゴシック" panose="020B0600070205080204" pitchFamily="50" charset="-128"/>
              <a:ea typeface="ＭＳ Ｐゴシック" panose="020B0600070205080204" pitchFamily="50" charset="-128"/>
            </a:rPr>
            <a:t>年度が令和</a:t>
          </a:r>
          <a:r>
            <a:rPr kumimoji="1" lang="en-US" altLang="ja-JP" sz="1300" b="0" u="none">
              <a:latin typeface="ＭＳ Ｐゴシック" panose="020B0600070205080204" pitchFamily="50" charset="-128"/>
              <a:ea typeface="ＭＳ Ｐゴシック" panose="020B0600070205080204" pitchFamily="50" charset="-128"/>
            </a:rPr>
            <a:t>5</a:t>
          </a:r>
          <a:r>
            <a:rPr kumimoji="1" lang="ja-JP" altLang="en-US" sz="1300" b="0" u="none">
              <a:latin typeface="ＭＳ Ｐゴシック" panose="020B0600070205080204" pitchFamily="50" charset="-128"/>
              <a:ea typeface="ＭＳ Ｐゴシック" panose="020B0600070205080204" pitchFamily="50" charset="-128"/>
            </a:rPr>
            <a:t>年度と比較し大きかったため、結果、令和</a:t>
          </a:r>
          <a:r>
            <a:rPr kumimoji="1" lang="en-US" altLang="ja-JP" sz="1300" b="0" u="none">
              <a:latin typeface="ＭＳ Ｐゴシック" panose="020B0600070205080204" pitchFamily="50" charset="-128"/>
              <a:ea typeface="ＭＳ Ｐゴシック" panose="020B0600070205080204" pitchFamily="50" charset="-128"/>
            </a:rPr>
            <a:t>5</a:t>
          </a:r>
          <a:r>
            <a:rPr kumimoji="1" lang="ja-JP" altLang="en-US" sz="1300" b="0" u="none">
              <a:latin typeface="ＭＳ Ｐゴシック" panose="020B0600070205080204" pitchFamily="50" charset="-128"/>
              <a:ea typeface="ＭＳ Ｐゴシック" panose="020B0600070205080204" pitchFamily="50" charset="-128"/>
            </a:rPr>
            <a:t>年度の実質公債費比率が昨年度より減少しています。</a:t>
          </a:r>
          <a:endParaRPr kumimoji="1" lang="en-US" altLang="ja-JP" sz="1300" b="0" u="none">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84244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976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108373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136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164677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378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41</xdr:row>
      <xdr:rowOff>164677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9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169350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年連続で増加しました。令和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前年度と比較し、充当可能財源等は減少しましたが、当該減少分以上に一般会計等に係る地方債の現在高等が増加したため、将来負担比率算出に係る分子部分については増加しています。分母部分につい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を前年度と比較しますと、元利償還金に係る基準財政需要額は増加しましたが、当該増加分以上に標準財政規模が増加したため、分母部分は増加しています。結果として、分母部分より分子部分の増加額が多かったため、将来負担比率は増加しま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423</xdr:rowOff>
    </xdr:from>
    <xdr:to>
      <xdr:col>81</xdr:col>
      <xdr:colOff>44450</xdr:colOff>
      <xdr:row>19</xdr:row>
      <xdr:rowOff>1905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3086523"/>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45191</xdr:rowOff>
    </xdr:from>
    <xdr:to>
      <xdr:col>77</xdr:col>
      <xdr:colOff>44450</xdr:colOff>
      <xdr:row>18</xdr:row>
      <xdr:rowOff>423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959841"/>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45191</xdr:rowOff>
    </xdr:from>
    <xdr:to>
      <xdr:col>72</xdr:col>
      <xdr:colOff>203200</xdr:colOff>
      <xdr:row>18</xdr:row>
      <xdr:rowOff>119063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959841"/>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119063</xdr:rowOff>
    </xdr:from>
    <xdr:to>
      <xdr:col>68</xdr:col>
      <xdr:colOff>152400</xdr:colOff>
      <xdr:row>19</xdr:row>
      <xdr:rowOff>58208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205163"/>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17568</xdr:rowOff>
    </xdr:from>
    <xdr:to>
      <xdr:col>68</xdr:col>
      <xdr:colOff>203200</xdr:colOff>
      <xdr:row>15</xdr:row>
      <xdr:rowOff>119168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57379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122555</xdr:rowOff>
    </xdr:from>
    <xdr:to>
      <xdr:col>81</xdr:col>
      <xdr:colOff>95250</xdr:colOff>
      <xdr:row>19</xdr:row>
      <xdr:rowOff>52705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94632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18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121073</xdr:rowOff>
    </xdr:from>
    <xdr:to>
      <xdr:col>77</xdr:col>
      <xdr:colOff>95250</xdr:colOff>
      <xdr:row>18</xdr:row>
      <xdr:rowOff>51223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36000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2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165841</xdr:rowOff>
    </xdr:from>
    <xdr:to>
      <xdr:col>73</xdr:col>
      <xdr:colOff>44450</xdr:colOff>
      <xdr:row>17</xdr:row>
      <xdr:rowOff>95991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80768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99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68263</xdr:rowOff>
    </xdr:from>
    <xdr:to>
      <xdr:col>68</xdr:col>
      <xdr:colOff>203200</xdr:colOff>
      <xdr:row>18</xdr:row>
      <xdr:rowOff>169863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1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154640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4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7408</xdr:rowOff>
    </xdr:from>
    <xdr:to>
      <xdr:col>64</xdr:col>
      <xdr:colOff>152400</xdr:colOff>
      <xdr:row>19</xdr:row>
      <xdr:rowOff>109008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2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93785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35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15,456
14,699
19.44
9,264,910
9,072,091
181,230
4,350,747
7,385,232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経常収支比率における人件費は、類似団体と比較して低い数値を維持しています。令和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人件費は、退職手当組合負担金の減少等に伴い減少しました。経常収支比率については、分子部分の人件費における経常経費充当一般財源等が減少し、分母の経常一般財源等が増加したため、減少して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026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経常収支比率における物件費は、近年増加傾向にありますが、類似団体と比較しますと低い値を維持しています。令和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年度におきましては、公園・街路等維持管理に関する費用等が増加しています。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117475</xdr:rowOff>
    </xdr:from>
    <xdr:to>
      <xdr:col>82</xdr:col>
      <xdr:colOff>107950</xdr:colOff>
      <xdr:row>14</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177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117475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70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1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1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38752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66675</xdr:rowOff>
    </xdr:from>
    <xdr:to>
      <xdr:col>78</xdr:col>
      <xdr:colOff>120650</xdr:colOff>
      <xdr:row>14</xdr:row>
      <xdr:rowOff>168275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7002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3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19050</xdr:rowOff>
    </xdr:from>
    <xdr:to>
      <xdr:col>74</xdr:col>
      <xdr:colOff>31750</xdr:colOff>
      <xdr:row>14</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年度に減少しましたが、その後令和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年度まで増加しています。令和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年度については、分母の経常一般財源等が増加しましたが、それ以上に扶助費の経常経費充当一般財源等が増加したため、増加しました。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年度は、主に子どものための教育・保育給付費、子ども医療費助成事業等が増加しています。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854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110672</xdr:rowOff>
    </xdr:from>
    <xdr:to>
      <xdr:col>19</xdr:col>
      <xdr:colOff>187325</xdr:colOff>
      <xdr:row>59</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547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110672</xdr:rowOff>
    </xdr:from>
    <xdr:to>
      <xdr:col>15</xdr:col>
      <xdr:colOff>98425</xdr:colOff>
      <xdr:row>59</xdr:row>
      <xdr:rowOff>102507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0547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037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84365</xdr:rowOff>
    </xdr:from>
    <xdr:to>
      <xdr:col>24</xdr:col>
      <xdr:colOff>76200</xdr:colOff>
      <xdr:row>60</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59872</xdr:rowOff>
    </xdr:from>
    <xdr:to>
      <xdr:col>15</xdr:col>
      <xdr:colOff>149225</xdr:colOff>
      <xdr:row>58</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51707</xdr:rowOff>
    </xdr:from>
    <xdr:to>
      <xdr:col>11</xdr:col>
      <xdr:colOff>60325</xdr:colOff>
      <xdr:row>59</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その他における経常収支比率は、類似団体、全国、県平均と比較して高い数値となっております。令和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年度につきましても昨年度から増加しており、広域連合療養給付費負担金等が増加しています。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18143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40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41020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18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156935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18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156935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31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経常収支比率における補助費等は、類似団体、全国、県平均と比較して高い数値が続いております。令和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年度は、下水道事業会計負担金等が増加しています。</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42418</xdr:rowOff>
    </xdr:from>
    <xdr:to>
      <xdr:col>82</xdr:col>
      <xdr:colOff>107950</xdr:colOff>
      <xdr:row>39</xdr:row>
      <xdr:rowOff>56134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7289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39</xdr:row>
      <xdr:rowOff>42418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603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145288</xdr:rowOff>
    </xdr:from>
    <xdr:to>
      <xdr:col>73</xdr:col>
      <xdr:colOff>180975</xdr:colOff>
      <xdr:row>39</xdr:row>
      <xdr:rowOff>129286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66038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129286</xdr:rowOff>
    </xdr:from>
    <xdr:to>
      <xdr:col>69</xdr:col>
      <xdr:colOff>92075</xdr:colOff>
      <xdr:row>40</xdr:row>
      <xdr:rowOff>3556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815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5334</xdr:rowOff>
    </xdr:from>
    <xdr:to>
      <xdr:col>82</xdr:col>
      <xdr:colOff>158750</xdr:colOff>
      <xdr:row>39</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148861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163068</xdr:rowOff>
    </xdr:from>
    <xdr:to>
      <xdr:col>78</xdr:col>
      <xdr:colOff>120650</xdr:colOff>
      <xdr:row>39</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77995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78486</xdr:rowOff>
    </xdr:from>
    <xdr:to>
      <xdr:col>69</xdr:col>
      <xdr:colOff>142875</xdr:colOff>
      <xdr:row>40</xdr:row>
      <xdr:rowOff>8636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164863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124206</xdr:rowOff>
    </xdr:from>
    <xdr:to>
      <xdr:col>65</xdr:col>
      <xdr:colOff>53975</xdr:colOff>
      <xdr:row>40</xdr:row>
      <xdr:rowOff>54356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39133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は、全国平均及び県平均を下回っております。今後、償還額を借入額が上回り、地方債残高の増加による一時的な償還額の増加も見込まれますが、財政計画に基づいて公債費を適正に管理することで、当該比率の抑制に努めます。</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29845</xdr:rowOff>
    </xdr:from>
    <xdr:to>
      <xdr:col>24</xdr:col>
      <xdr:colOff>25400</xdr:colOff>
      <xdr:row>78</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029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29845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858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41275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85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167005</xdr:rowOff>
    </xdr:from>
    <xdr:to>
      <xdr:col>11</xdr:col>
      <xdr:colOff>9525</xdr:colOff>
      <xdr:row>78</xdr:row>
      <xdr:rowOff>41275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68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150495</xdr:rowOff>
    </xdr:from>
    <xdr:to>
      <xdr:col>20</xdr:col>
      <xdr:colOff>38100</xdr:colOff>
      <xdr:row>78</xdr:row>
      <xdr:rowOff>80645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90822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121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161925</xdr:rowOff>
    </xdr:from>
    <xdr:to>
      <xdr:col>11</xdr:col>
      <xdr:colOff>60325</xdr:colOff>
      <xdr:row>78</xdr:row>
      <xdr:rowOff>92075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102252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13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116205</xdr:rowOff>
    </xdr:from>
    <xdr:to>
      <xdr:col>6</xdr:col>
      <xdr:colOff>171450</xdr:colOff>
      <xdr:row>78</xdr:row>
      <xdr:rowOff>46355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56532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公債費以外の経常収支比率につきましては、高い数値で推移しています。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性質別に見ますと、扶助費、補助費等、人件費等の構成が特に高くなっており、引き続き社会保障関連経費等の抑制に努める必要があります。</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79</xdr:row>
      <xdr:rowOff>5842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32004"/>
          <a:ext cx="0" cy="818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149369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52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5842</xdr:rowOff>
    </xdr:from>
    <xdr:to>
      <xdr:col>82</xdr:col>
      <xdr:colOff>196850</xdr:colOff>
      <xdr:row>79</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55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28702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5503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79</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223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79</xdr:row>
      <xdr:rowOff>78994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2237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79</xdr:row>
      <xdr:rowOff>101854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6235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xdr:rowOff>
    </xdr:from>
    <xdr:to>
      <xdr:col>69</xdr:col>
      <xdr:colOff>142875</xdr:colOff>
      <xdr:row>76</xdr:row>
      <xdr:rowOff>113792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35069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0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149352</xdr:rowOff>
    </xdr:from>
    <xdr:to>
      <xdr:col>78</xdr:col>
      <xdr:colOff>120650</xdr:colOff>
      <xdr:row>79</xdr:row>
      <xdr:rowOff>79502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64279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28194</xdr:rowOff>
    </xdr:from>
    <xdr:to>
      <xdr:col>69</xdr:col>
      <xdr:colOff>142875</xdr:colOff>
      <xdr:row>79</xdr:row>
      <xdr:rowOff>129794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114571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146899</xdr:rowOff>
    </xdr:from>
    <xdr:to>
      <xdr:col>29</xdr:col>
      <xdr:colOff>127000</xdr:colOff>
      <xdr:row>17</xdr:row>
      <xdr:rowOff>168698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9174"/>
          <a:ext cx="647700" cy="21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57419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05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168698</xdr:rowOff>
    </xdr:from>
    <xdr:to>
      <xdr:col>26</xdr:col>
      <xdr:colOff>50800</xdr:colOff>
      <xdr:row>18</xdr:row>
      <xdr:rowOff>40551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0973"/>
          <a:ext cx="698500" cy="43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46599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40551</xdr:rowOff>
    </xdr:from>
    <xdr:to>
      <xdr:col>22</xdr:col>
      <xdr:colOff>114300</xdr:colOff>
      <xdr:row>18</xdr:row>
      <xdr:rowOff>122047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74276"/>
          <a:ext cx="698500" cy="8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119108</xdr:rowOff>
    </xdr:from>
    <xdr:to>
      <xdr:col>18</xdr:col>
      <xdr:colOff>177800</xdr:colOff>
      <xdr:row>18</xdr:row>
      <xdr:rowOff>122047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52833"/>
          <a:ext cx="698500" cy="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169635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96099</xdr:rowOff>
    </xdr:from>
    <xdr:to>
      <xdr:col>29</xdr:col>
      <xdr:colOff>177800</xdr:colOff>
      <xdr:row>18</xdr:row>
      <xdr:rowOff>26249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8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68176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117898</xdr:rowOff>
    </xdr:from>
    <xdr:to>
      <xdr:col>26</xdr:col>
      <xdr:colOff>101600</xdr:colOff>
      <xdr:row>18</xdr:row>
      <xdr:rowOff>48048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0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32825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161201</xdr:rowOff>
    </xdr:from>
    <xdr:to>
      <xdr:col>22</xdr:col>
      <xdr:colOff>165100</xdr:colOff>
      <xdr:row>18</xdr:row>
      <xdr:rowOff>91351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76128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71247</xdr:rowOff>
    </xdr:from>
    <xdr:to>
      <xdr:col>19</xdr:col>
      <xdr:colOff>38100</xdr:colOff>
      <xdr:row>19</xdr:row>
      <xdr:rowOff>1397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157624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68308</xdr:rowOff>
    </xdr:from>
    <xdr:to>
      <xdr:col>15</xdr:col>
      <xdr:colOff>101600</xdr:colOff>
      <xdr:row>18</xdr:row>
      <xdr:rowOff>169908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154685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8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241719</xdr:rowOff>
    </xdr:from>
    <xdr:to>
      <xdr:col>29</xdr:col>
      <xdr:colOff>127000</xdr:colOff>
      <xdr:row>35</xdr:row>
      <xdr:rowOff>272885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52069"/>
          <a:ext cx="6477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272885</xdr:rowOff>
    </xdr:from>
    <xdr:to>
      <xdr:col>26</xdr:col>
      <xdr:colOff>50800</xdr:colOff>
      <xdr:row>35</xdr:row>
      <xdr:rowOff>303422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83235"/>
          <a:ext cx="698500" cy="30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133037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240347</xdr:rowOff>
    </xdr:from>
    <xdr:to>
      <xdr:col>22</xdr:col>
      <xdr:colOff>114300</xdr:colOff>
      <xdr:row>35</xdr:row>
      <xdr:rowOff>303422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50697"/>
          <a:ext cx="698500" cy="6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240347</xdr:rowOff>
    </xdr:from>
    <xdr:to>
      <xdr:col>18</xdr:col>
      <xdr:colOff>177800</xdr:colOff>
      <xdr:row>35</xdr:row>
      <xdr:rowOff>261283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50697"/>
          <a:ext cx="698500" cy="2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195807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190644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190919</xdr:rowOff>
    </xdr:from>
    <xdr:to>
      <xdr:col>29</xdr:col>
      <xdr:colOff>177800</xdr:colOff>
      <xdr:row>35</xdr:row>
      <xdr:rowOff>292519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0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162996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222085</xdr:rowOff>
    </xdr:from>
    <xdr:to>
      <xdr:col>26</xdr:col>
      <xdr:colOff>101600</xdr:colOff>
      <xdr:row>35</xdr:row>
      <xdr:rowOff>323685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308462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1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252622</xdr:rowOff>
    </xdr:from>
    <xdr:to>
      <xdr:col>22</xdr:col>
      <xdr:colOff>165100</xdr:colOff>
      <xdr:row>36</xdr:row>
      <xdr:rowOff>11322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338999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4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189547</xdr:rowOff>
    </xdr:from>
    <xdr:to>
      <xdr:col>19</xdr:col>
      <xdr:colOff>38100</xdr:colOff>
      <xdr:row>35</xdr:row>
      <xdr:rowOff>291147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9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275924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8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210483</xdr:rowOff>
    </xdr:from>
    <xdr:to>
      <xdr:col>15</xdr:col>
      <xdr:colOff>101600</xdr:colOff>
      <xdr:row>35</xdr:row>
      <xdr:rowOff>312083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0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15,456
14,699
19.44
9,264,910
9,072,091
181,230
4,350,747
7,385,232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100165</xdr:rowOff>
    </xdr:from>
    <xdr:to>
      <xdr:col>24</xdr:col>
      <xdr:colOff>62865</xdr:colOff>
      <xdr:row>38</xdr:row>
      <xdr:rowOff>143955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5115"/>
          <a:ext cx="1270" cy="12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147782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143955</xdr:rowOff>
    </xdr:from>
    <xdr:to>
      <xdr:col>24</xdr:col>
      <xdr:colOff>152400</xdr:colOff>
      <xdr:row>38</xdr:row>
      <xdr:rowOff>143955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46842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9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100165</xdr:rowOff>
    </xdr:from>
    <xdr:to>
      <xdr:col>24</xdr:col>
      <xdr:colOff>152400</xdr:colOff>
      <xdr:row>31</xdr:row>
      <xdr:rowOff>100165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93104</xdr:rowOff>
    </xdr:from>
    <xdr:to>
      <xdr:col>24</xdr:col>
      <xdr:colOff>63500</xdr:colOff>
      <xdr:row>38</xdr:row>
      <xdr:rowOff>143955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08204"/>
          <a:ext cx="838200" cy="5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166666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59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143789</xdr:rowOff>
    </xdr:from>
    <xdr:to>
      <xdr:col>24</xdr:col>
      <xdr:colOff>114300</xdr:colOff>
      <xdr:row>36</xdr:row>
      <xdr:rowOff>73939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93104</xdr:rowOff>
    </xdr:from>
    <xdr:to>
      <xdr:col>19</xdr:col>
      <xdr:colOff>177800</xdr:colOff>
      <xdr:row>38</xdr:row>
      <xdr:rowOff>124511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8204"/>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12471</xdr:rowOff>
    </xdr:from>
    <xdr:to>
      <xdr:col>20</xdr:col>
      <xdr:colOff>38100</xdr:colOff>
      <xdr:row>36</xdr:row>
      <xdr:rowOff>114071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130598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124511</xdr:rowOff>
    </xdr:from>
    <xdr:to>
      <xdr:col>15</xdr:col>
      <xdr:colOff>50800</xdr:colOff>
      <xdr:row>39</xdr:row>
      <xdr:rowOff>12370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39611"/>
          <a:ext cx="8890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37592</xdr:rowOff>
    </xdr:from>
    <xdr:to>
      <xdr:col>15</xdr:col>
      <xdr:colOff>101600</xdr:colOff>
      <xdr:row>36</xdr:row>
      <xdr:rowOff>139192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155719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12370</xdr:rowOff>
    </xdr:from>
    <xdr:to>
      <xdr:col>10</xdr:col>
      <xdr:colOff>114300</xdr:colOff>
      <xdr:row>39</xdr:row>
      <xdr:rowOff>15215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98920"/>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97930</xdr:rowOff>
    </xdr:from>
    <xdr:to>
      <xdr:col>10</xdr:col>
      <xdr:colOff>165100</xdr:colOff>
      <xdr:row>37</xdr:row>
      <xdr:rowOff>28080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44607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44793</xdr:rowOff>
    </xdr:from>
    <xdr:to>
      <xdr:col>6</xdr:col>
      <xdr:colOff>38100</xdr:colOff>
      <xdr:row>37</xdr:row>
      <xdr:rowOff>146393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162920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93155</xdr:rowOff>
    </xdr:from>
    <xdr:to>
      <xdr:col>24</xdr:col>
      <xdr:colOff>114300</xdr:colOff>
      <xdr:row>39</xdr:row>
      <xdr:rowOff>23305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42304</xdr:rowOff>
    </xdr:from>
    <xdr:to>
      <xdr:col>20</xdr:col>
      <xdr:colOff>38100</xdr:colOff>
      <xdr:row>38</xdr:row>
      <xdr:rowOff>143904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135031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73711</xdr:rowOff>
    </xdr:from>
    <xdr:to>
      <xdr:col>15</xdr:col>
      <xdr:colOff>101600</xdr:colOff>
      <xdr:row>39</xdr:row>
      <xdr:rowOff>3861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166438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133020</xdr:rowOff>
    </xdr:from>
    <xdr:to>
      <xdr:col>10</xdr:col>
      <xdr:colOff>165100</xdr:colOff>
      <xdr:row>39</xdr:row>
      <xdr:rowOff>63170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54297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135865</xdr:rowOff>
    </xdr:from>
    <xdr:to>
      <xdr:col>6</xdr:col>
      <xdr:colOff>38100</xdr:colOff>
      <xdr:row>39</xdr:row>
      <xdr:rowOff>66015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57142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14019</xdr:rowOff>
    </xdr:from>
    <xdr:to>
      <xdr:col>24</xdr:col>
      <xdr:colOff>63500</xdr:colOff>
      <xdr:row>58</xdr:row>
      <xdr:rowOff>43296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58119"/>
          <a:ext cx="8382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125444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14019</xdr:rowOff>
    </xdr:from>
    <xdr:to>
      <xdr:col>19</xdr:col>
      <xdr:colOff>177800</xdr:colOff>
      <xdr:row>58</xdr:row>
      <xdr:rowOff>75235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58119"/>
          <a:ext cx="889000" cy="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75235</xdr:rowOff>
    </xdr:from>
    <xdr:to>
      <xdr:col>15</xdr:col>
      <xdr:colOff>50800</xdr:colOff>
      <xdr:row>58</xdr:row>
      <xdr:rowOff>113231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9335"/>
          <a:ext cx="889000" cy="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150710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113231</xdr:rowOff>
    </xdr:from>
    <xdr:to>
      <xdr:col>10</xdr:col>
      <xdr:colOff>114300</xdr:colOff>
      <xdr:row>59</xdr:row>
      <xdr:rowOff>132728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7331"/>
          <a:ext cx="889000" cy="19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71255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163946</xdr:rowOff>
    </xdr:from>
    <xdr:to>
      <xdr:col>24</xdr:col>
      <xdr:colOff>114300</xdr:colOff>
      <xdr:row>58</xdr:row>
      <xdr:rowOff>94096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142373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1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134669</xdr:rowOff>
    </xdr:from>
    <xdr:to>
      <xdr:col>20</xdr:col>
      <xdr:colOff>38100</xdr:colOff>
      <xdr:row>58</xdr:row>
      <xdr:rowOff>64819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55946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24435</xdr:rowOff>
    </xdr:from>
    <xdr:to>
      <xdr:col>15</xdr:col>
      <xdr:colOff>101600</xdr:colOff>
      <xdr:row>58</xdr:row>
      <xdr:rowOff>126035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62431</xdr:rowOff>
    </xdr:from>
    <xdr:to>
      <xdr:col>10</xdr:col>
      <xdr:colOff>165100</xdr:colOff>
      <xdr:row>58</xdr:row>
      <xdr:rowOff>164031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155158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81928</xdr:rowOff>
    </xdr:from>
    <xdr:to>
      <xdr:col>6</xdr:col>
      <xdr:colOff>38100</xdr:colOff>
      <xdr:row>60</xdr:row>
      <xdr:rowOff>12078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3205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69520</xdr:rowOff>
    </xdr:from>
    <xdr:to>
      <xdr:col>24</xdr:col>
      <xdr:colOff>63500</xdr:colOff>
      <xdr:row>78</xdr:row>
      <xdr:rowOff>77383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42620"/>
          <a:ext cx="8382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69520</xdr:rowOff>
    </xdr:from>
    <xdr:to>
      <xdr:col>19</xdr:col>
      <xdr:colOff>177800</xdr:colOff>
      <xdr:row>78</xdr:row>
      <xdr:rowOff>77383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2620"/>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140779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77383</xdr:rowOff>
    </xdr:from>
    <xdr:to>
      <xdr:col>15</xdr:col>
      <xdr:colOff>50800</xdr:colOff>
      <xdr:row>78</xdr:row>
      <xdr:rowOff>81316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50483"/>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81316</xdr:rowOff>
    </xdr:from>
    <xdr:to>
      <xdr:col>10</xdr:col>
      <xdr:colOff>114300</xdr:colOff>
      <xdr:row>78</xdr:row>
      <xdr:rowOff>89088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5441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117598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91401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26583</xdr:rowOff>
    </xdr:from>
    <xdr:to>
      <xdr:col>24</xdr:col>
      <xdr:colOff>114300</xdr:colOff>
      <xdr:row>78</xdr:row>
      <xdr:rowOff>128183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112960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18720</xdr:rowOff>
    </xdr:from>
    <xdr:to>
      <xdr:col>20</xdr:col>
      <xdr:colOff>38100</xdr:colOff>
      <xdr:row>78</xdr:row>
      <xdr:rowOff>120320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111447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26583</xdr:rowOff>
    </xdr:from>
    <xdr:to>
      <xdr:col>15</xdr:col>
      <xdr:colOff>101600</xdr:colOff>
      <xdr:row>78</xdr:row>
      <xdr:rowOff>128183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119310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30516</xdr:rowOff>
    </xdr:from>
    <xdr:to>
      <xdr:col>10</xdr:col>
      <xdr:colOff>165100</xdr:colOff>
      <xdr:row>78</xdr:row>
      <xdr:rowOff>132116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123243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38288</xdr:rowOff>
    </xdr:from>
    <xdr:to>
      <xdr:col>6</xdr:col>
      <xdr:colOff>38100</xdr:colOff>
      <xdr:row>78</xdr:row>
      <xdr:rowOff>139888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131015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44129</xdr:rowOff>
    </xdr:from>
    <xdr:to>
      <xdr:col>24</xdr:col>
      <xdr:colOff>63500</xdr:colOff>
      <xdr:row>93</xdr:row>
      <xdr:rowOff>104071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17529"/>
          <a:ext cx="838200" cy="23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142684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58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142084</xdr:rowOff>
    </xdr:from>
    <xdr:to>
      <xdr:col>19</xdr:col>
      <xdr:colOff>177800</xdr:colOff>
      <xdr:row>93</xdr:row>
      <xdr:rowOff>104071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915484"/>
          <a:ext cx="889000" cy="1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9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142084</xdr:rowOff>
    </xdr:from>
    <xdr:to>
      <xdr:col>15</xdr:col>
      <xdr:colOff>50800</xdr:colOff>
      <xdr:row>95</xdr:row>
      <xdr:rowOff>77749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15484"/>
          <a:ext cx="889000" cy="45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77749</xdr:rowOff>
    </xdr:from>
    <xdr:to>
      <xdr:col>10</xdr:col>
      <xdr:colOff>114300</xdr:colOff>
      <xdr:row>96</xdr:row>
      <xdr:rowOff>26363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65499"/>
          <a:ext cx="889000" cy="1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132021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164779</xdr:rowOff>
    </xdr:from>
    <xdr:to>
      <xdr:col>24</xdr:col>
      <xdr:colOff>114300</xdr:colOff>
      <xdr:row>92</xdr:row>
      <xdr:rowOff>94929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16206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1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53271</xdr:rowOff>
    </xdr:from>
    <xdr:to>
      <xdr:col>20</xdr:col>
      <xdr:colOff>38100</xdr:colOff>
      <xdr:row>93</xdr:row>
      <xdr:rowOff>154871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171398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91284</xdr:rowOff>
    </xdr:from>
    <xdr:to>
      <xdr:col>15</xdr:col>
      <xdr:colOff>101600</xdr:colOff>
      <xdr:row>93</xdr:row>
      <xdr:rowOff>21434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37961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63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26949</xdr:rowOff>
    </xdr:from>
    <xdr:to>
      <xdr:col>10</xdr:col>
      <xdr:colOff>165100</xdr:colOff>
      <xdr:row>95</xdr:row>
      <xdr:rowOff>128549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145076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0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147013</xdr:rowOff>
    </xdr:from>
    <xdr:to>
      <xdr:col>6</xdr:col>
      <xdr:colOff>38100</xdr:colOff>
      <xdr:row>96</xdr:row>
      <xdr:rowOff>77163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93690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125079</xdr:rowOff>
    </xdr:from>
    <xdr:to>
      <xdr:col>54</xdr:col>
      <xdr:colOff>189865</xdr:colOff>
      <xdr:row>38</xdr:row>
      <xdr:rowOff>142105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11479"/>
          <a:ext cx="1270" cy="104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145932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142105</xdr:rowOff>
    </xdr:from>
    <xdr:to>
      <xdr:col>55</xdr:col>
      <xdr:colOff>88900</xdr:colOff>
      <xdr:row>38</xdr:row>
      <xdr:rowOff>142105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71756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38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125079</xdr:rowOff>
    </xdr:from>
    <xdr:to>
      <xdr:col>55</xdr:col>
      <xdr:colOff>88900</xdr:colOff>
      <xdr:row>32</xdr:row>
      <xdr:rowOff>125079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1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46449</xdr:rowOff>
    </xdr:from>
    <xdr:to>
      <xdr:col>55</xdr:col>
      <xdr:colOff>0</xdr:colOff>
      <xdr:row>36</xdr:row>
      <xdr:rowOff>87406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18649"/>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686</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01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149259</xdr:rowOff>
    </xdr:from>
    <xdr:to>
      <xdr:col>55</xdr:col>
      <xdr:colOff>50800</xdr:colOff>
      <xdr:row>36</xdr:row>
      <xdr:rowOff>79409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5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46449</xdr:rowOff>
    </xdr:from>
    <xdr:to>
      <xdr:col>50</xdr:col>
      <xdr:colOff>114300</xdr:colOff>
      <xdr:row>36</xdr:row>
      <xdr:rowOff>61135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18649"/>
          <a:ext cx="8890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163040</xdr:rowOff>
    </xdr:from>
    <xdr:to>
      <xdr:col>50</xdr:col>
      <xdr:colOff>165100</xdr:colOff>
      <xdr:row>36</xdr:row>
      <xdr:rowOff>93190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109717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3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92178</xdr:rowOff>
    </xdr:from>
    <xdr:to>
      <xdr:col>45</xdr:col>
      <xdr:colOff>177800</xdr:colOff>
      <xdr:row>36</xdr:row>
      <xdr:rowOff>61135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235678"/>
          <a:ext cx="889000" cy="99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51903</xdr:rowOff>
    </xdr:from>
    <xdr:to>
      <xdr:col>46</xdr:col>
      <xdr:colOff>38100</xdr:colOff>
      <xdr:row>36</xdr:row>
      <xdr:rowOff>153503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144630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92178</xdr:rowOff>
    </xdr:from>
    <xdr:to>
      <xdr:col>41</xdr:col>
      <xdr:colOff>50800</xdr:colOff>
      <xdr:row>36</xdr:row>
      <xdr:rowOff>143477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235678"/>
          <a:ext cx="889000" cy="10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119807</xdr:rowOff>
    </xdr:from>
    <xdr:to>
      <xdr:col>41</xdr:col>
      <xdr:colOff>101600</xdr:colOff>
      <xdr:row>31</xdr:row>
      <xdr:rowOff>49957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41084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73501</xdr:rowOff>
    </xdr:from>
    <xdr:to>
      <xdr:col>36</xdr:col>
      <xdr:colOff>165100</xdr:colOff>
      <xdr:row>37</xdr:row>
      <xdr:rowOff>3651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20178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36606</xdr:rowOff>
    </xdr:from>
    <xdr:to>
      <xdr:col>55</xdr:col>
      <xdr:colOff>50800</xdr:colOff>
      <xdr:row>36</xdr:row>
      <xdr:rowOff>138206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15033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167099</xdr:rowOff>
    </xdr:from>
    <xdr:to>
      <xdr:col>50</xdr:col>
      <xdr:colOff>165100</xdr:colOff>
      <xdr:row>36</xdr:row>
      <xdr:rowOff>97249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88376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2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10335</xdr:rowOff>
    </xdr:from>
    <xdr:to>
      <xdr:col>46</xdr:col>
      <xdr:colOff>38100</xdr:colOff>
      <xdr:row>36</xdr:row>
      <xdr:rowOff>111935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128462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95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41378</xdr:rowOff>
    </xdr:from>
    <xdr:to>
      <xdr:col>41</xdr:col>
      <xdr:colOff>101600</xdr:colOff>
      <xdr:row>30</xdr:row>
      <xdr:rowOff>142978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1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159505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496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92677</xdr:rowOff>
    </xdr:from>
    <xdr:to>
      <xdr:col>36</xdr:col>
      <xdr:colOff>165100</xdr:colOff>
      <xdr:row>37</xdr:row>
      <xdr:rowOff>22827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94145</xdr:rowOff>
    </xdr:from>
    <xdr:to>
      <xdr:col>55</xdr:col>
      <xdr:colOff>0</xdr:colOff>
      <xdr:row>56</xdr:row>
      <xdr:rowOff>25894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523895"/>
          <a:ext cx="838200" cy="10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47206</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25894</xdr:rowOff>
    </xdr:from>
    <xdr:to>
      <xdr:col>50</xdr:col>
      <xdr:colOff>114300</xdr:colOff>
      <xdr:row>56</xdr:row>
      <xdr:rowOff>87606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27094"/>
          <a:ext cx="889000" cy="6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7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69410</xdr:rowOff>
    </xdr:from>
    <xdr:to>
      <xdr:col>45</xdr:col>
      <xdr:colOff>177800</xdr:colOff>
      <xdr:row>56</xdr:row>
      <xdr:rowOff>87606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70610"/>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87707</xdr:rowOff>
    </xdr:from>
    <xdr:to>
      <xdr:col>41</xdr:col>
      <xdr:colOff>50800</xdr:colOff>
      <xdr:row>56</xdr:row>
      <xdr:rowOff>69410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517457"/>
          <a:ext cx="889000" cy="15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138381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144580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43345</xdr:rowOff>
    </xdr:from>
    <xdr:to>
      <xdr:col>55</xdr:col>
      <xdr:colOff>50800</xdr:colOff>
      <xdr:row>55</xdr:row>
      <xdr:rowOff>144945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66222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3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146544</xdr:rowOff>
    </xdr:from>
    <xdr:to>
      <xdr:col>50</xdr:col>
      <xdr:colOff>165100</xdr:colOff>
      <xdr:row>56</xdr:row>
      <xdr:rowOff>76694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93221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3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36806</xdr:rowOff>
    </xdr:from>
    <xdr:to>
      <xdr:col>46</xdr:col>
      <xdr:colOff>38100</xdr:colOff>
      <xdr:row>56</xdr:row>
      <xdr:rowOff>138406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3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41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18610</xdr:rowOff>
    </xdr:from>
    <xdr:to>
      <xdr:col>41</xdr:col>
      <xdr:colOff>101600</xdr:colOff>
      <xdr:row>56</xdr:row>
      <xdr:rowOff>120210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136737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3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36907</xdr:rowOff>
    </xdr:from>
    <xdr:to>
      <xdr:col>36</xdr:col>
      <xdr:colOff>165100</xdr:colOff>
      <xdr:row>55</xdr:row>
      <xdr:rowOff>138507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4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155034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24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35606</xdr:rowOff>
    </xdr:from>
    <xdr:to>
      <xdr:col>54</xdr:col>
      <xdr:colOff>189865</xdr:colOff>
      <xdr:row>79</xdr:row>
      <xdr:rowOff>96968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551456"/>
          <a:ext cx="1270" cy="1090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100795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96968</xdr:rowOff>
    </xdr:from>
    <xdr:to>
      <xdr:col>55</xdr:col>
      <xdr:colOff>88900</xdr:colOff>
      <xdr:row>79</xdr:row>
      <xdr:rowOff>96968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1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153733</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32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35606</xdr:rowOff>
    </xdr:from>
    <xdr:to>
      <xdr:col>55</xdr:col>
      <xdr:colOff>88900</xdr:colOff>
      <xdr:row>73</xdr:row>
      <xdr:rowOff>35606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5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131373</xdr:rowOff>
    </xdr:from>
    <xdr:to>
      <xdr:col>55</xdr:col>
      <xdr:colOff>0</xdr:colOff>
      <xdr:row>76</xdr:row>
      <xdr:rowOff>91694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990123"/>
          <a:ext cx="838200" cy="1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119758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141331</xdr:rowOff>
    </xdr:from>
    <xdr:to>
      <xdr:col>55</xdr:col>
      <xdr:colOff>50800</xdr:colOff>
      <xdr:row>78</xdr:row>
      <xdr:rowOff>71481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99222</xdr:rowOff>
    </xdr:from>
    <xdr:to>
      <xdr:col>50</xdr:col>
      <xdr:colOff>114300</xdr:colOff>
      <xdr:row>75</xdr:row>
      <xdr:rowOff>131373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957972"/>
          <a:ext cx="889000" cy="3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138179</xdr:rowOff>
    </xdr:from>
    <xdr:to>
      <xdr:col>50</xdr:col>
      <xdr:colOff>165100</xdr:colOff>
      <xdr:row>78</xdr:row>
      <xdr:rowOff>68329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59456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99222</xdr:rowOff>
    </xdr:from>
    <xdr:to>
      <xdr:col>45</xdr:col>
      <xdr:colOff>177800</xdr:colOff>
      <xdr:row>77</xdr:row>
      <xdr:rowOff>48096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957972"/>
          <a:ext cx="889000" cy="29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152891</xdr:rowOff>
    </xdr:from>
    <xdr:to>
      <xdr:col>46</xdr:col>
      <xdr:colOff>38100</xdr:colOff>
      <xdr:row>78</xdr:row>
      <xdr:rowOff>83041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74168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4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101263</xdr:rowOff>
    </xdr:from>
    <xdr:to>
      <xdr:col>41</xdr:col>
      <xdr:colOff>50800</xdr:colOff>
      <xdr:row>77</xdr:row>
      <xdr:rowOff>48096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102763"/>
          <a:ext cx="889000" cy="114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159472</xdr:rowOff>
    </xdr:from>
    <xdr:to>
      <xdr:col>41</xdr:col>
      <xdr:colOff>101600</xdr:colOff>
      <xdr:row>78</xdr:row>
      <xdr:rowOff>89622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80749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37922</xdr:rowOff>
    </xdr:from>
    <xdr:to>
      <xdr:col>36</xdr:col>
      <xdr:colOff>165100</xdr:colOff>
      <xdr:row>76</xdr:row>
      <xdr:rowOff>139522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0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40894</xdr:rowOff>
    </xdr:from>
    <xdr:to>
      <xdr:col>55</xdr:col>
      <xdr:colOff>50800</xdr:colOff>
      <xdr:row>76</xdr:row>
      <xdr:rowOff>142494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63771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80573</xdr:rowOff>
    </xdr:from>
    <xdr:to>
      <xdr:col>50</xdr:col>
      <xdr:colOff>165100</xdr:colOff>
      <xdr:row>76</xdr:row>
      <xdr:rowOff>10722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939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27250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71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48422</xdr:rowOff>
    </xdr:from>
    <xdr:to>
      <xdr:col>46</xdr:col>
      <xdr:colOff>38100</xdr:colOff>
      <xdr:row>75</xdr:row>
      <xdr:rowOff>150022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9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166549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6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168746</xdr:rowOff>
    </xdr:from>
    <xdr:to>
      <xdr:col>41</xdr:col>
      <xdr:colOff>101600</xdr:colOff>
      <xdr:row>77</xdr:row>
      <xdr:rowOff>98896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115423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50463</xdr:rowOff>
    </xdr:from>
    <xdr:to>
      <xdr:col>36</xdr:col>
      <xdr:colOff>165100</xdr:colOff>
      <xdr:row>70</xdr:row>
      <xdr:rowOff>152063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0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168590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182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107686</xdr:rowOff>
    </xdr:from>
    <xdr:to>
      <xdr:col>55</xdr:col>
      <xdr:colOff>0</xdr:colOff>
      <xdr:row>97</xdr:row>
      <xdr:rowOff>152240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66886"/>
          <a:ext cx="838200" cy="21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161424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152240</xdr:rowOff>
    </xdr:from>
    <xdr:to>
      <xdr:col>50</xdr:col>
      <xdr:colOff>114300</xdr:colOff>
      <xdr:row>98</xdr:row>
      <xdr:rowOff>28839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82890"/>
          <a:ext cx="889000" cy="4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159049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26026</xdr:rowOff>
    </xdr:from>
    <xdr:to>
      <xdr:col>45</xdr:col>
      <xdr:colOff>177800</xdr:colOff>
      <xdr:row>98</xdr:row>
      <xdr:rowOff>28839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28126"/>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26026</xdr:rowOff>
    </xdr:from>
    <xdr:to>
      <xdr:col>41</xdr:col>
      <xdr:colOff>50800</xdr:colOff>
      <xdr:row>98</xdr:row>
      <xdr:rowOff>34065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28126"/>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24609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56886</xdr:rowOff>
    </xdr:from>
    <xdr:to>
      <xdr:col>55</xdr:col>
      <xdr:colOff>50800</xdr:colOff>
      <xdr:row>96</xdr:row>
      <xdr:rowOff>158486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1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79763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6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101440</xdr:rowOff>
    </xdr:from>
    <xdr:to>
      <xdr:col>50</xdr:col>
      <xdr:colOff>165100</xdr:colOff>
      <xdr:row>98</xdr:row>
      <xdr:rowOff>31590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3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22717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149489</xdr:rowOff>
    </xdr:from>
    <xdr:to>
      <xdr:col>46</xdr:col>
      <xdr:colOff>38100</xdr:colOff>
      <xdr:row>98</xdr:row>
      <xdr:rowOff>79639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8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70766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7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146676</xdr:rowOff>
    </xdr:from>
    <xdr:to>
      <xdr:col>41</xdr:col>
      <xdr:colOff>101600</xdr:colOff>
      <xdr:row>98</xdr:row>
      <xdr:rowOff>76826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67953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154715</xdr:rowOff>
    </xdr:from>
    <xdr:to>
      <xdr:col>36</xdr:col>
      <xdr:colOff>165100</xdr:colOff>
      <xdr:row>98</xdr:row>
      <xdr:rowOff>84865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75992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34684</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1234"/>
          <a:ext cx="8382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35637</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22187"/>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35637</xdr:rowOff>
    </xdr:from>
    <xdr:to>
      <xdr:col>76</xdr:col>
      <xdr:colOff>114300</xdr:colOff>
      <xdr:row>39</xdr:row>
      <xdr:rowOff>36043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2187"/>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36043</xdr:rowOff>
    </xdr:from>
    <xdr:to>
      <xdr:col>71</xdr:col>
      <xdr:colOff>177800</xdr:colOff>
      <xdr:row>39</xdr:row>
      <xdr:rowOff>39980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2593"/>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169359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155334</xdr:rowOff>
    </xdr:from>
    <xdr:to>
      <xdr:col>85</xdr:col>
      <xdr:colOff>177800</xdr:colOff>
      <xdr:row>39</xdr:row>
      <xdr:rowOff>85484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70261</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8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156287</xdr:rowOff>
    </xdr:from>
    <xdr:to>
      <xdr:col>76</xdr:col>
      <xdr:colOff>165100</xdr:colOff>
      <xdr:row>39</xdr:row>
      <xdr:rowOff>86437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77564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6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156693</xdr:rowOff>
    </xdr:from>
    <xdr:to>
      <xdr:col>72</xdr:col>
      <xdr:colOff>38100</xdr:colOff>
      <xdr:row>39</xdr:row>
      <xdr:rowOff>86843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77970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76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160630</xdr:rowOff>
    </xdr:from>
    <xdr:to>
      <xdr:col>67</xdr:col>
      <xdr:colOff>101600</xdr:colOff>
      <xdr:row>39</xdr:row>
      <xdr:rowOff>90780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81907</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68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107023</xdr:rowOff>
    </xdr:from>
    <xdr:to>
      <xdr:col>85</xdr:col>
      <xdr:colOff>127000</xdr:colOff>
      <xdr:row>76</xdr:row>
      <xdr:rowOff>120256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37223"/>
          <a:ext cx="838200" cy="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134459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5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117056</xdr:rowOff>
    </xdr:from>
    <xdr:to>
      <xdr:col>81</xdr:col>
      <xdr:colOff>50800</xdr:colOff>
      <xdr:row>76</xdr:row>
      <xdr:rowOff>120256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14725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35018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5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117056</xdr:rowOff>
    </xdr:from>
    <xdr:to>
      <xdr:col>76</xdr:col>
      <xdr:colOff>114300</xdr:colOff>
      <xdr:row>76</xdr:row>
      <xdr:rowOff>130493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47256"/>
          <a:ext cx="8890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130493</xdr:rowOff>
    </xdr:from>
    <xdr:to>
      <xdr:col>71</xdr:col>
      <xdr:colOff>177800</xdr:colOff>
      <xdr:row>76</xdr:row>
      <xdr:rowOff>160643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60693"/>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86351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94746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56223</xdr:rowOff>
    </xdr:from>
    <xdr:to>
      <xdr:col>85</xdr:col>
      <xdr:colOff>177800</xdr:colOff>
      <xdr:row>76</xdr:row>
      <xdr:rowOff>157823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34650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69456</xdr:rowOff>
    </xdr:from>
    <xdr:to>
      <xdr:col>81</xdr:col>
      <xdr:colOff>101600</xdr:colOff>
      <xdr:row>76</xdr:row>
      <xdr:rowOff>171056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9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162183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19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66256</xdr:rowOff>
    </xdr:from>
    <xdr:to>
      <xdr:col>76</xdr:col>
      <xdr:colOff>165100</xdr:colOff>
      <xdr:row>76</xdr:row>
      <xdr:rowOff>167856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158983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79693</xdr:rowOff>
    </xdr:from>
    <xdr:to>
      <xdr:col>72</xdr:col>
      <xdr:colOff>38100</xdr:colOff>
      <xdr:row>77</xdr:row>
      <xdr:rowOff>9843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109843</xdr:rowOff>
    </xdr:from>
    <xdr:to>
      <xdr:col>67</xdr:col>
      <xdr:colOff>101600</xdr:colOff>
      <xdr:row>77</xdr:row>
      <xdr:rowOff>39993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31120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4776</xdr:rowOff>
    </xdr:from>
    <xdr:to>
      <xdr:col>85</xdr:col>
      <xdr:colOff>127000</xdr:colOff>
      <xdr:row>98</xdr:row>
      <xdr:rowOff>34871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06876"/>
          <a:ext cx="838200" cy="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57469</xdr:rowOff>
    </xdr:from>
    <xdr:to>
      <xdr:col>81</xdr:col>
      <xdr:colOff>50800</xdr:colOff>
      <xdr:row>98</xdr:row>
      <xdr:rowOff>34871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88119"/>
          <a:ext cx="889000" cy="1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57469</xdr:rowOff>
    </xdr:from>
    <xdr:to>
      <xdr:col>76</xdr:col>
      <xdr:colOff>114300</xdr:colOff>
      <xdr:row>97</xdr:row>
      <xdr:rowOff>131291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88119"/>
          <a:ext cx="889000" cy="7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131291</xdr:rowOff>
    </xdr:from>
    <xdr:to>
      <xdr:col>71</xdr:col>
      <xdr:colOff>177800</xdr:colOff>
      <xdr:row>98</xdr:row>
      <xdr:rowOff>112872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61941"/>
          <a:ext cx="8890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87845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125426</xdr:rowOff>
    </xdr:from>
    <xdr:to>
      <xdr:col>85</xdr:col>
      <xdr:colOff>177800</xdr:colOff>
      <xdr:row>98</xdr:row>
      <xdr:rowOff>55576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103853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155521</xdr:rowOff>
    </xdr:from>
    <xdr:to>
      <xdr:col>81</xdr:col>
      <xdr:colOff>101600</xdr:colOff>
      <xdr:row>98</xdr:row>
      <xdr:rowOff>85671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76798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7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6669</xdr:rowOff>
    </xdr:from>
    <xdr:to>
      <xdr:col>76</xdr:col>
      <xdr:colOff>165100</xdr:colOff>
      <xdr:row>97</xdr:row>
      <xdr:rowOff>108269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99396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80491</xdr:rowOff>
    </xdr:from>
    <xdr:to>
      <xdr:col>72</xdr:col>
      <xdr:colOff>38100</xdr:colOff>
      <xdr:row>98</xdr:row>
      <xdr:rowOff>10641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1768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0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62072</xdr:rowOff>
    </xdr:from>
    <xdr:to>
      <xdr:col>67</xdr:col>
      <xdr:colOff>101600</xdr:colOff>
      <xdr:row>98</xdr:row>
      <xdr:rowOff>163672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154799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136728</xdr:rowOff>
    </xdr:from>
    <xdr:to>
      <xdr:col>116</xdr:col>
      <xdr:colOff>63500</xdr:colOff>
      <xdr:row>35</xdr:row>
      <xdr:rowOff>8884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5966028"/>
          <a:ext cx="838200" cy="4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91330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263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136042</xdr:rowOff>
    </xdr:from>
    <xdr:to>
      <xdr:col>111</xdr:col>
      <xdr:colOff>177800</xdr:colOff>
      <xdr:row>34</xdr:row>
      <xdr:rowOff>136728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59653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54868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136042</xdr:rowOff>
    </xdr:from>
    <xdr:to>
      <xdr:col>107</xdr:col>
      <xdr:colOff>50800</xdr:colOff>
      <xdr:row>35</xdr:row>
      <xdr:rowOff>65691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5965342"/>
          <a:ext cx="889000" cy="1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35780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65691</xdr:rowOff>
    </xdr:from>
    <xdr:to>
      <xdr:col>102</xdr:col>
      <xdr:colOff>114300</xdr:colOff>
      <xdr:row>36</xdr:row>
      <xdr:rowOff>7684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066441"/>
          <a:ext cx="889000" cy="1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8748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76014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129534</xdr:rowOff>
    </xdr:from>
    <xdr:to>
      <xdr:col>116</xdr:col>
      <xdr:colOff>114300</xdr:colOff>
      <xdr:row>35</xdr:row>
      <xdr:rowOff>59684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9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152411</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81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85928</xdr:rowOff>
    </xdr:from>
    <xdr:to>
      <xdr:col>112</xdr:col>
      <xdr:colOff>38100</xdr:colOff>
      <xdr:row>35</xdr:row>
      <xdr:rowOff>16078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59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32605</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569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85242</xdr:rowOff>
    </xdr:from>
    <xdr:to>
      <xdr:col>107</xdr:col>
      <xdr:colOff>101600</xdr:colOff>
      <xdr:row>35</xdr:row>
      <xdr:rowOff>15392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31919</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568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14891</xdr:rowOff>
    </xdr:from>
    <xdr:to>
      <xdr:col>102</xdr:col>
      <xdr:colOff>165100</xdr:colOff>
      <xdr:row>35</xdr:row>
      <xdr:rowOff>116491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0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133018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79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128334</xdr:rowOff>
    </xdr:from>
    <xdr:to>
      <xdr:col>98</xdr:col>
      <xdr:colOff>38100</xdr:colOff>
      <xdr:row>36</xdr:row>
      <xdr:rowOff>58484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1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75011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590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99585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128213</xdr:rowOff>
    </xdr:from>
    <xdr:to>
      <xdr:col>116</xdr:col>
      <xdr:colOff>63500</xdr:colOff>
      <xdr:row>75</xdr:row>
      <xdr:rowOff>158102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86963"/>
          <a:ext cx="838200" cy="2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38168</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25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157607</xdr:rowOff>
    </xdr:from>
    <xdr:to>
      <xdr:col>111</xdr:col>
      <xdr:colOff>177800</xdr:colOff>
      <xdr:row>75</xdr:row>
      <xdr:rowOff>158102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01635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106881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6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157607</xdr:rowOff>
    </xdr:from>
    <xdr:to>
      <xdr:col>107</xdr:col>
      <xdr:colOff>50800</xdr:colOff>
      <xdr:row>76</xdr:row>
      <xdr:rowOff>14751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016357"/>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14751</xdr:rowOff>
    </xdr:from>
    <xdr:to>
      <xdr:col>102</xdr:col>
      <xdr:colOff>114300</xdr:colOff>
      <xdr:row>76</xdr:row>
      <xdr:rowOff>34125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44951"/>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145743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110520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77413</xdr:rowOff>
    </xdr:from>
    <xdr:to>
      <xdr:col>116</xdr:col>
      <xdr:colOff>114300</xdr:colOff>
      <xdr:row>76</xdr:row>
      <xdr:rowOff>7562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36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55840</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1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107302</xdr:rowOff>
    </xdr:from>
    <xdr:to>
      <xdr:col>112</xdr:col>
      <xdr:colOff>38100</xdr:colOff>
      <xdr:row>76</xdr:row>
      <xdr:rowOff>37452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28579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5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106807</xdr:rowOff>
    </xdr:from>
    <xdr:to>
      <xdr:col>107</xdr:col>
      <xdr:colOff>101600</xdr:colOff>
      <xdr:row>76</xdr:row>
      <xdr:rowOff>36956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65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28084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05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135401</xdr:rowOff>
    </xdr:from>
    <xdr:to>
      <xdr:col>102</xdr:col>
      <xdr:colOff>165100</xdr:colOff>
      <xdr:row>76</xdr:row>
      <xdr:rowOff>65551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56678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154775</xdr:rowOff>
    </xdr:from>
    <xdr:to>
      <xdr:col>98</xdr:col>
      <xdr:colOff>38100</xdr:colOff>
      <xdr:row>76</xdr:row>
      <xdr:rowOff>84925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76052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性質別歳出決算分析表を見ますと、人件費、物件費、公債費、繰出金等のおよそは類似団体の平均を大きく下回っており行政改革の取り組みの成果が表れております。</a:t>
          </a:r>
        </a:p>
        <a:p>
          <a:r>
            <a:rPr kumimoji="1" lang="ja-JP" altLang="en-US" sz="1300">
              <a:latin typeface="ＭＳ Ｐゴシック" panose="020B0600070205080204" pitchFamily="50" charset="-128"/>
              <a:ea typeface="ＭＳ Ｐゴシック" panose="020B0600070205080204" pitchFamily="50" charset="-128"/>
            </a:rPr>
            <a:t>　しかしながら、扶助費及び普通建設事業費は引き続き令和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年度においても類似団体を大きく上回っていることから、注視していく必要があります。</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今後も、公共施設等総合管理計画に基づく個別施設計画による公共施設等の更新により費用の増加が見込まれるため、中長期の視点で需要額を算定し財政負担の平準化を図っていく必要があります。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15,456
14,699
19.44
9,264,910
9,072,091
181,230
4,350,747
7,385,232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87122</xdr:rowOff>
    </xdr:from>
    <xdr:to>
      <xdr:col>24</xdr:col>
      <xdr:colOff>63500</xdr:colOff>
      <xdr:row>33</xdr:row>
      <xdr:rowOff>100457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4972"/>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100457</xdr:rowOff>
    </xdr:from>
    <xdr:to>
      <xdr:col>19</xdr:col>
      <xdr:colOff>177800</xdr:colOff>
      <xdr:row>34</xdr:row>
      <xdr:rowOff>49403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58307"/>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49403</xdr:rowOff>
    </xdr:from>
    <xdr:to>
      <xdr:col>15</xdr:col>
      <xdr:colOff>50800</xdr:colOff>
      <xdr:row>34</xdr:row>
      <xdr:rowOff>70739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78703"/>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61214</xdr:rowOff>
    </xdr:from>
    <xdr:to>
      <xdr:col>10</xdr:col>
      <xdr:colOff>114300</xdr:colOff>
      <xdr:row>34</xdr:row>
      <xdr:rowOff>70739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905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97807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36322</xdr:rowOff>
    </xdr:from>
    <xdr:to>
      <xdr:col>24</xdr:col>
      <xdr:colOff>114300</xdr:colOff>
      <xdr:row>33</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59199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49657</xdr:rowOff>
    </xdr:from>
    <xdr:to>
      <xdr:col>20</xdr:col>
      <xdr:colOff>38100</xdr:colOff>
      <xdr:row>33</xdr:row>
      <xdr:rowOff>151257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167784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170053</xdr:rowOff>
    </xdr:from>
    <xdr:to>
      <xdr:col>15</xdr:col>
      <xdr:colOff>101600</xdr:colOff>
      <xdr:row>34</xdr:row>
      <xdr:rowOff>100203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116730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19939</xdr:rowOff>
    </xdr:from>
    <xdr:to>
      <xdr:col>10</xdr:col>
      <xdr:colOff>165100</xdr:colOff>
      <xdr:row>34</xdr:row>
      <xdr:rowOff>121539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138066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2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10414</xdr:rowOff>
    </xdr:from>
    <xdr:to>
      <xdr:col>6</xdr:col>
      <xdr:colOff>38100</xdr:colOff>
      <xdr:row>34</xdr:row>
      <xdr:rowOff>112014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128541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26353</xdr:rowOff>
    </xdr:from>
    <xdr:to>
      <xdr:col>24</xdr:col>
      <xdr:colOff>62865</xdr:colOff>
      <xdr:row>59</xdr:row>
      <xdr:rowOff>38446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113203"/>
          <a:ext cx="1270" cy="104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42273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38446</xdr:rowOff>
    </xdr:from>
    <xdr:to>
      <xdr:col>24</xdr:col>
      <xdr:colOff>152400</xdr:colOff>
      <xdr:row>59</xdr:row>
      <xdr:rowOff>38446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144480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26353</xdr:rowOff>
    </xdr:from>
    <xdr:to>
      <xdr:col>24</xdr:col>
      <xdr:colOff>152400</xdr:colOff>
      <xdr:row>53</xdr:row>
      <xdr:rowOff>26353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11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154863</xdr:rowOff>
    </xdr:from>
    <xdr:to>
      <xdr:col>24</xdr:col>
      <xdr:colOff>63500</xdr:colOff>
      <xdr:row>57</xdr:row>
      <xdr:rowOff>22771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56063"/>
          <a:ext cx="8382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105773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82896</xdr:rowOff>
    </xdr:from>
    <xdr:to>
      <xdr:col>24</xdr:col>
      <xdr:colOff>114300</xdr:colOff>
      <xdr:row>57</xdr:row>
      <xdr:rowOff>13046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154863</xdr:rowOff>
    </xdr:from>
    <xdr:to>
      <xdr:col>19</xdr:col>
      <xdr:colOff>177800</xdr:colOff>
      <xdr:row>57</xdr:row>
      <xdr:rowOff>50233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56063"/>
          <a:ext cx="8890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42616</xdr:rowOff>
    </xdr:from>
    <xdr:to>
      <xdr:col>20</xdr:col>
      <xdr:colOff>38100</xdr:colOff>
      <xdr:row>56</xdr:row>
      <xdr:rowOff>144216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4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160743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41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149926</xdr:rowOff>
    </xdr:from>
    <xdr:to>
      <xdr:col>15</xdr:col>
      <xdr:colOff>50800</xdr:colOff>
      <xdr:row>57</xdr:row>
      <xdr:rowOff>50233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93876"/>
          <a:ext cx="889000" cy="9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17745</xdr:rowOff>
    </xdr:from>
    <xdr:to>
      <xdr:col>15</xdr:col>
      <xdr:colOff>101600</xdr:colOff>
      <xdr:row>56</xdr:row>
      <xdr:rowOff>119345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135872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3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149926</xdr:rowOff>
    </xdr:from>
    <xdr:to>
      <xdr:col>10</xdr:col>
      <xdr:colOff>114300</xdr:colOff>
      <xdr:row>58</xdr:row>
      <xdr:rowOff>21948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93876"/>
          <a:ext cx="889000" cy="10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86515</xdr:rowOff>
    </xdr:from>
    <xdr:to>
      <xdr:col>10</xdr:col>
      <xdr:colOff>165100</xdr:colOff>
      <xdr:row>53</xdr:row>
      <xdr:rowOff>16665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00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7792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09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18278</xdr:rowOff>
    </xdr:from>
    <xdr:to>
      <xdr:col>6</xdr:col>
      <xdr:colOff>38100</xdr:colOff>
      <xdr:row>57</xdr:row>
      <xdr:rowOff>119878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9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136405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143421</xdr:rowOff>
    </xdr:from>
    <xdr:to>
      <xdr:col>24</xdr:col>
      <xdr:colOff>114300</xdr:colOff>
      <xdr:row>57</xdr:row>
      <xdr:rowOff>73571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121848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2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104063</xdr:rowOff>
    </xdr:from>
    <xdr:to>
      <xdr:col>20</xdr:col>
      <xdr:colOff>38100</xdr:colOff>
      <xdr:row>57</xdr:row>
      <xdr:rowOff>34213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25340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9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170883</xdr:rowOff>
    </xdr:from>
    <xdr:to>
      <xdr:col>15</xdr:col>
      <xdr:colOff>101600</xdr:colOff>
      <xdr:row>57</xdr:row>
      <xdr:rowOff>101033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92160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99126</xdr:rowOff>
    </xdr:from>
    <xdr:to>
      <xdr:col>10</xdr:col>
      <xdr:colOff>165100</xdr:colOff>
      <xdr:row>52</xdr:row>
      <xdr:rowOff>29276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45803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61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142598</xdr:rowOff>
    </xdr:from>
    <xdr:to>
      <xdr:col>6</xdr:col>
      <xdr:colOff>38100</xdr:colOff>
      <xdr:row>58</xdr:row>
      <xdr:rowOff>72748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1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63875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0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105258</xdr:rowOff>
    </xdr:from>
    <xdr:to>
      <xdr:col>24</xdr:col>
      <xdr:colOff>63500</xdr:colOff>
      <xdr:row>75</xdr:row>
      <xdr:rowOff>84557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92558"/>
          <a:ext cx="838200" cy="1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75963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63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119545</xdr:rowOff>
    </xdr:from>
    <xdr:to>
      <xdr:col>19</xdr:col>
      <xdr:colOff>177800</xdr:colOff>
      <xdr:row>75</xdr:row>
      <xdr:rowOff>84557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806845"/>
          <a:ext cx="889000" cy="1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140009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9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119545</xdr:rowOff>
    </xdr:from>
    <xdr:to>
      <xdr:col>15</xdr:col>
      <xdr:colOff>50800</xdr:colOff>
      <xdr:row>75</xdr:row>
      <xdr:rowOff>101702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06845"/>
          <a:ext cx="889000" cy="1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39920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9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101702</xdr:rowOff>
    </xdr:from>
    <xdr:to>
      <xdr:col>10</xdr:col>
      <xdr:colOff>114300</xdr:colOff>
      <xdr:row>77</xdr:row>
      <xdr:rowOff>151854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60452"/>
          <a:ext cx="889000" cy="39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85692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54458</xdr:rowOff>
    </xdr:from>
    <xdr:to>
      <xdr:col>24</xdr:col>
      <xdr:colOff>114300</xdr:colOff>
      <xdr:row>74</xdr:row>
      <xdr:rowOff>156058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77335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9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33757</xdr:rowOff>
    </xdr:from>
    <xdr:to>
      <xdr:col>20</xdr:col>
      <xdr:colOff>38100</xdr:colOff>
      <xdr:row>75</xdr:row>
      <xdr:rowOff>135357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151884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6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68745</xdr:rowOff>
    </xdr:from>
    <xdr:to>
      <xdr:col>15</xdr:col>
      <xdr:colOff>101600</xdr:colOff>
      <xdr:row>74</xdr:row>
      <xdr:rowOff>170345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3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50902</xdr:rowOff>
    </xdr:from>
    <xdr:to>
      <xdr:col>10</xdr:col>
      <xdr:colOff>165100</xdr:colOff>
      <xdr:row>75</xdr:row>
      <xdr:rowOff>152502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169029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8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101054</xdr:rowOff>
    </xdr:from>
    <xdr:to>
      <xdr:col>6</xdr:col>
      <xdr:colOff>38100</xdr:colOff>
      <xdr:row>78</xdr:row>
      <xdr:rowOff>31204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0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22331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9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164585</xdr:rowOff>
    </xdr:from>
    <xdr:to>
      <xdr:col>24</xdr:col>
      <xdr:colOff>63500</xdr:colOff>
      <xdr:row>97</xdr:row>
      <xdr:rowOff>27572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23785"/>
          <a:ext cx="838200" cy="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35393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23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164585</xdr:rowOff>
    </xdr:from>
    <xdr:to>
      <xdr:col>19</xdr:col>
      <xdr:colOff>177800</xdr:colOff>
      <xdr:row>97</xdr:row>
      <xdr:rowOff>27653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23785"/>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164099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27653</xdr:rowOff>
    </xdr:from>
    <xdr:to>
      <xdr:col>15</xdr:col>
      <xdr:colOff>50800</xdr:colOff>
      <xdr:row>97</xdr:row>
      <xdr:rowOff>96560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58303"/>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127213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79366</xdr:rowOff>
    </xdr:from>
    <xdr:to>
      <xdr:col>10</xdr:col>
      <xdr:colOff>114300</xdr:colOff>
      <xdr:row>97</xdr:row>
      <xdr:rowOff>96560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10016"/>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10294</xdr:rowOff>
    </xdr:from>
    <xdr:to>
      <xdr:col>6</xdr:col>
      <xdr:colOff>38100</xdr:colOff>
      <xdr:row>97</xdr:row>
      <xdr:rowOff>111894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128421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148222</xdr:rowOff>
    </xdr:from>
    <xdr:to>
      <xdr:col>24</xdr:col>
      <xdr:colOff>114300</xdr:colOff>
      <xdr:row>97</xdr:row>
      <xdr:rowOff>78372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126649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113785</xdr:rowOff>
    </xdr:from>
    <xdr:to>
      <xdr:col>20</xdr:col>
      <xdr:colOff>38100</xdr:colOff>
      <xdr:row>97</xdr:row>
      <xdr:rowOff>43935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35062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148303</xdr:rowOff>
    </xdr:from>
    <xdr:to>
      <xdr:col>15</xdr:col>
      <xdr:colOff>101600</xdr:colOff>
      <xdr:row>97</xdr:row>
      <xdr:rowOff>78453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69580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0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45760</xdr:rowOff>
    </xdr:from>
    <xdr:to>
      <xdr:col>10</xdr:col>
      <xdr:colOff>165100</xdr:colOff>
      <xdr:row>97</xdr:row>
      <xdr:rowOff>147360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138487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28566</xdr:rowOff>
    </xdr:from>
    <xdr:to>
      <xdr:col>6</xdr:col>
      <xdr:colOff>38100</xdr:colOff>
      <xdr:row>97</xdr:row>
      <xdr:rowOff>130166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5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121293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5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140276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38320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121788</xdr:rowOff>
    </xdr:from>
    <xdr:to>
      <xdr:col>55</xdr:col>
      <xdr:colOff>0</xdr:colOff>
      <xdr:row>58</xdr:row>
      <xdr:rowOff>14394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94438"/>
          <a:ext cx="838200" cy="6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14263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4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146411</xdr:rowOff>
    </xdr:from>
    <xdr:to>
      <xdr:col>50</xdr:col>
      <xdr:colOff>114300</xdr:colOff>
      <xdr:row>58</xdr:row>
      <xdr:rowOff>14394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19061"/>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154902</xdr:rowOff>
    </xdr:from>
    <xdr:to>
      <xdr:col>45</xdr:col>
      <xdr:colOff>177800</xdr:colOff>
      <xdr:row>57</xdr:row>
      <xdr:rowOff>146411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56102"/>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154902</xdr:rowOff>
    </xdr:from>
    <xdr:to>
      <xdr:col>41</xdr:col>
      <xdr:colOff>50800</xdr:colOff>
      <xdr:row>58</xdr:row>
      <xdr:rowOff>58286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56102"/>
          <a:ext cx="889000" cy="2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98344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155282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70988</xdr:rowOff>
    </xdr:from>
    <xdr:to>
      <xdr:col>55</xdr:col>
      <xdr:colOff>50800</xdr:colOff>
      <xdr:row>58</xdr:row>
      <xdr:rowOff>1138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49415</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135044</xdr:rowOff>
    </xdr:from>
    <xdr:to>
      <xdr:col>50</xdr:col>
      <xdr:colOff>165100</xdr:colOff>
      <xdr:row>58</xdr:row>
      <xdr:rowOff>65194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56321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0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95611</xdr:rowOff>
    </xdr:from>
    <xdr:to>
      <xdr:col>46</xdr:col>
      <xdr:colOff>38100</xdr:colOff>
      <xdr:row>58</xdr:row>
      <xdr:rowOff>25761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16888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104102</xdr:rowOff>
    </xdr:from>
    <xdr:to>
      <xdr:col>41</xdr:col>
      <xdr:colOff>101600</xdr:colOff>
      <xdr:row>57</xdr:row>
      <xdr:rowOff>34252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25379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79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7486</xdr:rowOff>
    </xdr:from>
    <xdr:to>
      <xdr:col>36</xdr:col>
      <xdr:colOff>165100</xdr:colOff>
      <xdr:row>58</xdr:row>
      <xdr:rowOff>109086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100213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84182</xdr:rowOff>
    </xdr:from>
    <xdr:to>
      <xdr:col>55</xdr:col>
      <xdr:colOff>0</xdr:colOff>
      <xdr:row>78</xdr:row>
      <xdr:rowOff>113835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457282"/>
          <a:ext cx="8382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113835</xdr:rowOff>
    </xdr:from>
    <xdr:to>
      <xdr:col>50</xdr:col>
      <xdr:colOff>114300</xdr:colOff>
      <xdr:row>78</xdr:row>
      <xdr:rowOff>126964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486935"/>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126964</xdr:rowOff>
    </xdr:from>
    <xdr:to>
      <xdr:col>45</xdr:col>
      <xdr:colOff>177800</xdr:colOff>
      <xdr:row>79</xdr:row>
      <xdr:rowOff>18411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500064"/>
          <a:ext cx="8890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39659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113345</xdr:rowOff>
    </xdr:from>
    <xdr:to>
      <xdr:col>41</xdr:col>
      <xdr:colOff>50800</xdr:colOff>
      <xdr:row>79</xdr:row>
      <xdr:rowOff>18411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486445"/>
          <a:ext cx="889000" cy="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150792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27707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33382</xdr:rowOff>
    </xdr:from>
    <xdr:to>
      <xdr:col>55</xdr:col>
      <xdr:colOff>50800</xdr:colOff>
      <xdr:row>78</xdr:row>
      <xdr:rowOff>134982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4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11809</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8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63035</xdr:rowOff>
    </xdr:from>
    <xdr:to>
      <xdr:col>50</xdr:col>
      <xdr:colOff>165100</xdr:colOff>
      <xdr:row>78</xdr:row>
      <xdr:rowOff>164635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43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155762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52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76164</xdr:rowOff>
    </xdr:from>
    <xdr:to>
      <xdr:col>46</xdr:col>
      <xdr:colOff>38100</xdr:colOff>
      <xdr:row>79</xdr:row>
      <xdr:rowOff>6314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168891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139061</xdr:rowOff>
    </xdr:from>
    <xdr:to>
      <xdr:col>41</xdr:col>
      <xdr:colOff>101600</xdr:colOff>
      <xdr:row>79</xdr:row>
      <xdr:rowOff>69211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5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60338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60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62545</xdr:rowOff>
    </xdr:from>
    <xdr:to>
      <xdr:col>36</xdr:col>
      <xdr:colOff>165100</xdr:colOff>
      <xdr:row>78</xdr:row>
      <xdr:rowOff>164145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155272</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2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117411</xdr:rowOff>
    </xdr:from>
    <xdr:to>
      <xdr:col>54</xdr:col>
      <xdr:colOff>189865</xdr:colOff>
      <xdr:row>98</xdr:row>
      <xdr:rowOff>157366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6062261"/>
          <a:ext cx="1270" cy="897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161193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157366</xdr:rowOff>
    </xdr:from>
    <xdr:to>
      <xdr:col>55</xdr:col>
      <xdr:colOff>88900</xdr:colOff>
      <xdr:row>98</xdr:row>
      <xdr:rowOff>157366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59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64088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83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117411</xdr:rowOff>
    </xdr:from>
    <xdr:to>
      <xdr:col>55</xdr:col>
      <xdr:colOff>88900</xdr:colOff>
      <xdr:row>93</xdr:row>
      <xdr:rowOff>117411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06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171323</xdr:rowOff>
    </xdr:from>
    <xdr:to>
      <xdr:col>55</xdr:col>
      <xdr:colOff>0</xdr:colOff>
      <xdr:row>95</xdr:row>
      <xdr:rowOff>86119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287623"/>
          <a:ext cx="8382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101846</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56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123419</xdr:rowOff>
    </xdr:from>
    <xdr:to>
      <xdr:col>55</xdr:col>
      <xdr:colOff>50800</xdr:colOff>
      <xdr:row>97</xdr:row>
      <xdr:rowOff>53569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8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137083</xdr:rowOff>
    </xdr:from>
    <xdr:to>
      <xdr:col>50</xdr:col>
      <xdr:colOff>114300</xdr:colOff>
      <xdr:row>95</xdr:row>
      <xdr:rowOff>86119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253383"/>
          <a:ext cx="889000" cy="1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109105</xdr:rowOff>
    </xdr:from>
    <xdr:to>
      <xdr:col>50</xdr:col>
      <xdr:colOff>165100</xdr:colOff>
      <xdr:row>97</xdr:row>
      <xdr:rowOff>39255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6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137083</xdr:rowOff>
    </xdr:from>
    <xdr:to>
      <xdr:col>45</xdr:col>
      <xdr:colOff>177800</xdr:colOff>
      <xdr:row>96</xdr:row>
      <xdr:rowOff>52730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253383"/>
          <a:ext cx="8890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148374</xdr:rowOff>
    </xdr:from>
    <xdr:to>
      <xdr:col>46</xdr:col>
      <xdr:colOff>38100</xdr:colOff>
      <xdr:row>97</xdr:row>
      <xdr:rowOff>78524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69651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47016</xdr:rowOff>
    </xdr:from>
    <xdr:to>
      <xdr:col>41</xdr:col>
      <xdr:colOff>50800</xdr:colOff>
      <xdr:row>96</xdr:row>
      <xdr:rowOff>52730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5648966"/>
          <a:ext cx="889000" cy="8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128372</xdr:rowOff>
    </xdr:from>
    <xdr:to>
      <xdr:col>41</xdr:col>
      <xdr:colOff>101600</xdr:colOff>
      <xdr:row>97</xdr:row>
      <xdr:rowOff>58522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49649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70168</xdr:rowOff>
    </xdr:from>
    <xdr:to>
      <xdr:col>36</xdr:col>
      <xdr:colOff>165100</xdr:colOff>
      <xdr:row>97</xdr:row>
      <xdr:rowOff>318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2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162895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120523</xdr:rowOff>
    </xdr:from>
    <xdr:to>
      <xdr:col>55</xdr:col>
      <xdr:colOff>50800</xdr:colOff>
      <xdr:row>95</xdr:row>
      <xdr:rowOff>50673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2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143400</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0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35319</xdr:rowOff>
    </xdr:from>
    <xdr:to>
      <xdr:col>50</xdr:col>
      <xdr:colOff>165100</xdr:colOff>
      <xdr:row>95</xdr:row>
      <xdr:rowOff>136919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153446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0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86283</xdr:rowOff>
    </xdr:from>
    <xdr:to>
      <xdr:col>46</xdr:col>
      <xdr:colOff>38100</xdr:colOff>
      <xdr:row>95</xdr:row>
      <xdr:rowOff>16433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2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32960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97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1930</xdr:rowOff>
    </xdr:from>
    <xdr:to>
      <xdr:col>41</xdr:col>
      <xdr:colOff>101600</xdr:colOff>
      <xdr:row>96</xdr:row>
      <xdr:rowOff>103530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4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120057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23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167666</xdr:rowOff>
    </xdr:from>
    <xdr:to>
      <xdr:col>36</xdr:col>
      <xdr:colOff>165100</xdr:colOff>
      <xdr:row>91</xdr:row>
      <xdr:rowOff>97816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5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114343</xdr:rowOff>
    </xdr:from>
    <xdr:ext cx="599010"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672795" y="1537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40620</xdr:rowOff>
    </xdr:from>
    <xdr:to>
      <xdr:col>85</xdr:col>
      <xdr:colOff>127000</xdr:colOff>
      <xdr:row>38</xdr:row>
      <xdr:rowOff>45188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55720"/>
          <a:ext cx="8382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40620</xdr:rowOff>
    </xdr:from>
    <xdr:to>
      <xdr:col>81</xdr:col>
      <xdr:colOff>50800</xdr:colOff>
      <xdr:row>38</xdr:row>
      <xdr:rowOff>43368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55720"/>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43368</xdr:rowOff>
    </xdr:from>
    <xdr:to>
      <xdr:col>76</xdr:col>
      <xdr:colOff>114300</xdr:colOff>
      <xdr:row>38</xdr:row>
      <xdr:rowOff>53161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58468"/>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87314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53161</xdr:rowOff>
    </xdr:from>
    <xdr:to>
      <xdr:col>71</xdr:col>
      <xdr:colOff>177800</xdr:colOff>
      <xdr:row>38</xdr:row>
      <xdr:rowOff>65739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68261"/>
          <a:ext cx="889000" cy="1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80598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165838</xdr:rowOff>
    </xdr:from>
    <xdr:to>
      <xdr:col>85</xdr:col>
      <xdr:colOff>177800</xdr:colOff>
      <xdr:row>38</xdr:row>
      <xdr:rowOff>95988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90160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161270</xdr:rowOff>
    </xdr:from>
    <xdr:to>
      <xdr:col>81</xdr:col>
      <xdr:colOff>101600</xdr:colOff>
      <xdr:row>38</xdr:row>
      <xdr:rowOff>91420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82547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164018</xdr:rowOff>
    </xdr:from>
    <xdr:to>
      <xdr:col>76</xdr:col>
      <xdr:colOff>165100</xdr:colOff>
      <xdr:row>38</xdr:row>
      <xdr:rowOff>94168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0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85295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0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2361</xdr:rowOff>
    </xdr:from>
    <xdr:to>
      <xdr:col>72</xdr:col>
      <xdr:colOff>38100</xdr:colOff>
      <xdr:row>38</xdr:row>
      <xdr:rowOff>103961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95088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14939</xdr:rowOff>
    </xdr:from>
    <xdr:to>
      <xdr:col>67</xdr:col>
      <xdr:colOff>101600</xdr:colOff>
      <xdr:row>38</xdr:row>
      <xdr:rowOff>116539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107666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36437</xdr:rowOff>
    </xdr:from>
    <xdr:to>
      <xdr:col>85</xdr:col>
      <xdr:colOff>127000</xdr:colOff>
      <xdr:row>56</xdr:row>
      <xdr:rowOff>38836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66187"/>
          <a:ext cx="838200" cy="17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113301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38836</xdr:rowOff>
    </xdr:from>
    <xdr:to>
      <xdr:col>81</xdr:col>
      <xdr:colOff>50800</xdr:colOff>
      <xdr:row>57</xdr:row>
      <xdr:rowOff>53010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40036"/>
          <a:ext cx="8890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53010</xdr:rowOff>
    </xdr:from>
    <xdr:to>
      <xdr:col>76</xdr:col>
      <xdr:colOff>114300</xdr:colOff>
      <xdr:row>58</xdr:row>
      <xdr:rowOff>141262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25660"/>
          <a:ext cx="889000" cy="2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119786</xdr:rowOff>
    </xdr:from>
    <xdr:to>
      <xdr:col>71</xdr:col>
      <xdr:colOff>177800</xdr:colOff>
      <xdr:row>58</xdr:row>
      <xdr:rowOff>141262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10063886"/>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25417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157087</xdr:rowOff>
    </xdr:from>
    <xdr:to>
      <xdr:col>85</xdr:col>
      <xdr:colOff>177800</xdr:colOff>
      <xdr:row>55</xdr:row>
      <xdr:rowOff>87237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8514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159486</xdr:rowOff>
    </xdr:from>
    <xdr:to>
      <xdr:col>81</xdr:col>
      <xdr:colOff>101600</xdr:colOff>
      <xdr:row>56</xdr:row>
      <xdr:rowOff>89636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106163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2210</xdr:rowOff>
    </xdr:from>
    <xdr:to>
      <xdr:col>76</xdr:col>
      <xdr:colOff>165100</xdr:colOff>
      <xdr:row>57</xdr:row>
      <xdr:rowOff>103810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94937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90462</xdr:rowOff>
    </xdr:from>
    <xdr:to>
      <xdr:col>72</xdr:col>
      <xdr:colOff>38100</xdr:colOff>
      <xdr:row>59</xdr:row>
      <xdr:rowOff>20612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0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11739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1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68986</xdr:rowOff>
    </xdr:from>
    <xdr:to>
      <xdr:col>67</xdr:col>
      <xdr:colOff>101600</xdr:colOff>
      <xdr:row>58</xdr:row>
      <xdr:rowOff>170586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161713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0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34683</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79233"/>
          <a:ext cx="8382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35637</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0187"/>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35637</xdr:rowOff>
    </xdr:from>
    <xdr:to>
      <xdr:col>76</xdr:col>
      <xdr:colOff>114300</xdr:colOff>
      <xdr:row>79</xdr:row>
      <xdr:rowOff>36043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80187"/>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36043</xdr:rowOff>
    </xdr:from>
    <xdr:to>
      <xdr:col>71</xdr:col>
      <xdr:colOff>177800</xdr:colOff>
      <xdr:row>79</xdr:row>
      <xdr:rowOff>39979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80593"/>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168305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155333</xdr:rowOff>
    </xdr:from>
    <xdr:to>
      <xdr:col>85</xdr:col>
      <xdr:colOff>177800</xdr:colOff>
      <xdr:row>79</xdr:row>
      <xdr:rowOff>85483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70260</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3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156287</xdr:rowOff>
    </xdr:from>
    <xdr:to>
      <xdr:col>76</xdr:col>
      <xdr:colOff>165100</xdr:colOff>
      <xdr:row>79</xdr:row>
      <xdr:rowOff>86437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77564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2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156693</xdr:rowOff>
    </xdr:from>
    <xdr:to>
      <xdr:col>72</xdr:col>
      <xdr:colOff>38100</xdr:colOff>
      <xdr:row>79</xdr:row>
      <xdr:rowOff>86843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77970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22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160629</xdr:rowOff>
    </xdr:from>
    <xdr:to>
      <xdr:col>67</xdr:col>
      <xdr:colOff>101600</xdr:colOff>
      <xdr:row>79</xdr:row>
      <xdr:rowOff>90779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81906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6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107023</xdr:rowOff>
    </xdr:from>
    <xdr:to>
      <xdr:col>85</xdr:col>
      <xdr:colOff>127000</xdr:colOff>
      <xdr:row>96</xdr:row>
      <xdr:rowOff>120256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66223"/>
          <a:ext cx="838200" cy="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134447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07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117056</xdr:rowOff>
    </xdr:from>
    <xdr:to>
      <xdr:col>81</xdr:col>
      <xdr:colOff>50800</xdr:colOff>
      <xdr:row>96</xdr:row>
      <xdr:rowOff>120256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57625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34993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59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117056</xdr:rowOff>
    </xdr:from>
    <xdr:to>
      <xdr:col>76</xdr:col>
      <xdr:colOff>114300</xdr:colOff>
      <xdr:row>96</xdr:row>
      <xdr:rowOff>130493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76256"/>
          <a:ext cx="8890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130493</xdr:rowOff>
    </xdr:from>
    <xdr:to>
      <xdr:col>71</xdr:col>
      <xdr:colOff>177800</xdr:colOff>
      <xdr:row>96</xdr:row>
      <xdr:rowOff>160643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89693"/>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86338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94696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56223</xdr:rowOff>
    </xdr:from>
    <xdr:to>
      <xdr:col>85</xdr:col>
      <xdr:colOff>177800</xdr:colOff>
      <xdr:row>96</xdr:row>
      <xdr:rowOff>157823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34650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9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69456</xdr:rowOff>
    </xdr:from>
    <xdr:to>
      <xdr:col>81</xdr:col>
      <xdr:colOff>101600</xdr:colOff>
      <xdr:row>96</xdr:row>
      <xdr:rowOff>171056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162183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2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66256</xdr:rowOff>
    </xdr:from>
    <xdr:to>
      <xdr:col>76</xdr:col>
      <xdr:colOff>165100</xdr:colOff>
      <xdr:row>96</xdr:row>
      <xdr:rowOff>167856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158983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79693</xdr:rowOff>
    </xdr:from>
    <xdr:to>
      <xdr:col>72</xdr:col>
      <xdr:colOff>38100</xdr:colOff>
      <xdr:row>97</xdr:row>
      <xdr:rowOff>9843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109843</xdr:rowOff>
    </xdr:from>
    <xdr:to>
      <xdr:col>67</xdr:col>
      <xdr:colOff>101600</xdr:colOff>
      <xdr:row>97</xdr:row>
      <xdr:rowOff>39993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31120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6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全体的に類似団体の平均を下回っておりますが、教育費に関しては、中学校統合規模適正化事業に係る工事費が主な要因となり、前年と比較し大きく増加しています。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年度は、学校統合及び学校屋内運動場整備事業に係る基金を取り崩し、単年度収支は大幅に減少しました。令和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年度は、中学校統廃合に係る通学路及び街路灯整備に充てるため</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百万円を基金から取り崩しましたが、積立て額がより大きかったため、基金残高は増加しています。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年度は、全会計黒字となっているため、引き続き健全な財政運営に取り組んでまいります。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実質公債費比率に係る分子部分については、ほぼ横ばいで推移しています。令和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年度における実質公債費比率は</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となっており、適正な範囲となっていますので、引き続き健全な財政運営に努めてまいります。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将来負担比率に係る分子部分については令和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年度以降は増加傾向にあります。一般会計等に係る地方債の現在高が増加しておりますので、注視しながら引き続き健全な財政運営に努めてまいります。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熊本県長洲町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千円、長洲町環境整備協力費基金から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千円、長洲町福祉のまちづくり基金から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千円取り崩しました。また、同年度に財政調整基金へ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千円、環境整備協力費基金へ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1,456,472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各基金は長期的に安定した財政運営を行う上で必要不可欠であるため、毎年度適正な予算執行を行います。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で主な基金は環境整備協力費基金及び地域優良賃貸住宅基金であり、環境整備協力費基金は①未来を担う子どもたちの教育及び子育て環境の整備に要する財源とするとき、②豊かな自然を守るための環境保全に要する財源とするとき、③地域福祉の向上と地域づくりに要する財源とするときに取り崩して使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環境整備協力費基金に関して、令和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きましては、前年度比で環境整備協力基金の財源元であるボートレースの収益が減少しました。地域優良賃貸住宅につきましては積立額が増加しております。結果として積立額が繰入額を上回り基金残高は増加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基金目的に合致する事業を精査しながら、収益額に見合った事業を実施しながら地域福祉の向上に取り組みます。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千円積立てましたので、前年度比で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年度末における年度末残高は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1,241,784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財政調整基金は長期的に安定した財政運営を行う上で必要不可欠であり、そのためにも毎年度適正な予算執行を行い、決算剰余金を確実に積立て、安定的な基金積立てを行っていきます。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年度に取り崩しは行っていませんが、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千円を積立てましたので、令和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83,814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減債基金は、地方債の償還財源として重要な基金となっておりますので、現在の残高を維持してまいります。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9264910</v>
      </c>
      <c r="BO4" s="358"/>
      <c r="BP4" s="358"/>
      <c r="BQ4" s="358"/>
      <c r="BR4" s="358"/>
      <c r="BS4" s="358"/>
      <c r="BT4" s="358"/>
      <c r="BU4" s="359"/>
      <c r="BV4" s="357">
        <v>8920174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4.2</v>
      </c>
      <c r="CU4" s="364"/>
      <c r="CV4" s="364"/>
      <c r="CW4" s="364"/>
      <c r="CX4" s="364"/>
      <c r="CY4" s="364"/>
      <c r="CZ4" s="364"/>
      <c r="DA4" s="365"/>
      <c r="DB4" s="363">
        <v>4.2</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9072091</v>
      </c>
      <c r="BO5" s="395"/>
      <c r="BP5" s="395"/>
      <c r="BQ5" s="395"/>
      <c r="BR5" s="395"/>
      <c r="BS5" s="395"/>
      <c r="BT5" s="395"/>
      <c r="BU5" s="396"/>
      <c r="BV5" s="394">
        <v>8624591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93.5</v>
      </c>
      <c r="CU5" s="392"/>
      <c r="CV5" s="392"/>
      <c r="CW5" s="392"/>
      <c r="CX5" s="392"/>
      <c r="CY5" s="392"/>
      <c r="CZ5" s="392"/>
      <c r="DA5" s="393"/>
      <c r="DB5" s="391">
        <v>93.9</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192819</v>
      </c>
      <c r="BO6" s="395"/>
      <c r="BP6" s="395"/>
      <c r="BQ6" s="395"/>
      <c r="BR6" s="395"/>
      <c r="BS6" s="395"/>
      <c r="BT6" s="395"/>
      <c r="BU6" s="396"/>
      <c r="BV6" s="394">
        <v>295583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93.7</v>
      </c>
      <c r="CU6" s="432"/>
      <c r="CV6" s="432"/>
      <c r="CW6" s="432"/>
      <c r="CX6" s="432"/>
      <c r="CY6" s="432"/>
      <c r="CZ6" s="432"/>
      <c r="DA6" s="433"/>
      <c r="DB6" s="431">
        <v>95.6</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11589</v>
      </c>
      <c r="BO7" s="395"/>
      <c r="BP7" s="395"/>
      <c r="BQ7" s="395"/>
      <c r="BR7" s="395"/>
      <c r="BS7" s="395"/>
      <c r="BT7" s="395"/>
      <c r="BU7" s="396"/>
      <c r="BV7" s="394">
        <v>117570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4350747</v>
      </c>
      <c r="CU7" s="395"/>
      <c r="CV7" s="395"/>
      <c r="CW7" s="395"/>
      <c r="CX7" s="395"/>
      <c r="CY7" s="395"/>
      <c r="CZ7" s="395"/>
      <c r="DA7" s="396"/>
      <c r="DB7" s="394">
        <v>4247758</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181230</v>
      </c>
      <c r="BO8" s="395"/>
      <c r="BP8" s="395"/>
      <c r="BQ8" s="395"/>
      <c r="BR8" s="395"/>
      <c r="BS8" s="395"/>
      <c r="BT8" s="395"/>
      <c r="BU8" s="396"/>
      <c r="BV8" s="394">
        <v>178013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0.51</v>
      </c>
      <c r="CU8" s="435"/>
      <c r="CV8" s="435"/>
      <c r="CW8" s="435"/>
      <c r="CX8" s="435"/>
      <c r="CY8" s="435"/>
      <c r="CZ8" s="435"/>
      <c r="DA8" s="436"/>
      <c r="DB8" s="434">
        <v>0.52</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15372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3217</v>
      </c>
      <c r="BO9" s="395"/>
      <c r="BP9" s="395"/>
      <c r="BQ9" s="395"/>
      <c r="BR9" s="395"/>
      <c r="BS9" s="395"/>
      <c r="BT9" s="395"/>
      <c r="BU9" s="396"/>
      <c r="BV9" s="394">
        <v>-101365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9</v>
      </c>
      <c r="CU9" s="392"/>
      <c r="CV9" s="392"/>
      <c r="CW9" s="392"/>
      <c r="CX9" s="392"/>
      <c r="CY9" s="392"/>
      <c r="CZ9" s="392"/>
      <c r="DA9" s="393"/>
      <c r="DB9" s="391">
        <v>9.3000000000000007</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15889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195154</v>
      </c>
      <c r="BO10" s="395"/>
      <c r="BP10" s="395"/>
      <c r="BQ10" s="395"/>
      <c r="BR10" s="395"/>
      <c r="BS10" s="395"/>
      <c r="BT10" s="395"/>
      <c r="BU10" s="396"/>
      <c r="BV10" s="394">
        <v>183700</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15456</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134000</v>
      </c>
      <c r="BO12" s="395"/>
      <c r="BP12" s="395"/>
      <c r="BQ12" s="395"/>
      <c r="BR12" s="395"/>
      <c r="BS12" s="395"/>
      <c r="BT12" s="395"/>
      <c r="BU12" s="396"/>
      <c r="BV12" s="394">
        <v>280000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129</v>
      </c>
      <c r="N13" s="486"/>
      <c r="O13" s="486"/>
      <c r="P13" s="486"/>
      <c r="Q13" s="487"/>
      <c r="R13" s="478">
        <v>14699</v>
      </c>
      <c r="S13" s="479"/>
      <c r="T13" s="479"/>
      <c r="U13" s="479"/>
      <c r="V13" s="480"/>
      <c r="W13" s="410" t="s">
        <v>130</v>
      </c>
      <c r="X13" s="411"/>
      <c r="Y13" s="411"/>
      <c r="Z13" s="411"/>
      <c r="AA13" s="411"/>
      <c r="AB13" s="401"/>
      <c r="AC13" s="445">
        <v>391</v>
      </c>
      <c r="AD13" s="446"/>
      <c r="AE13" s="446"/>
      <c r="AF13" s="446"/>
      <c r="AG13" s="488"/>
      <c r="AH13" s="445">
        <v>393</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64371</v>
      </c>
      <c r="BO13" s="395"/>
      <c r="BP13" s="395"/>
      <c r="BQ13" s="395"/>
      <c r="BR13" s="395"/>
      <c r="BS13" s="395"/>
      <c r="BT13" s="395"/>
      <c r="BU13" s="396"/>
      <c r="BV13" s="394">
        <v>-197665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6.4</v>
      </c>
      <c r="CU13" s="392"/>
      <c r="CV13" s="392"/>
      <c r="CW13" s="392"/>
      <c r="CX13" s="392"/>
      <c r="CY13" s="392"/>
      <c r="CZ13" s="392"/>
      <c r="DA13" s="393"/>
      <c r="DB13" s="391">
        <v>6.6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15506</v>
      </c>
      <c r="S14" s="479"/>
      <c r="T14" s="479"/>
      <c r="U14" s="479"/>
      <c r="V14" s="480"/>
      <c r="W14" s="384"/>
      <c r="X14" s="385"/>
      <c r="Y14" s="385"/>
      <c r="Z14" s="385"/>
      <c r="AA14" s="385"/>
      <c r="AB14" s="374"/>
      <c r="AC14" s="481">
        <v>5.3</v>
      </c>
      <c r="AD14" s="482"/>
      <c r="AE14" s="482"/>
      <c r="AF14" s="482"/>
      <c r="AG14" s="483"/>
      <c r="AH14" s="481">
        <v>5.5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44.2</v>
      </c>
      <c r="CU14" s="493"/>
      <c r="CV14" s="493"/>
      <c r="CW14" s="493"/>
      <c r="CX14" s="493"/>
      <c r="CY14" s="493"/>
      <c r="CZ14" s="493"/>
      <c r="DA14" s="494"/>
      <c r="DB14" s="492">
        <v>35.6</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129</v>
      </c>
      <c r="N15" s="486"/>
      <c r="O15" s="486"/>
      <c r="P15" s="486"/>
      <c r="Q15" s="487"/>
      <c r="R15" s="478">
        <v>14898</v>
      </c>
      <c r="S15" s="479"/>
      <c r="T15" s="479"/>
      <c r="U15" s="479"/>
      <c r="V15" s="480"/>
      <c r="W15" s="410" t="s">
        <v>137</v>
      </c>
      <c r="X15" s="411"/>
      <c r="Y15" s="411"/>
      <c r="Z15" s="411"/>
      <c r="AA15" s="411"/>
      <c r="AB15" s="401"/>
      <c r="AC15" s="445">
        <v>2873</v>
      </c>
      <c r="AD15" s="446"/>
      <c r="AE15" s="446"/>
      <c r="AF15" s="446"/>
      <c r="AG15" s="488"/>
      <c r="AH15" s="445">
        <v>2787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1924277</v>
      </c>
      <c r="BO15" s="358"/>
      <c r="BP15" s="358"/>
      <c r="BQ15" s="358"/>
      <c r="BR15" s="358"/>
      <c r="BS15" s="358"/>
      <c r="BT15" s="358"/>
      <c r="BU15" s="359"/>
      <c r="BV15" s="357">
        <v>1871128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39.299999999999997</v>
      </c>
      <c r="AD16" s="482"/>
      <c r="AE16" s="482"/>
      <c r="AF16" s="482"/>
      <c r="AG16" s="483"/>
      <c r="AH16" s="481">
        <v>38.799999999999997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3815884</v>
      </c>
      <c r="BO16" s="395"/>
      <c r="BP16" s="395"/>
      <c r="BQ16" s="395"/>
      <c r="BR16" s="395"/>
      <c r="BS16" s="395"/>
      <c r="BT16" s="395"/>
      <c r="BU16" s="396"/>
      <c r="BV16" s="394">
        <v>3683357</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4052</v>
      </c>
      <c r="AD17" s="446"/>
      <c r="AE17" s="446"/>
      <c r="AF17" s="446"/>
      <c r="AG17" s="488"/>
      <c r="AH17" s="445">
        <v>4007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2426308</v>
      </c>
      <c r="BO17" s="395"/>
      <c r="BP17" s="395"/>
      <c r="BQ17" s="395"/>
      <c r="BR17" s="395"/>
      <c r="BS17" s="395"/>
      <c r="BT17" s="395"/>
      <c r="BU17" s="396"/>
      <c r="BV17" s="394">
        <v>2360038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19.440000000000001</v>
      </c>
      <c r="M18" s="518"/>
      <c r="N18" s="518"/>
      <c r="O18" s="518"/>
      <c r="P18" s="518"/>
      <c r="Q18" s="518"/>
      <c r="R18" s="519"/>
      <c r="S18" s="519"/>
      <c r="T18" s="519"/>
      <c r="U18" s="519"/>
      <c r="V18" s="520"/>
      <c r="W18" s="412"/>
      <c r="X18" s="413"/>
      <c r="Y18" s="413"/>
      <c r="Z18" s="413"/>
      <c r="AA18" s="413"/>
      <c r="AB18" s="404"/>
      <c r="AC18" s="521">
        <v>55.4</v>
      </c>
      <c r="AD18" s="522"/>
      <c r="AE18" s="522"/>
      <c r="AF18" s="522"/>
      <c r="AG18" s="523"/>
      <c r="AH18" s="521">
        <v>55.8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4074457</v>
      </c>
      <c r="BO18" s="395"/>
      <c r="BP18" s="395"/>
      <c r="BQ18" s="395"/>
      <c r="BR18" s="395"/>
      <c r="BS18" s="395"/>
      <c r="BT18" s="395"/>
      <c r="BU18" s="396"/>
      <c r="BV18" s="394">
        <v>4092911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791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6012012</v>
      </c>
      <c r="BO19" s="395"/>
      <c r="BP19" s="395"/>
      <c r="BQ19" s="395"/>
      <c r="BR19" s="395"/>
      <c r="BS19" s="395"/>
      <c r="BT19" s="395"/>
      <c r="BU19" s="396"/>
      <c r="BV19" s="394">
        <v>5775414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6434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7385232</v>
      </c>
      <c r="BO22" s="358"/>
      <c r="BP22" s="358"/>
      <c r="BQ22" s="358"/>
      <c r="BR22" s="358"/>
      <c r="BS22" s="358"/>
      <c r="BT22" s="358"/>
      <c r="BU22" s="359"/>
      <c r="BV22" s="357">
        <v>6845336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6516507</v>
      </c>
      <c r="BO23" s="395"/>
      <c r="BP23" s="395"/>
      <c r="BQ23" s="395"/>
      <c r="BR23" s="395"/>
      <c r="BS23" s="395"/>
      <c r="BT23" s="395"/>
      <c r="BU23" s="396"/>
      <c r="BV23" s="394">
        <v>6140163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7500</v>
      </c>
      <c r="R24" s="446"/>
      <c r="S24" s="446"/>
      <c r="T24" s="446"/>
      <c r="U24" s="446"/>
      <c r="V24" s="488"/>
      <c r="W24" s="540"/>
      <c r="X24" s="541"/>
      <c r="Y24" s="542"/>
      <c r="Z24" s="444" t="s">
        <v>162</v>
      </c>
      <c r="AA24" s="424"/>
      <c r="AB24" s="424"/>
      <c r="AC24" s="424"/>
      <c r="AD24" s="424"/>
      <c r="AE24" s="424"/>
      <c r="AF24" s="424"/>
      <c r="AG24" s="425"/>
      <c r="AH24" s="445">
        <v>122</v>
      </c>
      <c r="AI24" s="446"/>
      <c r="AJ24" s="446"/>
      <c r="AK24" s="446"/>
      <c r="AL24" s="488"/>
      <c r="AM24" s="445">
        <v>374296</v>
      </c>
      <c r="AN24" s="446"/>
      <c r="AO24" s="446"/>
      <c r="AP24" s="446"/>
      <c r="AQ24" s="446"/>
      <c r="AR24" s="488"/>
      <c r="AS24" s="445">
        <v>3068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4675382</v>
      </c>
      <c r="BO24" s="395"/>
      <c r="BP24" s="395"/>
      <c r="BQ24" s="395"/>
      <c r="BR24" s="395"/>
      <c r="BS24" s="395"/>
      <c r="BT24" s="395"/>
      <c r="BU24" s="396"/>
      <c r="BV24" s="394">
        <v>3863082</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5500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5118592</v>
      </c>
      <c r="BO25" s="358"/>
      <c r="BP25" s="358"/>
      <c r="BQ25" s="358"/>
      <c r="BR25" s="358"/>
      <c r="BS25" s="358"/>
      <c r="BT25" s="358"/>
      <c r="BU25" s="359"/>
      <c r="BV25" s="357">
        <v>4979406</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5000</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171</v>
      </c>
      <c r="F27" s="424"/>
      <c r="G27" s="424"/>
      <c r="H27" s="424"/>
      <c r="I27" s="424"/>
      <c r="J27" s="424"/>
      <c r="K27" s="425"/>
      <c r="L27" s="445">
        <v>1</v>
      </c>
      <c r="M27" s="446"/>
      <c r="N27" s="446"/>
      <c r="O27" s="446"/>
      <c r="P27" s="488"/>
      <c r="Q27" s="445">
        <v>3340</v>
      </c>
      <c r="R27" s="446"/>
      <c r="S27" s="446"/>
      <c r="T27" s="446"/>
      <c r="U27" s="446"/>
      <c r="V27" s="488"/>
      <c r="W27" s="540"/>
      <c r="X27" s="541"/>
      <c r="Y27" s="542"/>
      <c r="Z27" s="444" t="s">
        <v>172</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121</v>
      </c>
      <c r="BO27" s="514"/>
      <c r="BP27" s="514"/>
      <c r="BQ27" s="514"/>
      <c r="BR27" s="514"/>
      <c r="BS27" s="514"/>
      <c r="BT27" s="514"/>
      <c r="BU27" s="515"/>
      <c r="BV27" s="513" t="s">
        <v>121</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174</v>
      </c>
      <c r="F28" s="424"/>
      <c r="G28" s="424"/>
      <c r="H28" s="424"/>
      <c r="I28" s="424"/>
      <c r="J28" s="424"/>
      <c r="K28" s="425"/>
      <c r="L28" s="445">
        <v>1</v>
      </c>
      <c r="M28" s="446"/>
      <c r="N28" s="446"/>
      <c r="O28" s="446"/>
      <c r="P28" s="488"/>
      <c r="Q28" s="445">
        <v>2760</v>
      </c>
      <c r="R28" s="446"/>
      <c r="S28" s="446"/>
      <c r="T28" s="446"/>
      <c r="U28" s="446"/>
      <c r="V28" s="488"/>
      <c r="W28" s="540"/>
      <c r="X28" s="541"/>
      <c r="Y28" s="542"/>
      <c r="Z28" s="444" t="s">
        <v>175</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1241785</v>
      </c>
      <c r="BO28" s="358"/>
      <c r="BP28" s="358"/>
      <c r="BQ28" s="358"/>
      <c r="BR28" s="358"/>
      <c r="BS28" s="358"/>
      <c r="BT28" s="358"/>
      <c r="BU28" s="359"/>
      <c r="BV28" s="357">
        <v>1080631</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177</v>
      </c>
      <c r="F29" s="424"/>
      <c r="G29" s="424"/>
      <c r="H29" s="424"/>
      <c r="I29" s="424"/>
      <c r="J29" s="424"/>
      <c r="K29" s="425"/>
      <c r="L29" s="445">
        <v>12</v>
      </c>
      <c r="M29" s="446"/>
      <c r="N29" s="446"/>
      <c r="O29" s="446"/>
      <c r="P29" s="488"/>
      <c r="Q29" s="445">
        <v>2510</v>
      </c>
      <c r="R29" s="446"/>
      <c r="S29" s="446"/>
      <c r="T29" s="446"/>
      <c r="U29" s="446"/>
      <c r="V29" s="488"/>
      <c r="W29" s="543"/>
      <c r="X29" s="544"/>
      <c r="Y29" s="545"/>
      <c r="Z29" s="444" t="s">
        <v>178</v>
      </c>
      <c r="AA29" s="424"/>
      <c r="AB29" s="424"/>
      <c r="AC29" s="424"/>
      <c r="AD29" s="424"/>
      <c r="AE29" s="424"/>
      <c r="AF29" s="424"/>
      <c r="AG29" s="425"/>
      <c r="AH29" s="445">
        <v>122</v>
      </c>
      <c r="AI29" s="446"/>
      <c r="AJ29" s="446"/>
      <c r="AK29" s="446"/>
      <c r="AL29" s="488"/>
      <c r="AM29" s="445">
        <v>374296</v>
      </c>
      <c r="AN29" s="446"/>
      <c r="AO29" s="446"/>
      <c r="AP29" s="446"/>
      <c r="AQ29" s="446"/>
      <c r="AR29" s="488"/>
      <c r="AS29" s="445">
        <v>3068</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83814</v>
      </c>
      <c r="BO29" s="395"/>
      <c r="BP29" s="395"/>
      <c r="BQ29" s="395"/>
      <c r="BR29" s="395"/>
      <c r="BS29" s="395"/>
      <c r="BT29" s="395"/>
      <c r="BU29" s="396"/>
      <c r="BV29" s="394">
        <v>53797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93.6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130873</v>
      </c>
      <c r="BO30" s="514"/>
      <c r="BP30" s="514"/>
      <c r="BQ30" s="514"/>
      <c r="BR30" s="514"/>
      <c r="BS30" s="514"/>
      <c r="BT30" s="514"/>
      <c r="BU30" s="515"/>
      <c r="BV30" s="513">
        <v>135394</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有明広域行政事務組合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t="str">
        <f t="shared" ref="BW35:BW43" si="2">IF(BY35="","",BW34+1)</f>
        <v/>
      </c>
      <c r="BX35" s="584"/>
      <c r="BY35" s="585" t="str">
        <f>IF('各会計、関係団体の財政状況及び健全化判断比率'!B69="","",'各会計、関係団体の財政状況及び健全化判断比率'!B69)</f>
        <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8fpR6kJp8WB4a/mIXCbPJuCUYnoKRjf/GGJpuhY1X9jWHGSG7eFPPgUnSJISAS0q5M+BYJgNrGs2uehh0BAmAQ==" saltValue="eF6S5ocviXdNB+4JqwNAA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1942697</v>
      </c>
      <c r="S5" s="600"/>
      <c r="T5" s="600"/>
      <c r="U5" s="600"/>
      <c r="V5" s="600"/>
      <c r="W5" s="600"/>
      <c r="X5" s="600"/>
      <c r="Y5" s="601"/>
      <c r="Z5" s="602">
        <v>21</v>
      </c>
      <c r="AA5" s="602"/>
      <c r="AB5" s="602"/>
      <c r="AC5" s="602"/>
      <c r="AD5" s="603">
        <v>1942697</v>
      </c>
      <c r="AE5" s="603"/>
      <c r="AF5" s="603"/>
      <c r="AG5" s="603"/>
      <c r="AH5" s="603"/>
      <c r="AI5" s="603"/>
      <c r="AJ5" s="603"/>
      <c r="AK5" s="603"/>
      <c r="AL5" s="604">
        <v>44.7</v>
      </c>
      <c r="AM5" s="605"/>
      <c r="AN5" s="605"/>
      <c r="AO5" s="606"/>
      <c r="AP5" s="596" t="s">
        <v>217</v>
      </c>
      <c r="AQ5" s="597"/>
      <c r="AR5" s="597"/>
      <c r="AS5" s="597"/>
      <c r="AT5" s="597"/>
      <c r="AU5" s="597"/>
      <c r="AV5" s="597"/>
      <c r="AW5" s="597"/>
      <c r="AX5" s="597"/>
      <c r="AY5" s="597"/>
      <c r="AZ5" s="597"/>
      <c r="BA5" s="597"/>
      <c r="BB5" s="597"/>
      <c r="BC5" s="597"/>
      <c r="BD5" s="597"/>
      <c r="BE5" s="597"/>
      <c r="BF5" s="598"/>
      <c r="BG5" s="610">
        <v>1942697</v>
      </c>
      <c r="BH5" s="611"/>
      <c r="BI5" s="611"/>
      <c r="BJ5" s="611"/>
      <c r="BK5" s="611"/>
      <c r="BL5" s="611"/>
      <c r="BM5" s="611"/>
      <c r="BN5" s="612"/>
      <c r="BO5" s="613">
        <v>100</v>
      </c>
      <c r="BP5" s="613"/>
      <c r="BQ5" s="613"/>
      <c r="BR5" s="613"/>
      <c r="BS5" s="614">
        <v>33449</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50222</v>
      </c>
      <c r="S6" s="611"/>
      <c r="T6" s="611"/>
      <c r="U6" s="611"/>
      <c r="V6" s="611"/>
      <c r="W6" s="611"/>
      <c r="X6" s="611"/>
      <c r="Y6" s="612"/>
      <c r="Z6" s="613">
        <v>0.5</v>
      </c>
      <c r="AA6" s="613"/>
      <c r="AB6" s="613"/>
      <c r="AC6" s="613"/>
      <c r="AD6" s="614">
        <v>50222</v>
      </c>
      <c r="AE6" s="614"/>
      <c r="AF6" s="614"/>
      <c r="AG6" s="614"/>
      <c r="AH6" s="614"/>
      <c r="AI6" s="614"/>
      <c r="AJ6" s="614"/>
      <c r="AK6" s="614"/>
      <c r="AL6" s="615">
        <v>1.2</v>
      </c>
      <c r="AM6" s="616"/>
      <c r="AN6" s="616"/>
      <c r="AO6" s="617"/>
      <c r="AP6" s="607" t="s">
        <v>222</v>
      </c>
      <c r="AQ6" s="608"/>
      <c r="AR6" s="608"/>
      <c r="AS6" s="608"/>
      <c r="AT6" s="608"/>
      <c r="AU6" s="608"/>
      <c r="AV6" s="608"/>
      <c r="AW6" s="608"/>
      <c r="AX6" s="608"/>
      <c r="AY6" s="608"/>
      <c r="AZ6" s="608"/>
      <c r="BA6" s="608"/>
      <c r="BB6" s="608"/>
      <c r="BC6" s="608"/>
      <c r="BD6" s="608"/>
      <c r="BE6" s="608"/>
      <c r="BF6" s="609"/>
      <c r="BG6" s="610">
        <v>1942697</v>
      </c>
      <c r="BH6" s="611"/>
      <c r="BI6" s="611"/>
      <c r="BJ6" s="611"/>
      <c r="BK6" s="611"/>
      <c r="BL6" s="611"/>
      <c r="BM6" s="611"/>
      <c r="BN6" s="612"/>
      <c r="BO6" s="613">
        <v>100</v>
      </c>
      <c r="BP6" s="613"/>
      <c r="BQ6" s="613"/>
      <c r="BR6" s="613"/>
      <c r="BS6" s="614">
        <v>33449</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101828</v>
      </c>
      <c r="CS6" s="611"/>
      <c r="CT6" s="611"/>
      <c r="CU6" s="611"/>
      <c r="CV6" s="611"/>
      <c r="CW6" s="611"/>
      <c r="CX6" s="611"/>
      <c r="CY6" s="612"/>
      <c r="CZ6" s="604">
        <v>1.1000000000000001</v>
      </c>
      <c r="DA6" s="605"/>
      <c r="DB6" s="605"/>
      <c r="DC6" s="621"/>
      <c r="DD6" s="619" t="s">
        <v>121</v>
      </c>
      <c r="DE6" s="611"/>
      <c r="DF6" s="611"/>
      <c r="DG6" s="611"/>
      <c r="DH6" s="611"/>
      <c r="DI6" s="611"/>
      <c r="DJ6" s="611"/>
      <c r="DK6" s="611"/>
      <c r="DL6" s="611"/>
      <c r="DM6" s="611"/>
      <c r="DN6" s="611"/>
      <c r="DO6" s="611"/>
      <c r="DP6" s="612"/>
      <c r="DQ6" s="619">
        <v>101828</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317</v>
      </c>
      <c r="S7" s="611"/>
      <c r="T7" s="611"/>
      <c r="U7" s="611"/>
      <c r="V7" s="611"/>
      <c r="W7" s="611"/>
      <c r="X7" s="611"/>
      <c r="Y7" s="612"/>
      <c r="Z7" s="613">
        <v>0</v>
      </c>
      <c r="AA7" s="613"/>
      <c r="AB7" s="613"/>
      <c r="AC7" s="613"/>
      <c r="AD7" s="614">
        <v>317</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654632</v>
      </c>
      <c r="BH7" s="611"/>
      <c r="BI7" s="611"/>
      <c r="BJ7" s="611"/>
      <c r="BK7" s="611"/>
      <c r="BL7" s="611"/>
      <c r="BM7" s="611"/>
      <c r="BN7" s="612"/>
      <c r="BO7" s="613">
        <v>33.700000000000003</v>
      </c>
      <c r="BP7" s="613"/>
      <c r="BQ7" s="613"/>
      <c r="BR7" s="613"/>
      <c r="BS7" s="614">
        <v>33449</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1512286</v>
      </c>
      <c r="CS7" s="611"/>
      <c r="CT7" s="611"/>
      <c r="CU7" s="611"/>
      <c r="CV7" s="611"/>
      <c r="CW7" s="611"/>
      <c r="CX7" s="611"/>
      <c r="CY7" s="612"/>
      <c r="CZ7" s="613">
        <v>16.7</v>
      </c>
      <c r="DA7" s="613"/>
      <c r="DB7" s="613"/>
      <c r="DC7" s="613"/>
      <c r="DD7" s="619">
        <v>157035</v>
      </c>
      <c r="DE7" s="611"/>
      <c r="DF7" s="611"/>
      <c r="DG7" s="611"/>
      <c r="DH7" s="611"/>
      <c r="DI7" s="611"/>
      <c r="DJ7" s="611"/>
      <c r="DK7" s="611"/>
      <c r="DL7" s="611"/>
      <c r="DM7" s="611"/>
      <c r="DN7" s="611"/>
      <c r="DO7" s="611"/>
      <c r="DP7" s="612"/>
      <c r="DQ7" s="619">
        <v>1230588</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4817</v>
      </c>
      <c r="S8" s="611"/>
      <c r="T8" s="611"/>
      <c r="U8" s="611"/>
      <c r="V8" s="611"/>
      <c r="W8" s="611"/>
      <c r="X8" s="611"/>
      <c r="Y8" s="612"/>
      <c r="Z8" s="613">
        <v>0.1</v>
      </c>
      <c r="AA8" s="613"/>
      <c r="AB8" s="613"/>
      <c r="AC8" s="613"/>
      <c r="AD8" s="614">
        <v>4817</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25180</v>
      </c>
      <c r="BH8" s="611"/>
      <c r="BI8" s="611"/>
      <c r="BJ8" s="611"/>
      <c r="BK8" s="611"/>
      <c r="BL8" s="611"/>
      <c r="BM8" s="611"/>
      <c r="BN8" s="612"/>
      <c r="BO8" s="613">
        <v>1.3</v>
      </c>
      <c r="BP8" s="613"/>
      <c r="BQ8" s="613"/>
      <c r="BR8" s="613"/>
      <c r="BS8" s="614" t="s">
        <v>121</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2823994</v>
      </c>
      <c r="CS8" s="611"/>
      <c r="CT8" s="611"/>
      <c r="CU8" s="611"/>
      <c r="CV8" s="611"/>
      <c r="CW8" s="611"/>
      <c r="CX8" s="611"/>
      <c r="CY8" s="612"/>
      <c r="CZ8" s="613">
        <v>31.1</v>
      </c>
      <c r="DA8" s="613"/>
      <c r="DB8" s="613"/>
      <c r="DC8" s="613"/>
      <c r="DD8" s="619">
        <v>9090</v>
      </c>
      <c r="DE8" s="611"/>
      <c r="DF8" s="611"/>
      <c r="DG8" s="611"/>
      <c r="DH8" s="611"/>
      <c r="DI8" s="611"/>
      <c r="DJ8" s="611"/>
      <c r="DK8" s="611"/>
      <c r="DL8" s="611"/>
      <c r="DM8" s="611"/>
      <c r="DN8" s="611"/>
      <c r="DO8" s="611"/>
      <c r="DP8" s="612"/>
      <c r="DQ8" s="619">
        <v>1575399</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4931</v>
      </c>
      <c r="S9" s="611"/>
      <c r="T9" s="611"/>
      <c r="U9" s="611"/>
      <c r="V9" s="611"/>
      <c r="W9" s="611"/>
      <c r="X9" s="611"/>
      <c r="Y9" s="612"/>
      <c r="Z9" s="613">
        <v>0.1</v>
      </c>
      <c r="AA9" s="613"/>
      <c r="AB9" s="613"/>
      <c r="AC9" s="613"/>
      <c r="AD9" s="614">
        <v>4931</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512724</v>
      </c>
      <c r="BH9" s="611"/>
      <c r="BI9" s="611"/>
      <c r="BJ9" s="611"/>
      <c r="BK9" s="611"/>
      <c r="BL9" s="611"/>
      <c r="BM9" s="611"/>
      <c r="BN9" s="612"/>
      <c r="BO9" s="613">
        <v>26.4</v>
      </c>
      <c r="BP9" s="613"/>
      <c r="BQ9" s="613"/>
      <c r="BR9" s="613"/>
      <c r="BS9" s="614" t="s">
        <v>121</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701190</v>
      </c>
      <c r="CS9" s="611"/>
      <c r="CT9" s="611"/>
      <c r="CU9" s="611"/>
      <c r="CV9" s="611"/>
      <c r="CW9" s="611"/>
      <c r="CX9" s="611"/>
      <c r="CY9" s="612"/>
      <c r="CZ9" s="613">
        <v>7.7</v>
      </c>
      <c r="DA9" s="613"/>
      <c r="DB9" s="613"/>
      <c r="DC9" s="613"/>
      <c r="DD9" s="619">
        <v>14971</v>
      </c>
      <c r="DE9" s="611"/>
      <c r="DF9" s="611"/>
      <c r="DG9" s="611"/>
      <c r="DH9" s="611"/>
      <c r="DI9" s="611"/>
      <c r="DJ9" s="611"/>
      <c r="DK9" s="611"/>
      <c r="DL9" s="611"/>
      <c r="DM9" s="611"/>
      <c r="DN9" s="611"/>
      <c r="DO9" s="611"/>
      <c r="DP9" s="612"/>
      <c r="DQ9" s="619">
        <v>574348</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48270</v>
      </c>
      <c r="BH10" s="611"/>
      <c r="BI10" s="611"/>
      <c r="BJ10" s="611"/>
      <c r="BK10" s="611"/>
      <c r="BL10" s="611"/>
      <c r="BM10" s="611"/>
      <c r="BN10" s="612"/>
      <c r="BO10" s="613">
        <v>2.5</v>
      </c>
      <c r="BP10" s="613"/>
      <c r="BQ10" s="613"/>
      <c r="BR10" s="613"/>
      <c r="BS10" s="614">
        <v>13850</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393495</v>
      </c>
      <c r="S11" s="611"/>
      <c r="T11" s="611"/>
      <c r="U11" s="611"/>
      <c r="V11" s="611"/>
      <c r="W11" s="611"/>
      <c r="X11" s="611"/>
      <c r="Y11" s="612"/>
      <c r="Z11" s="615">
        <v>4.2</v>
      </c>
      <c r="AA11" s="616"/>
      <c r="AB11" s="616"/>
      <c r="AC11" s="622"/>
      <c r="AD11" s="619">
        <v>393495</v>
      </c>
      <c r="AE11" s="611"/>
      <c r="AF11" s="611"/>
      <c r="AG11" s="611"/>
      <c r="AH11" s="611"/>
      <c r="AI11" s="611"/>
      <c r="AJ11" s="611"/>
      <c r="AK11" s="612"/>
      <c r="AL11" s="615">
        <v>9.1</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68458</v>
      </c>
      <c r="BH11" s="611"/>
      <c r="BI11" s="611"/>
      <c r="BJ11" s="611"/>
      <c r="BK11" s="611"/>
      <c r="BL11" s="611"/>
      <c r="BM11" s="611"/>
      <c r="BN11" s="612"/>
      <c r="BO11" s="613">
        <v>3.5</v>
      </c>
      <c r="BP11" s="613"/>
      <c r="BQ11" s="613"/>
      <c r="BR11" s="613"/>
      <c r="BS11" s="614">
        <v>19599</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302895</v>
      </c>
      <c r="CS11" s="611"/>
      <c r="CT11" s="611"/>
      <c r="CU11" s="611"/>
      <c r="CV11" s="611"/>
      <c r="CW11" s="611"/>
      <c r="CX11" s="611"/>
      <c r="CY11" s="612"/>
      <c r="CZ11" s="613">
        <v>3.3</v>
      </c>
      <c r="DA11" s="613"/>
      <c r="DB11" s="613"/>
      <c r="DC11" s="613"/>
      <c r="DD11" s="619">
        <v>131872</v>
      </c>
      <c r="DE11" s="611"/>
      <c r="DF11" s="611"/>
      <c r="DG11" s="611"/>
      <c r="DH11" s="611"/>
      <c r="DI11" s="611"/>
      <c r="DJ11" s="611"/>
      <c r="DK11" s="611"/>
      <c r="DL11" s="611"/>
      <c r="DM11" s="611"/>
      <c r="DN11" s="611"/>
      <c r="DO11" s="611"/>
      <c r="DP11" s="612"/>
      <c r="DQ11" s="619">
        <v>172807</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1104391</v>
      </c>
      <c r="BH12" s="611"/>
      <c r="BI12" s="611"/>
      <c r="BJ12" s="611"/>
      <c r="BK12" s="611"/>
      <c r="BL12" s="611"/>
      <c r="BM12" s="611"/>
      <c r="BN12" s="612"/>
      <c r="BO12" s="613">
        <v>56.8</v>
      </c>
      <c r="BP12" s="613"/>
      <c r="BQ12" s="613"/>
      <c r="BR12" s="613"/>
      <c r="BS12" s="614" t="s">
        <v>121</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88096</v>
      </c>
      <c r="CS12" s="611"/>
      <c r="CT12" s="611"/>
      <c r="CU12" s="611"/>
      <c r="CV12" s="611"/>
      <c r="CW12" s="611"/>
      <c r="CX12" s="611"/>
      <c r="CY12" s="612"/>
      <c r="CZ12" s="613">
        <v>1</v>
      </c>
      <c r="DA12" s="613"/>
      <c r="DB12" s="613"/>
      <c r="DC12" s="613"/>
      <c r="DD12" s="619">
        <v>7667</v>
      </c>
      <c r="DE12" s="611"/>
      <c r="DF12" s="611"/>
      <c r="DG12" s="611"/>
      <c r="DH12" s="611"/>
      <c r="DI12" s="611"/>
      <c r="DJ12" s="611"/>
      <c r="DK12" s="611"/>
      <c r="DL12" s="611"/>
      <c r="DM12" s="611"/>
      <c r="DN12" s="611"/>
      <c r="DO12" s="611"/>
      <c r="DP12" s="612"/>
      <c r="DQ12" s="619">
        <v>62945</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1104135</v>
      </c>
      <c r="BH13" s="611"/>
      <c r="BI13" s="611"/>
      <c r="BJ13" s="611"/>
      <c r="BK13" s="611"/>
      <c r="BL13" s="611"/>
      <c r="BM13" s="611"/>
      <c r="BN13" s="612"/>
      <c r="BO13" s="613">
        <v>56.8</v>
      </c>
      <c r="BP13" s="613"/>
      <c r="BQ13" s="613"/>
      <c r="BR13" s="613"/>
      <c r="BS13" s="614" t="s">
        <v>121</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1352550</v>
      </c>
      <c r="CS13" s="611"/>
      <c r="CT13" s="611"/>
      <c r="CU13" s="611"/>
      <c r="CV13" s="611"/>
      <c r="CW13" s="611"/>
      <c r="CX13" s="611"/>
      <c r="CY13" s="612"/>
      <c r="CZ13" s="613">
        <v>14.9</v>
      </c>
      <c r="DA13" s="613"/>
      <c r="DB13" s="613"/>
      <c r="DC13" s="613"/>
      <c r="DD13" s="619">
        <v>733719</v>
      </c>
      <c r="DE13" s="611"/>
      <c r="DF13" s="611"/>
      <c r="DG13" s="611"/>
      <c r="DH13" s="611"/>
      <c r="DI13" s="611"/>
      <c r="DJ13" s="611"/>
      <c r="DK13" s="611"/>
      <c r="DL13" s="611"/>
      <c r="DM13" s="611"/>
      <c r="DN13" s="611"/>
      <c r="DO13" s="611"/>
      <c r="DP13" s="612"/>
      <c r="DQ13" s="619">
        <v>676990</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318</v>
      </c>
      <c r="S14" s="611"/>
      <c r="T14" s="611"/>
      <c r="U14" s="611"/>
      <c r="V14" s="611"/>
      <c r="W14" s="611"/>
      <c r="X14" s="611"/>
      <c r="Y14" s="612"/>
      <c r="Z14" s="613">
        <v>0</v>
      </c>
      <c r="AA14" s="613"/>
      <c r="AB14" s="613"/>
      <c r="AC14" s="613"/>
      <c r="AD14" s="614">
        <v>318</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60462</v>
      </c>
      <c r="BH14" s="611"/>
      <c r="BI14" s="611"/>
      <c r="BJ14" s="611"/>
      <c r="BK14" s="611"/>
      <c r="BL14" s="611"/>
      <c r="BM14" s="611"/>
      <c r="BN14" s="612"/>
      <c r="BO14" s="613">
        <v>3.1</v>
      </c>
      <c r="BP14" s="613"/>
      <c r="BQ14" s="613"/>
      <c r="BR14" s="613"/>
      <c r="BS14" s="614" t="s">
        <v>121</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319502</v>
      </c>
      <c r="CS14" s="611"/>
      <c r="CT14" s="611"/>
      <c r="CU14" s="611"/>
      <c r="CV14" s="611"/>
      <c r="CW14" s="611"/>
      <c r="CX14" s="611"/>
      <c r="CY14" s="612"/>
      <c r="CZ14" s="613">
        <v>3.5</v>
      </c>
      <c r="DA14" s="613"/>
      <c r="DB14" s="613"/>
      <c r="DC14" s="613"/>
      <c r="DD14" s="619">
        <v>3971</v>
      </c>
      <c r="DE14" s="611"/>
      <c r="DF14" s="611"/>
      <c r="DG14" s="611"/>
      <c r="DH14" s="611"/>
      <c r="DI14" s="611"/>
      <c r="DJ14" s="611"/>
      <c r="DK14" s="611"/>
      <c r="DL14" s="611"/>
      <c r="DM14" s="611"/>
      <c r="DN14" s="611"/>
      <c r="DO14" s="611"/>
      <c r="DP14" s="612"/>
      <c r="DQ14" s="619">
        <v>312729</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123212</v>
      </c>
      <c r="BH15" s="611"/>
      <c r="BI15" s="611"/>
      <c r="BJ15" s="611"/>
      <c r="BK15" s="611"/>
      <c r="BL15" s="611"/>
      <c r="BM15" s="611"/>
      <c r="BN15" s="612"/>
      <c r="BO15" s="613">
        <v>6.3</v>
      </c>
      <c r="BP15" s="613"/>
      <c r="BQ15" s="613"/>
      <c r="BR15" s="613"/>
      <c r="BS15" s="614" t="s">
        <v>121</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1308061</v>
      </c>
      <c r="CS15" s="611"/>
      <c r="CT15" s="611"/>
      <c r="CU15" s="611"/>
      <c r="CV15" s="611"/>
      <c r="CW15" s="611"/>
      <c r="CX15" s="611"/>
      <c r="CY15" s="612"/>
      <c r="CZ15" s="613">
        <v>14.4</v>
      </c>
      <c r="DA15" s="613"/>
      <c r="DB15" s="613"/>
      <c r="DC15" s="613"/>
      <c r="DD15" s="619">
        <v>834485</v>
      </c>
      <c r="DE15" s="611"/>
      <c r="DF15" s="611"/>
      <c r="DG15" s="611"/>
      <c r="DH15" s="611"/>
      <c r="DI15" s="611"/>
      <c r="DJ15" s="611"/>
      <c r="DK15" s="611"/>
      <c r="DL15" s="611"/>
      <c r="DM15" s="611"/>
      <c r="DN15" s="611"/>
      <c r="DO15" s="611"/>
      <c r="DP15" s="612"/>
      <c r="DQ15" s="619">
        <v>569913</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5286</v>
      </c>
      <c r="S16" s="611"/>
      <c r="T16" s="611"/>
      <c r="U16" s="611"/>
      <c r="V16" s="611"/>
      <c r="W16" s="611"/>
      <c r="X16" s="611"/>
      <c r="Y16" s="612"/>
      <c r="Z16" s="613">
        <v>0.1</v>
      </c>
      <c r="AA16" s="613"/>
      <c r="AB16" s="613"/>
      <c r="AC16" s="613"/>
      <c r="AD16" s="614">
        <v>5286</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11880</v>
      </c>
      <c r="CS16" s="611"/>
      <c r="CT16" s="611"/>
      <c r="CU16" s="611"/>
      <c r="CV16" s="611"/>
      <c r="CW16" s="611"/>
      <c r="CX16" s="611"/>
      <c r="CY16" s="612"/>
      <c r="CZ16" s="613">
        <v>0.1</v>
      </c>
      <c r="DA16" s="613"/>
      <c r="DB16" s="613"/>
      <c r="DC16" s="613"/>
      <c r="DD16" s="619" t="s">
        <v>121</v>
      </c>
      <c r="DE16" s="611"/>
      <c r="DF16" s="611"/>
      <c r="DG16" s="611"/>
      <c r="DH16" s="611"/>
      <c r="DI16" s="611"/>
      <c r="DJ16" s="611"/>
      <c r="DK16" s="611"/>
      <c r="DL16" s="611"/>
      <c r="DM16" s="611"/>
      <c r="DN16" s="611"/>
      <c r="DO16" s="611"/>
      <c r="DP16" s="612"/>
      <c r="DQ16" s="619">
        <v>675</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33287</v>
      </c>
      <c r="S17" s="611"/>
      <c r="T17" s="611"/>
      <c r="U17" s="611"/>
      <c r="V17" s="611"/>
      <c r="W17" s="611"/>
      <c r="X17" s="611"/>
      <c r="Y17" s="612"/>
      <c r="Z17" s="613">
        <v>0.4</v>
      </c>
      <c r="AA17" s="613"/>
      <c r="AB17" s="613"/>
      <c r="AC17" s="613"/>
      <c r="AD17" s="614">
        <v>33287</v>
      </c>
      <c r="AE17" s="614"/>
      <c r="AF17" s="614"/>
      <c r="AG17" s="614"/>
      <c r="AH17" s="614"/>
      <c r="AI17" s="614"/>
      <c r="AJ17" s="614"/>
      <c r="AK17" s="614"/>
      <c r="AL17" s="615">
        <v>0.8</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549809</v>
      </c>
      <c r="CS17" s="611"/>
      <c r="CT17" s="611"/>
      <c r="CU17" s="611"/>
      <c r="CV17" s="611"/>
      <c r="CW17" s="611"/>
      <c r="CX17" s="611"/>
      <c r="CY17" s="612"/>
      <c r="CZ17" s="613">
        <v>6.1</v>
      </c>
      <c r="DA17" s="613"/>
      <c r="DB17" s="613"/>
      <c r="DC17" s="613"/>
      <c r="DD17" s="619" t="s">
        <v>121</v>
      </c>
      <c r="DE17" s="611"/>
      <c r="DF17" s="611"/>
      <c r="DG17" s="611"/>
      <c r="DH17" s="611"/>
      <c r="DI17" s="611"/>
      <c r="DJ17" s="611"/>
      <c r="DK17" s="611"/>
      <c r="DL17" s="611"/>
      <c r="DM17" s="611"/>
      <c r="DN17" s="611"/>
      <c r="DO17" s="611"/>
      <c r="DP17" s="612"/>
      <c r="DQ17" s="619">
        <v>540971</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13765</v>
      </c>
      <c r="S18" s="611"/>
      <c r="T18" s="611"/>
      <c r="U18" s="611"/>
      <c r="V18" s="611"/>
      <c r="W18" s="611"/>
      <c r="X18" s="611"/>
      <c r="Y18" s="612"/>
      <c r="Z18" s="613">
        <v>0.1</v>
      </c>
      <c r="AA18" s="613"/>
      <c r="AB18" s="613"/>
      <c r="AC18" s="613"/>
      <c r="AD18" s="614">
        <v>13765</v>
      </c>
      <c r="AE18" s="614"/>
      <c r="AF18" s="614"/>
      <c r="AG18" s="614"/>
      <c r="AH18" s="614"/>
      <c r="AI18" s="614"/>
      <c r="AJ18" s="614"/>
      <c r="AK18" s="614"/>
      <c r="AL18" s="615">
        <v>0.3</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13736</v>
      </c>
      <c r="S19" s="611"/>
      <c r="T19" s="611"/>
      <c r="U19" s="611"/>
      <c r="V19" s="611"/>
      <c r="W19" s="611"/>
      <c r="X19" s="611"/>
      <c r="Y19" s="612"/>
      <c r="Z19" s="613">
        <v>0.1</v>
      </c>
      <c r="AA19" s="613"/>
      <c r="AB19" s="613"/>
      <c r="AC19" s="613"/>
      <c r="AD19" s="614">
        <v>13736</v>
      </c>
      <c r="AE19" s="614"/>
      <c r="AF19" s="614"/>
      <c r="AG19" s="614"/>
      <c r="AH19" s="614"/>
      <c r="AI19" s="614"/>
      <c r="AJ19" s="614"/>
      <c r="AK19" s="614"/>
      <c r="AL19" s="615">
        <v>0.3</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v>29</v>
      </c>
      <c r="S20" s="611"/>
      <c r="T20" s="611"/>
      <c r="U20" s="611"/>
      <c r="V20" s="611"/>
      <c r="W20" s="611"/>
      <c r="X20" s="611"/>
      <c r="Y20" s="612"/>
      <c r="Z20" s="613">
        <v>0</v>
      </c>
      <c r="AA20" s="613"/>
      <c r="AB20" s="613"/>
      <c r="AC20" s="613"/>
      <c r="AD20" s="614">
        <v>29</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9072091</v>
      </c>
      <c r="CS20" s="611"/>
      <c r="CT20" s="611"/>
      <c r="CU20" s="611"/>
      <c r="CV20" s="611"/>
      <c r="CW20" s="611"/>
      <c r="CX20" s="611"/>
      <c r="CY20" s="612"/>
      <c r="CZ20" s="613">
        <v>100</v>
      </c>
      <c r="DA20" s="613"/>
      <c r="DB20" s="613"/>
      <c r="DC20" s="613"/>
      <c r="DD20" s="619">
        <v>1892810</v>
      </c>
      <c r="DE20" s="611"/>
      <c r="DF20" s="611"/>
      <c r="DG20" s="611"/>
      <c r="DH20" s="611"/>
      <c r="DI20" s="611"/>
      <c r="DJ20" s="611"/>
      <c r="DK20" s="611"/>
      <c r="DL20" s="611"/>
      <c r="DM20" s="611"/>
      <c r="DN20" s="611"/>
      <c r="DO20" s="611"/>
      <c r="DP20" s="612"/>
      <c r="DQ20" s="619">
        <v>5819193</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2027531</v>
      </c>
      <c r="S21" s="611"/>
      <c r="T21" s="611"/>
      <c r="U21" s="611"/>
      <c r="V21" s="611"/>
      <c r="W21" s="611"/>
      <c r="X21" s="611"/>
      <c r="Y21" s="612"/>
      <c r="Z21" s="613">
        <v>21.9</v>
      </c>
      <c r="AA21" s="613"/>
      <c r="AB21" s="613"/>
      <c r="AC21" s="613"/>
      <c r="AD21" s="614">
        <v>1891607</v>
      </c>
      <c r="AE21" s="614"/>
      <c r="AF21" s="614"/>
      <c r="AG21" s="614"/>
      <c r="AH21" s="614"/>
      <c r="AI21" s="614"/>
      <c r="AJ21" s="614"/>
      <c r="AK21" s="614"/>
      <c r="AL21" s="615">
        <v>43.5</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1891607</v>
      </c>
      <c r="S22" s="611"/>
      <c r="T22" s="611"/>
      <c r="U22" s="611"/>
      <c r="V22" s="611"/>
      <c r="W22" s="611"/>
      <c r="X22" s="611"/>
      <c r="Y22" s="612"/>
      <c r="Z22" s="613">
        <v>20.399999999999999</v>
      </c>
      <c r="AA22" s="613"/>
      <c r="AB22" s="613"/>
      <c r="AC22" s="613"/>
      <c r="AD22" s="614">
        <v>1891607</v>
      </c>
      <c r="AE22" s="614"/>
      <c r="AF22" s="614"/>
      <c r="AG22" s="614"/>
      <c r="AH22" s="614"/>
      <c r="AI22" s="614"/>
      <c r="AJ22" s="614"/>
      <c r="AK22" s="614"/>
      <c r="AL22" s="615">
        <v>43.5</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135924</v>
      </c>
      <c r="S23" s="611"/>
      <c r="T23" s="611"/>
      <c r="U23" s="611"/>
      <c r="V23" s="611"/>
      <c r="W23" s="611"/>
      <c r="X23" s="611"/>
      <c r="Y23" s="612"/>
      <c r="Z23" s="613">
        <v>1.5</v>
      </c>
      <c r="AA23" s="613"/>
      <c r="AB23" s="613"/>
      <c r="AC23" s="613"/>
      <c r="AD23" s="614" t="s">
        <v>121</v>
      </c>
      <c r="AE23" s="614"/>
      <c r="AF23" s="614"/>
      <c r="AG23" s="614"/>
      <c r="AH23" s="614"/>
      <c r="AI23" s="614"/>
      <c r="AJ23" s="614"/>
      <c r="AK23" s="614"/>
      <c r="AL23" s="615" t="s">
        <v>121</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3370798</v>
      </c>
      <c r="CS24" s="600"/>
      <c r="CT24" s="600"/>
      <c r="CU24" s="600"/>
      <c r="CV24" s="600"/>
      <c r="CW24" s="600"/>
      <c r="CX24" s="600"/>
      <c r="CY24" s="601"/>
      <c r="CZ24" s="604">
        <v>37.200000000000003</v>
      </c>
      <c r="DA24" s="605"/>
      <c r="DB24" s="605"/>
      <c r="DC24" s="621"/>
      <c r="DD24" s="645">
        <v>2194787</v>
      </c>
      <c r="DE24" s="600"/>
      <c r="DF24" s="600"/>
      <c r="DG24" s="600"/>
      <c r="DH24" s="600"/>
      <c r="DI24" s="600"/>
      <c r="DJ24" s="600"/>
      <c r="DK24" s="601"/>
      <c r="DL24" s="645">
        <v>1749457</v>
      </c>
      <c r="DM24" s="600"/>
      <c r="DN24" s="600"/>
      <c r="DO24" s="600"/>
      <c r="DP24" s="600"/>
      <c r="DQ24" s="600"/>
      <c r="DR24" s="600"/>
      <c r="DS24" s="600"/>
      <c r="DT24" s="600"/>
      <c r="DU24" s="600"/>
      <c r="DV24" s="601"/>
      <c r="DW24" s="604">
        <v>40.1</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4476666</v>
      </c>
      <c r="S25" s="611"/>
      <c r="T25" s="611"/>
      <c r="U25" s="611"/>
      <c r="V25" s="611"/>
      <c r="W25" s="611"/>
      <c r="X25" s="611"/>
      <c r="Y25" s="612"/>
      <c r="Z25" s="613">
        <v>48.3</v>
      </c>
      <c r="AA25" s="613"/>
      <c r="AB25" s="613"/>
      <c r="AC25" s="613"/>
      <c r="AD25" s="614">
        <v>4340742</v>
      </c>
      <c r="AE25" s="614"/>
      <c r="AF25" s="614"/>
      <c r="AG25" s="614"/>
      <c r="AH25" s="614"/>
      <c r="AI25" s="614"/>
      <c r="AJ25" s="614"/>
      <c r="AK25" s="614"/>
      <c r="AL25" s="615">
        <v>99.9</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1014913</v>
      </c>
      <c r="CS25" s="642"/>
      <c r="CT25" s="642"/>
      <c r="CU25" s="642"/>
      <c r="CV25" s="642"/>
      <c r="CW25" s="642"/>
      <c r="CX25" s="642"/>
      <c r="CY25" s="643"/>
      <c r="CZ25" s="615">
        <v>11.2</v>
      </c>
      <c r="DA25" s="640"/>
      <c r="DB25" s="640"/>
      <c r="DC25" s="644"/>
      <c r="DD25" s="619">
        <v>881702</v>
      </c>
      <c r="DE25" s="642"/>
      <c r="DF25" s="642"/>
      <c r="DG25" s="642"/>
      <c r="DH25" s="642"/>
      <c r="DI25" s="642"/>
      <c r="DJ25" s="642"/>
      <c r="DK25" s="643"/>
      <c r="DL25" s="619">
        <v>794122</v>
      </c>
      <c r="DM25" s="642"/>
      <c r="DN25" s="642"/>
      <c r="DO25" s="642"/>
      <c r="DP25" s="642"/>
      <c r="DQ25" s="642"/>
      <c r="DR25" s="642"/>
      <c r="DS25" s="642"/>
      <c r="DT25" s="642"/>
      <c r="DU25" s="642"/>
      <c r="DV25" s="643"/>
      <c r="DW25" s="615">
        <v>18.2</v>
      </c>
      <c r="DX25" s="640"/>
      <c r="DY25" s="640"/>
      <c r="DZ25" s="640"/>
      <c r="EA25" s="640"/>
      <c r="EB25" s="640"/>
      <c r="EC25" s="641"/>
    </row>
    <row r="26" spans="2:133" ht="11.25" customHeight="1" x14ac:dyDescent="0.2">
      <c r="B26" s="607" t="s">
        <v>284</v>
      </c>
      <c r="C26" s="608"/>
      <c r="D26" s="608"/>
      <c r="E26" s="608"/>
      <c r="F26" s="608"/>
      <c r="G26" s="608"/>
      <c r="H26" s="608"/>
      <c r="I26" s="608"/>
      <c r="J26" s="608"/>
      <c r="K26" s="608"/>
      <c r="L26" s="608"/>
      <c r="M26" s="608"/>
      <c r="N26" s="608"/>
      <c r="O26" s="608"/>
      <c r="P26" s="608"/>
      <c r="Q26" s="609"/>
      <c r="R26" s="610">
        <v>772</v>
      </c>
      <c r="S26" s="611"/>
      <c r="T26" s="611"/>
      <c r="U26" s="611"/>
      <c r="V26" s="611"/>
      <c r="W26" s="611"/>
      <c r="X26" s="611"/>
      <c r="Y26" s="612"/>
      <c r="Z26" s="613">
        <v>0</v>
      </c>
      <c r="AA26" s="613"/>
      <c r="AB26" s="613"/>
      <c r="AC26" s="613"/>
      <c r="AD26" s="614">
        <v>772</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586976</v>
      </c>
      <c r="CS26" s="611"/>
      <c r="CT26" s="611"/>
      <c r="CU26" s="611"/>
      <c r="CV26" s="611"/>
      <c r="CW26" s="611"/>
      <c r="CX26" s="611"/>
      <c r="CY26" s="612"/>
      <c r="CZ26" s="615">
        <v>6.5</v>
      </c>
      <c r="DA26" s="640"/>
      <c r="DB26" s="640"/>
      <c r="DC26" s="644"/>
      <c r="DD26" s="619">
        <v>530208</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2">
      <c r="B27" s="607" t="s">
        <v>287</v>
      </c>
      <c r="C27" s="608"/>
      <c r="D27" s="608"/>
      <c r="E27" s="608"/>
      <c r="F27" s="608"/>
      <c r="G27" s="608"/>
      <c r="H27" s="608"/>
      <c r="I27" s="608"/>
      <c r="J27" s="608"/>
      <c r="K27" s="608"/>
      <c r="L27" s="608"/>
      <c r="M27" s="608"/>
      <c r="N27" s="608"/>
      <c r="O27" s="608"/>
      <c r="P27" s="608"/>
      <c r="Q27" s="609"/>
      <c r="R27" s="610">
        <v>11603</v>
      </c>
      <c r="S27" s="611"/>
      <c r="T27" s="611"/>
      <c r="U27" s="611"/>
      <c r="V27" s="611"/>
      <c r="W27" s="611"/>
      <c r="X27" s="611"/>
      <c r="Y27" s="612"/>
      <c r="Z27" s="613">
        <v>0.1</v>
      </c>
      <c r="AA27" s="613"/>
      <c r="AB27" s="613"/>
      <c r="AC27" s="613"/>
      <c r="AD27" s="614" t="s">
        <v>121</v>
      </c>
      <c r="AE27" s="614"/>
      <c r="AF27" s="614"/>
      <c r="AG27" s="614"/>
      <c r="AH27" s="614"/>
      <c r="AI27" s="614"/>
      <c r="AJ27" s="614"/>
      <c r="AK27" s="614"/>
      <c r="AL27" s="615" t="s">
        <v>121</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1942697</v>
      </c>
      <c r="BH27" s="611"/>
      <c r="BI27" s="611"/>
      <c r="BJ27" s="611"/>
      <c r="BK27" s="611"/>
      <c r="BL27" s="611"/>
      <c r="BM27" s="611"/>
      <c r="BN27" s="612"/>
      <c r="BO27" s="613">
        <v>100</v>
      </c>
      <c r="BP27" s="613"/>
      <c r="BQ27" s="613"/>
      <c r="BR27" s="613"/>
      <c r="BS27" s="614">
        <v>33449</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1806076</v>
      </c>
      <c r="CS27" s="642"/>
      <c r="CT27" s="642"/>
      <c r="CU27" s="642"/>
      <c r="CV27" s="642"/>
      <c r="CW27" s="642"/>
      <c r="CX27" s="642"/>
      <c r="CY27" s="643"/>
      <c r="CZ27" s="615">
        <v>19.899999999999999</v>
      </c>
      <c r="DA27" s="640"/>
      <c r="DB27" s="640"/>
      <c r="DC27" s="644"/>
      <c r="DD27" s="619">
        <v>772114</v>
      </c>
      <c r="DE27" s="642"/>
      <c r="DF27" s="642"/>
      <c r="DG27" s="642"/>
      <c r="DH27" s="642"/>
      <c r="DI27" s="642"/>
      <c r="DJ27" s="642"/>
      <c r="DK27" s="643"/>
      <c r="DL27" s="619">
        <v>414364</v>
      </c>
      <c r="DM27" s="642"/>
      <c r="DN27" s="642"/>
      <c r="DO27" s="642"/>
      <c r="DP27" s="642"/>
      <c r="DQ27" s="642"/>
      <c r="DR27" s="642"/>
      <c r="DS27" s="642"/>
      <c r="DT27" s="642"/>
      <c r="DU27" s="642"/>
      <c r="DV27" s="643"/>
      <c r="DW27" s="615">
        <v>9.5</v>
      </c>
      <c r="DX27" s="640"/>
      <c r="DY27" s="640"/>
      <c r="DZ27" s="640"/>
      <c r="EA27" s="640"/>
      <c r="EB27" s="640"/>
      <c r="EC27" s="641"/>
    </row>
    <row r="28" spans="2:133" ht="11.25" customHeight="1" x14ac:dyDescent="0.2">
      <c r="B28" s="607" t="s">
        <v>290</v>
      </c>
      <c r="C28" s="608"/>
      <c r="D28" s="608"/>
      <c r="E28" s="608"/>
      <c r="F28" s="608"/>
      <c r="G28" s="608"/>
      <c r="H28" s="608"/>
      <c r="I28" s="608"/>
      <c r="J28" s="608"/>
      <c r="K28" s="608"/>
      <c r="L28" s="608"/>
      <c r="M28" s="608"/>
      <c r="N28" s="608"/>
      <c r="O28" s="608"/>
      <c r="P28" s="608"/>
      <c r="Q28" s="609"/>
      <c r="R28" s="610">
        <v>195777</v>
      </c>
      <c r="S28" s="611"/>
      <c r="T28" s="611"/>
      <c r="U28" s="611"/>
      <c r="V28" s="611"/>
      <c r="W28" s="611"/>
      <c r="X28" s="611"/>
      <c r="Y28" s="612"/>
      <c r="Z28" s="613">
        <v>2.1</v>
      </c>
      <c r="AA28" s="613"/>
      <c r="AB28" s="613"/>
      <c r="AC28" s="613"/>
      <c r="AD28" s="614" t="s">
        <v>121</v>
      </c>
      <c r="AE28" s="614"/>
      <c r="AF28" s="614"/>
      <c r="AG28" s="614"/>
      <c r="AH28" s="614"/>
      <c r="AI28" s="614"/>
      <c r="AJ28" s="614"/>
      <c r="AK28" s="614"/>
      <c r="AL28" s="615" t="s">
        <v>121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549809</v>
      </c>
      <c r="CS28" s="611"/>
      <c r="CT28" s="611"/>
      <c r="CU28" s="611"/>
      <c r="CV28" s="611"/>
      <c r="CW28" s="611"/>
      <c r="CX28" s="611"/>
      <c r="CY28" s="612"/>
      <c r="CZ28" s="615">
        <v>6.1</v>
      </c>
      <c r="DA28" s="640"/>
      <c r="DB28" s="640"/>
      <c r="DC28" s="644"/>
      <c r="DD28" s="619">
        <v>540971</v>
      </c>
      <c r="DE28" s="611"/>
      <c r="DF28" s="611"/>
      <c r="DG28" s="611"/>
      <c r="DH28" s="611"/>
      <c r="DI28" s="611"/>
      <c r="DJ28" s="611"/>
      <c r="DK28" s="612"/>
      <c r="DL28" s="619">
        <v>540971</v>
      </c>
      <c r="DM28" s="611"/>
      <c r="DN28" s="611"/>
      <c r="DO28" s="611"/>
      <c r="DP28" s="611"/>
      <c r="DQ28" s="611"/>
      <c r="DR28" s="611"/>
      <c r="DS28" s="611"/>
      <c r="DT28" s="611"/>
      <c r="DU28" s="611"/>
      <c r="DV28" s="612"/>
      <c r="DW28" s="615">
        <v>12.4</v>
      </c>
      <c r="DX28" s="640"/>
      <c r="DY28" s="640"/>
      <c r="DZ28" s="640"/>
      <c r="EA28" s="640"/>
      <c r="EB28" s="640"/>
      <c r="EC28" s="641"/>
    </row>
    <row r="29" spans="2:133" ht="11.25" customHeight="1" x14ac:dyDescent="0.2">
      <c r="B29" s="607" t="s">
        <v>292</v>
      </c>
      <c r="C29" s="608"/>
      <c r="D29" s="608"/>
      <c r="E29" s="608"/>
      <c r="F29" s="608"/>
      <c r="G29" s="608"/>
      <c r="H29" s="608"/>
      <c r="I29" s="608"/>
      <c r="J29" s="608"/>
      <c r="K29" s="608"/>
      <c r="L29" s="608"/>
      <c r="M29" s="608"/>
      <c r="N29" s="608"/>
      <c r="O29" s="608"/>
      <c r="P29" s="608"/>
      <c r="Q29" s="609"/>
      <c r="R29" s="610">
        <v>45506</v>
      </c>
      <c r="S29" s="611"/>
      <c r="T29" s="611"/>
      <c r="U29" s="611"/>
      <c r="V29" s="611"/>
      <c r="W29" s="611"/>
      <c r="X29" s="611"/>
      <c r="Y29" s="612"/>
      <c r="Z29" s="613">
        <v>0.5</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549645</v>
      </c>
      <c r="CS29" s="642"/>
      <c r="CT29" s="642"/>
      <c r="CU29" s="642"/>
      <c r="CV29" s="642"/>
      <c r="CW29" s="642"/>
      <c r="CX29" s="642"/>
      <c r="CY29" s="643"/>
      <c r="CZ29" s="615">
        <v>6.1</v>
      </c>
      <c r="DA29" s="640"/>
      <c r="DB29" s="640"/>
      <c r="DC29" s="644"/>
      <c r="DD29" s="619">
        <v>540807</v>
      </c>
      <c r="DE29" s="642"/>
      <c r="DF29" s="642"/>
      <c r="DG29" s="642"/>
      <c r="DH29" s="642"/>
      <c r="DI29" s="642"/>
      <c r="DJ29" s="642"/>
      <c r="DK29" s="643"/>
      <c r="DL29" s="619">
        <v>540807</v>
      </c>
      <c r="DM29" s="642"/>
      <c r="DN29" s="642"/>
      <c r="DO29" s="642"/>
      <c r="DP29" s="642"/>
      <c r="DQ29" s="642"/>
      <c r="DR29" s="642"/>
      <c r="DS29" s="642"/>
      <c r="DT29" s="642"/>
      <c r="DU29" s="642"/>
      <c r="DV29" s="643"/>
      <c r="DW29" s="615">
        <v>12.4</v>
      </c>
      <c r="DX29" s="640"/>
      <c r="DY29" s="640"/>
      <c r="DZ29" s="640"/>
      <c r="EA29" s="640"/>
      <c r="EB29" s="640"/>
      <c r="EC29" s="641"/>
    </row>
    <row r="30" spans="2:133" ht="11.25" customHeight="1" x14ac:dyDescent="0.2">
      <c r="B30" s="607" t="s">
        <v>294</v>
      </c>
      <c r="C30" s="608"/>
      <c r="D30" s="608"/>
      <c r="E30" s="608"/>
      <c r="F30" s="608"/>
      <c r="G30" s="608"/>
      <c r="H30" s="608"/>
      <c r="I30" s="608"/>
      <c r="J30" s="608"/>
      <c r="K30" s="608"/>
      <c r="L30" s="608"/>
      <c r="M30" s="608"/>
      <c r="N30" s="608"/>
      <c r="O30" s="608"/>
      <c r="P30" s="608"/>
      <c r="Q30" s="609"/>
      <c r="R30" s="610">
        <v>1630556</v>
      </c>
      <c r="S30" s="611"/>
      <c r="T30" s="611"/>
      <c r="U30" s="611"/>
      <c r="V30" s="611"/>
      <c r="W30" s="611"/>
      <c r="X30" s="611"/>
      <c r="Y30" s="612"/>
      <c r="Z30" s="613">
        <v>17.600000000000001</v>
      </c>
      <c r="AA30" s="613"/>
      <c r="AB30" s="613"/>
      <c r="AC30" s="613"/>
      <c r="AD30" s="614" t="s">
        <v>121</v>
      </c>
      <c r="AE30" s="614"/>
      <c r="AF30" s="614"/>
      <c r="AG30" s="614"/>
      <c r="AH30" s="614"/>
      <c r="AI30" s="614"/>
      <c r="AJ30" s="614"/>
      <c r="AK30" s="614"/>
      <c r="AL30" s="615" t="s">
        <v>121</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515604</v>
      </c>
      <c r="CS30" s="611"/>
      <c r="CT30" s="611"/>
      <c r="CU30" s="611"/>
      <c r="CV30" s="611"/>
      <c r="CW30" s="611"/>
      <c r="CX30" s="611"/>
      <c r="CY30" s="612"/>
      <c r="CZ30" s="615">
        <v>5.7</v>
      </c>
      <c r="DA30" s="640"/>
      <c r="DB30" s="640"/>
      <c r="DC30" s="644"/>
      <c r="DD30" s="619">
        <v>507753</v>
      </c>
      <c r="DE30" s="611"/>
      <c r="DF30" s="611"/>
      <c r="DG30" s="611"/>
      <c r="DH30" s="611"/>
      <c r="DI30" s="611"/>
      <c r="DJ30" s="611"/>
      <c r="DK30" s="612"/>
      <c r="DL30" s="619">
        <v>507753</v>
      </c>
      <c r="DM30" s="611"/>
      <c r="DN30" s="611"/>
      <c r="DO30" s="611"/>
      <c r="DP30" s="611"/>
      <c r="DQ30" s="611"/>
      <c r="DR30" s="611"/>
      <c r="DS30" s="611"/>
      <c r="DT30" s="611"/>
      <c r="DU30" s="611"/>
      <c r="DV30" s="612"/>
      <c r="DW30" s="615">
        <v>11.6</v>
      </c>
      <c r="DX30" s="640"/>
      <c r="DY30" s="640"/>
      <c r="DZ30" s="640"/>
      <c r="EA30" s="640"/>
      <c r="EB30" s="640"/>
      <c r="EC30" s="641"/>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99.3</v>
      </c>
      <c r="BH31" s="654"/>
      <c r="BI31" s="654"/>
      <c r="BJ31" s="654"/>
      <c r="BK31" s="654"/>
      <c r="BL31" s="654"/>
      <c r="BM31" s="605">
        <v>97.3</v>
      </c>
      <c r="BN31" s="654"/>
      <c r="BO31" s="654"/>
      <c r="BP31" s="654"/>
      <c r="BQ31" s="655"/>
      <c r="BR31" s="666">
        <v>99.4</v>
      </c>
      <c r="BS31" s="654"/>
      <c r="BT31" s="654"/>
      <c r="BU31" s="654"/>
      <c r="BV31" s="654"/>
      <c r="BW31" s="654"/>
      <c r="BX31" s="605">
        <v>97.2</v>
      </c>
      <c r="BY31" s="654"/>
      <c r="BZ31" s="654"/>
      <c r="CA31" s="654"/>
      <c r="CB31" s="655"/>
      <c r="CD31" s="648"/>
      <c r="CE31" s="649"/>
      <c r="CF31" s="607" t="s">
        <v>301</v>
      </c>
      <c r="CG31" s="608"/>
      <c r="CH31" s="608"/>
      <c r="CI31" s="608"/>
      <c r="CJ31" s="608"/>
      <c r="CK31" s="608"/>
      <c r="CL31" s="608"/>
      <c r="CM31" s="608"/>
      <c r="CN31" s="608"/>
      <c r="CO31" s="608"/>
      <c r="CP31" s="608"/>
      <c r="CQ31" s="609"/>
      <c r="CR31" s="610">
        <v>34041</v>
      </c>
      <c r="CS31" s="642"/>
      <c r="CT31" s="642"/>
      <c r="CU31" s="642"/>
      <c r="CV31" s="642"/>
      <c r="CW31" s="642"/>
      <c r="CX31" s="642"/>
      <c r="CY31" s="643"/>
      <c r="CZ31" s="615">
        <v>0.4</v>
      </c>
      <c r="DA31" s="640"/>
      <c r="DB31" s="640"/>
      <c r="DC31" s="644"/>
      <c r="DD31" s="619">
        <v>33054</v>
      </c>
      <c r="DE31" s="642"/>
      <c r="DF31" s="642"/>
      <c r="DG31" s="642"/>
      <c r="DH31" s="642"/>
      <c r="DI31" s="642"/>
      <c r="DJ31" s="642"/>
      <c r="DK31" s="643"/>
      <c r="DL31" s="619">
        <v>33054</v>
      </c>
      <c r="DM31" s="642"/>
      <c r="DN31" s="642"/>
      <c r="DO31" s="642"/>
      <c r="DP31" s="642"/>
      <c r="DQ31" s="642"/>
      <c r="DR31" s="642"/>
      <c r="DS31" s="642"/>
      <c r="DT31" s="642"/>
      <c r="DU31" s="642"/>
      <c r="DV31" s="643"/>
      <c r="DW31" s="615">
        <v>0.8</v>
      </c>
      <c r="DX31" s="640"/>
      <c r="DY31" s="640"/>
      <c r="DZ31" s="640"/>
      <c r="EA31" s="640"/>
      <c r="EB31" s="640"/>
      <c r="EC31" s="641"/>
    </row>
    <row r="32" spans="2:133" ht="11.25" customHeight="1" x14ac:dyDescent="0.2">
      <c r="B32" s="607" t="s">
        <v>302</v>
      </c>
      <c r="C32" s="608"/>
      <c r="D32" s="608"/>
      <c r="E32" s="608"/>
      <c r="F32" s="608"/>
      <c r="G32" s="608"/>
      <c r="H32" s="608"/>
      <c r="I32" s="608"/>
      <c r="J32" s="608"/>
      <c r="K32" s="608"/>
      <c r="L32" s="608"/>
      <c r="M32" s="608"/>
      <c r="N32" s="608"/>
      <c r="O32" s="608"/>
      <c r="P32" s="608"/>
      <c r="Q32" s="609"/>
      <c r="R32" s="610">
        <v>639427</v>
      </c>
      <c r="S32" s="611"/>
      <c r="T32" s="611"/>
      <c r="U32" s="611"/>
      <c r="V32" s="611"/>
      <c r="W32" s="611"/>
      <c r="X32" s="611"/>
      <c r="Y32" s="612"/>
      <c r="Z32" s="613">
        <v>6.9</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303</v>
      </c>
      <c r="AX32" s="607" t="s">
        <v>304</v>
      </c>
      <c r="AY32" s="608"/>
      <c r="AZ32" s="608"/>
      <c r="BA32" s="608"/>
      <c r="BB32" s="608"/>
      <c r="BC32" s="608"/>
      <c r="BD32" s="608"/>
      <c r="BE32" s="608"/>
      <c r="BF32" s="609"/>
      <c r="BG32" s="667">
        <v>99</v>
      </c>
      <c r="BH32" s="642"/>
      <c r="BI32" s="642"/>
      <c r="BJ32" s="642"/>
      <c r="BK32" s="642"/>
      <c r="BL32" s="642"/>
      <c r="BM32" s="616">
        <v>96.6</v>
      </c>
      <c r="BN32" s="642"/>
      <c r="BO32" s="642"/>
      <c r="BP32" s="642"/>
      <c r="BQ32" s="665"/>
      <c r="BR32" s="667">
        <v>99.1</v>
      </c>
      <c r="BS32" s="642"/>
      <c r="BT32" s="642"/>
      <c r="BU32" s="642"/>
      <c r="BV32" s="642"/>
      <c r="BW32" s="642"/>
      <c r="BX32" s="616">
        <v>96.6</v>
      </c>
      <c r="BY32" s="642"/>
      <c r="BZ32" s="642"/>
      <c r="CA32" s="642"/>
      <c r="CB32" s="665"/>
      <c r="CD32" s="650"/>
      <c r="CE32" s="651"/>
      <c r="CF32" s="607" t="s">
        <v>305</v>
      </c>
      <c r="CG32" s="608"/>
      <c r="CH32" s="608"/>
      <c r="CI32" s="608"/>
      <c r="CJ32" s="608"/>
      <c r="CK32" s="608"/>
      <c r="CL32" s="608"/>
      <c r="CM32" s="608"/>
      <c r="CN32" s="608"/>
      <c r="CO32" s="608"/>
      <c r="CP32" s="608"/>
      <c r="CQ32" s="609"/>
      <c r="CR32" s="610">
        <v>164</v>
      </c>
      <c r="CS32" s="611"/>
      <c r="CT32" s="611"/>
      <c r="CU32" s="611"/>
      <c r="CV32" s="611"/>
      <c r="CW32" s="611"/>
      <c r="CX32" s="611"/>
      <c r="CY32" s="612"/>
      <c r="CZ32" s="615">
        <v>0</v>
      </c>
      <c r="DA32" s="640"/>
      <c r="DB32" s="640"/>
      <c r="DC32" s="644"/>
      <c r="DD32" s="619">
        <v>164</v>
      </c>
      <c r="DE32" s="611"/>
      <c r="DF32" s="611"/>
      <c r="DG32" s="611"/>
      <c r="DH32" s="611"/>
      <c r="DI32" s="611"/>
      <c r="DJ32" s="611"/>
      <c r="DK32" s="612"/>
      <c r="DL32" s="619">
        <v>164</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306</v>
      </c>
      <c r="C33" s="608"/>
      <c r="D33" s="608"/>
      <c r="E33" s="608"/>
      <c r="F33" s="608"/>
      <c r="G33" s="608"/>
      <c r="H33" s="608"/>
      <c r="I33" s="608"/>
      <c r="J33" s="608"/>
      <c r="K33" s="608"/>
      <c r="L33" s="608"/>
      <c r="M33" s="608"/>
      <c r="N33" s="608"/>
      <c r="O33" s="608"/>
      <c r="P33" s="608"/>
      <c r="Q33" s="609"/>
      <c r="R33" s="610">
        <v>42352</v>
      </c>
      <c r="S33" s="611"/>
      <c r="T33" s="611"/>
      <c r="U33" s="611"/>
      <c r="V33" s="611"/>
      <c r="W33" s="611"/>
      <c r="X33" s="611"/>
      <c r="Y33" s="612"/>
      <c r="Z33" s="613">
        <v>0.5</v>
      </c>
      <c r="AA33" s="613"/>
      <c r="AB33" s="613"/>
      <c r="AC33" s="613"/>
      <c r="AD33" s="614">
        <v>4443</v>
      </c>
      <c r="AE33" s="614"/>
      <c r="AF33" s="614"/>
      <c r="AG33" s="614"/>
      <c r="AH33" s="614"/>
      <c r="AI33" s="614"/>
      <c r="AJ33" s="614"/>
      <c r="AK33" s="614"/>
      <c r="AL33" s="615">
        <v>0.1</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99.5</v>
      </c>
      <c r="BH33" s="669"/>
      <c r="BI33" s="669"/>
      <c r="BJ33" s="669"/>
      <c r="BK33" s="669"/>
      <c r="BL33" s="669"/>
      <c r="BM33" s="670">
        <v>97.6</v>
      </c>
      <c r="BN33" s="669"/>
      <c r="BO33" s="669"/>
      <c r="BP33" s="669"/>
      <c r="BQ33" s="671"/>
      <c r="BR33" s="668">
        <v>99.5</v>
      </c>
      <c r="BS33" s="669"/>
      <c r="BT33" s="669"/>
      <c r="BU33" s="669"/>
      <c r="BV33" s="669"/>
      <c r="BW33" s="669"/>
      <c r="BX33" s="670">
        <v>97.3</v>
      </c>
      <c r="BY33" s="669"/>
      <c r="BZ33" s="669"/>
      <c r="CA33" s="669"/>
      <c r="CB33" s="671"/>
      <c r="CD33" s="607" t="s">
        <v>308</v>
      </c>
      <c r="CE33" s="608"/>
      <c r="CF33" s="608"/>
      <c r="CG33" s="608"/>
      <c r="CH33" s="608"/>
      <c r="CI33" s="608"/>
      <c r="CJ33" s="608"/>
      <c r="CK33" s="608"/>
      <c r="CL33" s="608"/>
      <c r="CM33" s="608"/>
      <c r="CN33" s="608"/>
      <c r="CO33" s="608"/>
      <c r="CP33" s="608"/>
      <c r="CQ33" s="609"/>
      <c r="CR33" s="610">
        <v>3796603</v>
      </c>
      <c r="CS33" s="642"/>
      <c r="CT33" s="642"/>
      <c r="CU33" s="642"/>
      <c r="CV33" s="642"/>
      <c r="CW33" s="642"/>
      <c r="CX33" s="642"/>
      <c r="CY33" s="643"/>
      <c r="CZ33" s="615">
        <v>41.8</v>
      </c>
      <c r="DA33" s="640"/>
      <c r="DB33" s="640"/>
      <c r="DC33" s="644"/>
      <c r="DD33" s="619">
        <v>3244108</v>
      </c>
      <c r="DE33" s="642"/>
      <c r="DF33" s="642"/>
      <c r="DG33" s="642"/>
      <c r="DH33" s="642"/>
      <c r="DI33" s="642"/>
      <c r="DJ33" s="642"/>
      <c r="DK33" s="643"/>
      <c r="DL33" s="619">
        <v>2325000</v>
      </c>
      <c r="DM33" s="642"/>
      <c r="DN33" s="642"/>
      <c r="DO33" s="642"/>
      <c r="DP33" s="642"/>
      <c r="DQ33" s="642"/>
      <c r="DR33" s="642"/>
      <c r="DS33" s="642"/>
      <c r="DT33" s="642"/>
      <c r="DU33" s="642"/>
      <c r="DV33" s="643"/>
      <c r="DW33" s="615">
        <v>53.3</v>
      </c>
      <c r="DX33" s="640"/>
      <c r="DY33" s="640"/>
      <c r="DZ33" s="640"/>
      <c r="EA33" s="640"/>
      <c r="EB33" s="640"/>
      <c r="EC33" s="641"/>
    </row>
    <row r="34" spans="2:133" ht="11.25" customHeight="1" x14ac:dyDescent="0.2">
      <c r="B34" s="607" t="s">
        <v>309</v>
      </c>
      <c r="C34" s="608"/>
      <c r="D34" s="608"/>
      <c r="E34" s="608"/>
      <c r="F34" s="608"/>
      <c r="G34" s="608"/>
      <c r="H34" s="608"/>
      <c r="I34" s="608"/>
      <c r="J34" s="608"/>
      <c r="K34" s="608"/>
      <c r="L34" s="608"/>
      <c r="M34" s="608"/>
      <c r="N34" s="608"/>
      <c r="O34" s="608"/>
      <c r="P34" s="608"/>
      <c r="Q34" s="609"/>
      <c r="R34" s="610">
        <v>667198</v>
      </c>
      <c r="S34" s="611"/>
      <c r="T34" s="611"/>
      <c r="U34" s="611"/>
      <c r="V34" s="611"/>
      <c r="W34" s="611"/>
      <c r="X34" s="611"/>
      <c r="Y34" s="612"/>
      <c r="Z34" s="613">
        <v>7.2</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1142255</v>
      </c>
      <c r="CS34" s="611"/>
      <c r="CT34" s="611"/>
      <c r="CU34" s="611"/>
      <c r="CV34" s="611"/>
      <c r="CW34" s="611"/>
      <c r="CX34" s="611"/>
      <c r="CY34" s="612"/>
      <c r="CZ34" s="615">
        <v>12.6</v>
      </c>
      <c r="DA34" s="640"/>
      <c r="DB34" s="640"/>
      <c r="DC34" s="644"/>
      <c r="DD34" s="619">
        <v>868909</v>
      </c>
      <c r="DE34" s="611"/>
      <c r="DF34" s="611"/>
      <c r="DG34" s="611"/>
      <c r="DH34" s="611"/>
      <c r="DI34" s="611"/>
      <c r="DJ34" s="611"/>
      <c r="DK34" s="612"/>
      <c r="DL34" s="619">
        <v>590690</v>
      </c>
      <c r="DM34" s="611"/>
      <c r="DN34" s="611"/>
      <c r="DO34" s="611"/>
      <c r="DP34" s="611"/>
      <c r="DQ34" s="611"/>
      <c r="DR34" s="611"/>
      <c r="DS34" s="611"/>
      <c r="DT34" s="611"/>
      <c r="DU34" s="611"/>
      <c r="DV34" s="612"/>
      <c r="DW34" s="615">
        <v>13.6</v>
      </c>
      <c r="DX34" s="640"/>
      <c r="DY34" s="640"/>
      <c r="DZ34" s="640"/>
      <c r="EA34" s="640"/>
      <c r="EB34" s="640"/>
      <c r="EC34" s="641"/>
    </row>
    <row r="35" spans="2:133" ht="11.25" customHeight="1" x14ac:dyDescent="0.2">
      <c r="B35" s="607" t="s">
        <v>311</v>
      </c>
      <c r="C35" s="608"/>
      <c r="D35" s="608"/>
      <c r="E35" s="608"/>
      <c r="F35" s="608"/>
      <c r="G35" s="608"/>
      <c r="H35" s="608"/>
      <c r="I35" s="608"/>
      <c r="J35" s="608"/>
      <c r="K35" s="608"/>
      <c r="L35" s="608"/>
      <c r="M35" s="608"/>
      <c r="N35" s="608"/>
      <c r="O35" s="608"/>
      <c r="P35" s="608"/>
      <c r="Q35" s="609"/>
      <c r="R35" s="610">
        <v>164936</v>
      </c>
      <c r="S35" s="611"/>
      <c r="T35" s="611"/>
      <c r="U35" s="611"/>
      <c r="V35" s="611"/>
      <c r="W35" s="611"/>
      <c r="X35" s="611"/>
      <c r="Y35" s="612"/>
      <c r="Z35" s="613">
        <v>1.8</v>
      </c>
      <c r="AA35" s="613"/>
      <c r="AB35" s="613"/>
      <c r="AC35" s="613"/>
      <c r="AD35" s="614" t="s">
        <v>121</v>
      </c>
      <c r="AE35" s="614"/>
      <c r="AF35" s="614"/>
      <c r="AG35" s="614"/>
      <c r="AH35" s="614"/>
      <c r="AI35" s="614"/>
      <c r="AJ35" s="614"/>
      <c r="AK35" s="614"/>
      <c r="AL35" s="615" t="s">
        <v>121</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21065</v>
      </c>
      <c r="CS35" s="642"/>
      <c r="CT35" s="642"/>
      <c r="CU35" s="642"/>
      <c r="CV35" s="642"/>
      <c r="CW35" s="642"/>
      <c r="CX35" s="642"/>
      <c r="CY35" s="643"/>
      <c r="CZ35" s="615">
        <v>0.2</v>
      </c>
      <c r="DA35" s="640"/>
      <c r="DB35" s="640"/>
      <c r="DC35" s="644"/>
      <c r="DD35" s="619">
        <v>16021</v>
      </c>
      <c r="DE35" s="642"/>
      <c r="DF35" s="642"/>
      <c r="DG35" s="642"/>
      <c r="DH35" s="642"/>
      <c r="DI35" s="642"/>
      <c r="DJ35" s="642"/>
      <c r="DK35" s="643"/>
      <c r="DL35" s="619">
        <v>13505</v>
      </c>
      <c r="DM35" s="642"/>
      <c r="DN35" s="642"/>
      <c r="DO35" s="642"/>
      <c r="DP35" s="642"/>
      <c r="DQ35" s="642"/>
      <c r="DR35" s="642"/>
      <c r="DS35" s="642"/>
      <c r="DT35" s="642"/>
      <c r="DU35" s="642"/>
      <c r="DV35" s="643"/>
      <c r="DW35" s="615">
        <v>0.3</v>
      </c>
      <c r="DX35" s="640"/>
      <c r="DY35" s="640"/>
      <c r="DZ35" s="640"/>
      <c r="EA35" s="640"/>
      <c r="EB35" s="640"/>
      <c r="EC35" s="641"/>
    </row>
    <row r="36" spans="2:133" ht="11.25" customHeight="1" x14ac:dyDescent="0.2">
      <c r="B36" s="607" t="s">
        <v>315</v>
      </c>
      <c r="C36" s="608"/>
      <c r="D36" s="608"/>
      <c r="E36" s="608"/>
      <c r="F36" s="608"/>
      <c r="G36" s="608"/>
      <c r="H36" s="608"/>
      <c r="I36" s="608"/>
      <c r="J36" s="608"/>
      <c r="K36" s="608"/>
      <c r="L36" s="608"/>
      <c r="M36" s="608"/>
      <c r="N36" s="608"/>
      <c r="O36" s="608"/>
      <c r="P36" s="608"/>
      <c r="Q36" s="609"/>
      <c r="R36" s="610">
        <v>195583</v>
      </c>
      <c r="S36" s="611"/>
      <c r="T36" s="611"/>
      <c r="U36" s="611"/>
      <c r="V36" s="611"/>
      <c r="W36" s="611"/>
      <c r="X36" s="611"/>
      <c r="Y36" s="612"/>
      <c r="Z36" s="613">
        <v>2.1</v>
      </c>
      <c r="AA36" s="613"/>
      <c r="AB36" s="613"/>
      <c r="AC36" s="613"/>
      <c r="AD36" s="614" t="s">
        <v>121</v>
      </c>
      <c r="AE36" s="614"/>
      <c r="AF36" s="614"/>
      <c r="AG36" s="614"/>
      <c r="AH36" s="614"/>
      <c r="AI36" s="614"/>
      <c r="AJ36" s="614"/>
      <c r="AK36" s="614"/>
      <c r="AL36" s="615" t="s">
        <v>121</v>
      </c>
      <c r="AM36" s="616"/>
      <c r="AN36" s="616"/>
      <c r="AO36" s="617"/>
      <c r="AP36" s="218"/>
      <c r="AQ36" s="676" t="s">
        <v>316</v>
      </c>
      <c r="AR36" s="677"/>
      <c r="AS36" s="677"/>
      <c r="AT36" s="677"/>
      <c r="AU36" s="677"/>
      <c r="AV36" s="677"/>
      <c r="AW36" s="677"/>
      <c r="AX36" s="677"/>
      <c r="AY36" s="678"/>
      <c r="AZ36" s="599">
        <v>1254495</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5377</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1440789</v>
      </c>
      <c r="CS36" s="611"/>
      <c r="CT36" s="611"/>
      <c r="CU36" s="611"/>
      <c r="CV36" s="611"/>
      <c r="CW36" s="611"/>
      <c r="CX36" s="611"/>
      <c r="CY36" s="612"/>
      <c r="CZ36" s="615">
        <v>15.9</v>
      </c>
      <c r="DA36" s="640"/>
      <c r="DB36" s="640"/>
      <c r="DC36" s="644"/>
      <c r="DD36" s="619">
        <v>1371821</v>
      </c>
      <c r="DE36" s="611"/>
      <c r="DF36" s="611"/>
      <c r="DG36" s="611"/>
      <c r="DH36" s="611"/>
      <c r="DI36" s="611"/>
      <c r="DJ36" s="611"/>
      <c r="DK36" s="612"/>
      <c r="DL36" s="619">
        <v>966846</v>
      </c>
      <c r="DM36" s="611"/>
      <c r="DN36" s="611"/>
      <c r="DO36" s="611"/>
      <c r="DP36" s="611"/>
      <c r="DQ36" s="611"/>
      <c r="DR36" s="611"/>
      <c r="DS36" s="611"/>
      <c r="DT36" s="611"/>
      <c r="DU36" s="611"/>
      <c r="DV36" s="612"/>
      <c r="DW36" s="615">
        <v>22.2</v>
      </c>
      <c r="DX36" s="640"/>
      <c r="DY36" s="640"/>
      <c r="DZ36" s="640"/>
      <c r="EA36" s="640"/>
      <c r="EB36" s="640"/>
      <c r="EC36" s="641"/>
    </row>
    <row r="37" spans="2:133" ht="11.25" customHeight="1" x14ac:dyDescent="0.2">
      <c r="B37" s="607" t="s">
        <v>319</v>
      </c>
      <c r="C37" s="608"/>
      <c r="D37" s="608"/>
      <c r="E37" s="608"/>
      <c r="F37" s="608"/>
      <c r="G37" s="608"/>
      <c r="H37" s="608"/>
      <c r="I37" s="608"/>
      <c r="J37" s="608"/>
      <c r="K37" s="608"/>
      <c r="L37" s="608"/>
      <c r="M37" s="608"/>
      <c r="N37" s="608"/>
      <c r="O37" s="608"/>
      <c r="P37" s="608"/>
      <c r="Q37" s="609"/>
      <c r="R37" s="610">
        <v>139034</v>
      </c>
      <c r="S37" s="611"/>
      <c r="T37" s="611"/>
      <c r="U37" s="611"/>
      <c r="V37" s="611"/>
      <c r="W37" s="611"/>
      <c r="X37" s="611"/>
      <c r="Y37" s="612"/>
      <c r="Z37" s="613">
        <v>1.5</v>
      </c>
      <c r="AA37" s="613"/>
      <c r="AB37" s="613"/>
      <c r="AC37" s="613"/>
      <c r="AD37" s="614">
        <v>777</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450635</v>
      </c>
      <c r="BA37" s="611"/>
      <c r="BB37" s="611"/>
      <c r="BC37" s="611"/>
      <c r="BD37" s="642"/>
      <c r="BE37" s="642"/>
      <c r="BF37" s="665"/>
      <c r="BG37" s="607" t="s">
        <v>321</v>
      </c>
      <c r="BH37" s="608"/>
      <c r="BI37" s="608"/>
      <c r="BJ37" s="608"/>
      <c r="BK37" s="608"/>
      <c r="BL37" s="608"/>
      <c r="BM37" s="608"/>
      <c r="BN37" s="608"/>
      <c r="BO37" s="608"/>
      <c r="BP37" s="608"/>
      <c r="BQ37" s="608"/>
      <c r="BR37" s="608"/>
      <c r="BS37" s="608"/>
      <c r="BT37" s="608"/>
      <c r="BU37" s="609"/>
      <c r="BV37" s="610">
        <v>-26130</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554129</v>
      </c>
      <c r="CS37" s="642"/>
      <c r="CT37" s="642"/>
      <c r="CU37" s="642"/>
      <c r="CV37" s="642"/>
      <c r="CW37" s="642"/>
      <c r="CX37" s="642"/>
      <c r="CY37" s="643"/>
      <c r="CZ37" s="615">
        <v>6.1</v>
      </c>
      <c r="DA37" s="640"/>
      <c r="DB37" s="640"/>
      <c r="DC37" s="644"/>
      <c r="DD37" s="619">
        <v>554083</v>
      </c>
      <c r="DE37" s="642"/>
      <c r="DF37" s="642"/>
      <c r="DG37" s="642"/>
      <c r="DH37" s="642"/>
      <c r="DI37" s="642"/>
      <c r="DJ37" s="642"/>
      <c r="DK37" s="643"/>
      <c r="DL37" s="619">
        <v>498118</v>
      </c>
      <c r="DM37" s="642"/>
      <c r="DN37" s="642"/>
      <c r="DO37" s="642"/>
      <c r="DP37" s="642"/>
      <c r="DQ37" s="642"/>
      <c r="DR37" s="642"/>
      <c r="DS37" s="642"/>
      <c r="DT37" s="642"/>
      <c r="DU37" s="642"/>
      <c r="DV37" s="643"/>
      <c r="DW37" s="615">
        <v>11.4</v>
      </c>
      <c r="DX37" s="640"/>
      <c r="DY37" s="640"/>
      <c r="DZ37" s="640"/>
      <c r="EA37" s="640"/>
      <c r="EB37" s="640"/>
      <c r="EC37" s="641"/>
    </row>
    <row r="38" spans="2:133" ht="11.25" customHeight="1" x14ac:dyDescent="0.2">
      <c r="B38" s="607" t="s">
        <v>323</v>
      </c>
      <c r="C38" s="608"/>
      <c r="D38" s="608"/>
      <c r="E38" s="608"/>
      <c r="F38" s="608"/>
      <c r="G38" s="608"/>
      <c r="H38" s="608"/>
      <c r="I38" s="608"/>
      <c r="J38" s="608"/>
      <c r="K38" s="608"/>
      <c r="L38" s="608"/>
      <c r="M38" s="608"/>
      <c r="N38" s="608"/>
      <c r="O38" s="608"/>
      <c r="P38" s="608"/>
      <c r="Q38" s="609"/>
      <c r="R38" s="610">
        <v>1055500</v>
      </c>
      <c r="S38" s="611"/>
      <c r="T38" s="611"/>
      <c r="U38" s="611"/>
      <c r="V38" s="611"/>
      <c r="W38" s="611"/>
      <c r="X38" s="611"/>
      <c r="Y38" s="612"/>
      <c r="Z38" s="613">
        <v>11.4</v>
      </c>
      <c r="AA38" s="613"/>
      <c r="AB38" s="613"/>
      <c r="AC38" s="613"/>
      <c r="AD38" s="614" t="s">
        <v>121</v>
      </c>
      <c r="AE38" s="614"/>
      <c r="AF38" s="614"/>
      <c r="AG38" s="614"/>
      <c r="AH38" s="614"/>
      <c r="AI38" s="614"/>
      <c r="AJ38" s="614"/>
      <c r="AK38" s="614"/>
      <c r="AL38" s="615" t="s">
        <v>121</v>
      </c>
      <c r="AM38" s="616"/>
      <c r="AN38" s="616"/>
      <c r="AO38" s="617"/>
      <c r="AQ38" s="673" t="s">
        <v>324</v>
      </c>
      <c r="AR38" s="674"/>
      <c r="AS38" s="674"/>
      <c r="AT38" s="674"/>
      <c r="AU38" s="674"/>
      <c r="AV38" s="674"/>
      <c r="AW38" s="674"/>
      <c r="AX38" s="674"/>
      <c r="AY38" s="675"/>
      <c r="AZ38" s="610">
        <v>6287</v>
      </c>
      <c r="BA38" s="611"/>
      <c r="BB38" s="611"/>
      <c r="BC38" s="611"/>
      <c r="BD38" s="642"/>
      <c r="BE38" s="642"/>
      <c r="BF38" s="665"/>
      <c r="BG38" s="607" t="s">
        <v>325</v>
      </c>
      <c r="BH38" s="608"/>
      <c r="BI38" s="608"/>
      <c r="BJ38" s="608"/>
      <c r="BK38" s="608"/>
      <c r="BL38" s="608"/>
      <c r="BM38" s="608"/>
      <c r="BN38" s="608"/>
      <c r="BO38" s="608"/>
      <c r="BP38" s="608"/>
      <c r="BQ38" s="608"/>
      <c r="BR38" s="608"/>
      <c r="BS38" s="608"/>
      <c r="BT38" s="608"/>
      <c r="BU38" s="609"/>
      <c r="BV38" s="610">
        <v>2243</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797573</v>
      </c>
      <c r="CS38" s="611"/>
      <c r="CT38" s="611"/>
      <c r="CU38" s="611"/>
      <c r="CV38" s="611"/>
      <c r="CW38" s="611"/>
      <c r="CX38" s="611"/>
      <c r="CY38" s="612"/>
      <c r="CZ38" s="615">
        <v>8.8000000000000007</v>
      </c>
      <c r="DA38" s="640"/>
      <c r="DB38" s="640"/>
      <c r="DC38" s="644"/>
      <c r="DD38" s="619">
        <v>641964</v>
      </c>
      <c r="DE38" s="611"/>
      <c r="DF38" s="611"/>
      <c r="DG38" s="611"/>
      <c r="DH38" s="611"/>
      <c r="DI38" s="611"/>
      <c r="DJ38" s="611"/>
      <c r="DK38" s="612"/>
      <c r="DL38" s="619">
        <v>610394</v>
      </c>
      <c r="DM38" s="611"/>
      <c r="DN38" s="611"/>
      <c r="DO38" s="611"/>
      <c r="DP38" s="611"/>
      <c r="DQ38" s="611"/>
      <c r="DR38" s="611"/>
      <c r="DS38" s="611"/>
      <c r="DT38" s="611"/>
      <c r="DU38" s="611"/>
      <c r="DV38" s="612"/>
      <c r="DW38" s="615">
        <v>14</v>
      </c>
      <c r="DX38" s="640"/>
      <c r="DY38" s="640"/>
      <c r="DZ38" s="640"/>
      <c r="EA38" s="640"/>
      <c r="EB38" s="640"/>
      <c r="EC38" s="641"/>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328</v>
      </c>
      <c r="AR39" s="674"/>
      <c r="AS39" s="674"/>
      <c r="AT39" s="674"/>
      <c r="AU39" s="674"/>
      <c r="AV39" s="674"/>
      <c r="AW39" s="674"/>
      <c r="AX39" s="674"/>
      <c r="AY39" s="675"/>
      <c r="AZ39" s="610" t="s">
        <v>121</v>
      </c>
      <c r="BA39" s="611"/>
      <c r="BB39" s="611"/>
      <c r="BC39" s="611"/>
      <c r="BD39" s="642"/>
      <c r="BE39" s="642"/>
      <c r="BF39" s="665"/>
      <c r="BG39" s="607" t="s">
        <v>329</v>
      </c>
      <c r="BH39" s="608"/>
      <c r="BI39" s="608"/>
      <c r="BJ39" s="608"/>
      <c r="BK39" s="608"/>
      <c r="BL39" s="608"/>
      <c r="BM39" s="608"/>
      <c r="BN39" s="608"/>
      <c r="BO39" s="608"/>
      <c r="BP39" s="608"/>
      <c r="BQ39" s="608"/>
      <c r="BR39" s="608"/>
      <c r="BS39" s="608"/>
      <c r="BT39" s="608"/>
      <c r="BU39" s="609"/>
      <c r="BV39" s="610">
        <v>3396</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251356</v>
      </c>
      <c r="CS39" s="642"/>
      <c r="CT39" s="642"/>
      <c r="CU39" s="642"/>
      <c r="CV39" s="642"/>
      <c r="CW39" s="642"/>
      <c r="CX39" s="642"/>
      <c r="CY39" s="643"/>
      <c r="CZ39" s="615">
        <v>2.8</v>
      </c>
      <c r="DA39" s="640"/>
      <c r="DB39" s="640"/>
      <c r="DC39" s="644"/>
      <c r="DD39" s="619">
        <v>201828</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2">
      <c r="B40" s="607" t="s">
        <v>331</v>
      </c>
      <c r="C40" s="608"/>
      <c r="D40" s="608"/>
      <c r="E40" s="608"/>
      <c r="F40" s="608"/>
      <c r="G40" s="608"/>
      <c r="H40" s="608"/>
      <c r="I40" s="608"/>
      <c r="J40" s="608"/>
      <c r="K40" s="608"/>
      <c r="L40" s="608"/>
      <c r="M40" s="608"/>
      <c r="N40" s="608"/>
      <c r="O40" s="608"/>
      <c r="P40" s="608"/>
      <c r="Q40" s="609"/>
      <c r="R40" s="610">
        <v>11800</v>
      </c>
      <c r="S40" s="611"/>
      <c r="T40" s="611"/>
      <c r="U40" s="611"/>
      <c r="V40" s="611"/>
      <c r="W40" s="611"/>
      <c r="X40" s="611"/>
      <c r="Y40" s="612"/>
      <c r="Z40" s="613">
        <v>0.1</v>
      </c>
      <c r="AA40" s="613"/>
      <c r="AB40" s="613"/>
      <c r="AC40" s="613"/>
      <c r="AD40" s="614" t="s">
        <v>121</v>
      </c>
      <c r="AE40" s="614"/>
      <c r="AF40" s="614"/>
      <c r="AG40" s="614"/>
      <c r="AH40" s="614"/>
      <c r="AI40" s="614"/>
      <c r="AJ40" s="614"/>
      <c r="AK40" s="614"/>
      <c r="AL40" s="615" t="s">
        <v>121</v>
      </c>
      <c r="AM40" s="616"/>
      <c r="AN40" s="616"/>
      <c r="AO40" s="617"/>
      <c r="AQ40" s="673" t="s">
        <v>332</v>
      </c>
      <c r="AR40" s="674"/>
      <c r="AS40" s="674"/>
      <c r="AT40" s="674"/>
      <c r="AU40" s="674"/>
      <c r="AV40" s="674"/>
      <c r="AW40" s="674"/>
      <c r="AX40" s="674"/>
      <c r="AY40" s="675"/>
      <c r="AZ40" s="610" t="s">
        <v>121</v>
      </c>
      <c r="BA40" s="611"/>
      <c r="BB40" s="611"/>
      <c r="BC40" s="611"/>
      <c r="BD40" s="642"/>
      <c r="BE40" s="642"/>
      <c r="BF40" s="665"/>
      <c r="BG40" s="658" t="s">
        <v>333</v>
      </c>
      <c r="BH40" s="659"/>
      <c r="BI40" s="659"/>
      <c r="BJ40" s="659"/>
      <c r="BK40" s="659"/>
      <c r="BL40" s="214"/>
      <c r="BM40" s="608" t="s">
        <v>334</v>
      </c>
      <c r="BN40" s="608"/>
      <c r="BO40" s="608"/>
      <c r="BP40" s="608"/>
      <c r="BQ40" s="608"/>
      <c r="BR40" s="608"/>
      <c r="BS40" s="608"/>
      <c r="BT40" s="608"/>
      <c r="BU40" s="609"/>
      <c r="BV40" s="610">
        <v>82</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143565</v>
      </c>
      <c r="CS40" s="611"/>
      <c r="CT40" s="611"/>
      <c r="CU40" s="611"/>
      <c r="CV40" s="611"/>
      <c r="CW40" s="611"/>
      <c r="CX40" s="611"/>
      <c r="CY40" s="612"/>
      <c r="CZ40" s="615">
        <v>1.6</v>
      </c>
      <c r="DA40" s="640"/>
      <c r="DB40" s="640"/>
      <c r="DC40" s="644"/>
      <c r="DD40" s="619">
        <v>143565</v>
      </c>
      <c r="DE40" s="611"/>
      <c r="DF40" s="611"/>
      <c r="DG40" s="611"/>
      <c r="DH40" s="611"/>
      <c r="DI40" s="611"/>
      <c r="DJ40" s="611"/>
      <c r="DK40" s="612"/>
      <c r="DL40" s="619">
        <v>143565</v>
      </c>
      <c r="DM40" s="611"/>
      <c r="DN40" s="611"/>
      <c r="DO40" s="611"/>
      <c r="DP40" s="611"/>
      <c r="DQ40" s="611"/>
      <c r="DR40" s="611"/>
      <c r="DS40" s="611"/>
      <c r="DT40" s="611"/>
      <c r="DU40" s="611"/>
      <c r="DV40" s="612"/>
      <c r="DW40" s="615">
        <v>3.3</v>
      </c>
      <c r="DX40" s="640"/>
      <c r="DY40" s="640"/>
      <c r="DZ40" s="640"/>
      <c r="EA40" s="640"/>
      <c r="EB40" s="640"/>
      <c r="EC40" s="641"/>
    </row>
    <row r="41" spans="2:133" ht="11.25" customHeight="1" x14ac:dyDescent="0.2">
      <c r="B41" s="631" t="s">
        <v>336</v>
      </c>
      <c r="C41" s="632"/>
      <c r="D41" s="632"/>
      <c r="E41" s="632"/>
      <c r="F41" s="632"/>
      <c r="G41" s="632"/>
      <c r="H41" s="632"/>
      <c r="I41" s="632"/>
      <c r="J41" s="632"/>
      <c r="K41" s="632"/>
      <c r="L41" s="632"/>
      <c r="M41" s="632"/>
      <c r="N41" s="632"/>
      <c r="O41" s="632"/>
      <c r="P41" s="632"/>
      <c r="Q41" s="633"/>
      <c r="R41" s="682">
        <v>9264910</v>
      </c>
      <c r="S41" s="683"/>
      <c r="T41" s="683"/>
      <c r="U41" s="683"/>
      <c r="V41" s="683"/>
      <c r="W41" s="683"/>
      <c r="X41" s="683"/>
      <c r="Y41" s="687"/>
      <c r="Z41" s="688">
        <v>100</v>
      </c>
      <c r="AA41" s="688"/>
      <c r="AB41" s="688"/>
      <c r="AC41" s="688"/>
      <c r="AD41" s="689">
        <v>4346734</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167300</v>
      </c>
      <c r="BA41" s="611"/>
      <c r="BB41" s="611"/>
      <c r="BC41" s="611"/>
      <c r="BD41" s="642"/>
      <c r="BE41" s="642"/>
      <c r="BF41" s="665"/>
      <c r="BG41" s="658"/>
      <c r="BH41" s="659"/>
      <c r="BI41" s="659"/>
      <c r="BJ41" s="659"/>
      <c r="BK41" s="659"/>
      <c r="BL41" s="214"/>
      <c r="BM41" s="608" t="s">
        <v>338</v>
      </c>
      <c r="BN41" s="608"/>
      <c r="BO41" s="608"/>
      <c r="BP41" s="608"/>
      <c r="BQ41" s="608"/>
      <c r="BR41" s="608"/>
      <c r="BS41" s="608"/>
      <c r="BT41" s="608"/>
      <c r="BU41" s="609"/>
      <c r="BV41" s="610" t="s">
        <v>121</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340</v>
      </c>
      <c r="AR42" s="680"/>
      <c r="AS42" s="680"/>
      <c r="AT42" s="680"/>
      <c r="AU42" s="680"/>
      <c r="AV42" s="680"/>
      <c r="AW42" s="680"/>
      <c r="AX42" s="680"/>
      <c r="AY42" s="681"/>
      <c r="AZ42" s="682">
        <v>630273</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479</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1904690</v>
      </c>
      <c r="CS42" s="642"/>
      <c r="CT42" s="642"/>
      <c r="CU42" s="642"/>
      <c r="CV42" s="642"/>
      <c r="CW42" s="642"/>
      <c r="CX42" s="642"/>
      <c r="CY42" s="643"/>
      <c r="CZ42" s="615">
        <v>21</v>
      </c>
      <c r="DA42" s="640"/>
      <c r="DB42" s="640"/>
      <c r="DC42" s="644"/>
      <c r="DD42" s="619">
        <v>380298</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105953</v>
      </c>
      <c r="CS43" s="642"/>
      <c r="CT43" s="642"/>
      <c r="CU43" s="642"/>
      <c r="CV43" s="642"/>
      <c r="CW43" s="642"/>
      <c r="CX43" s="642"/>
      <c r="CY43" s="643"/>
      <c r="CZ43" s="615">
        <v>1.2</v>
      </c>
      <c r="DA43" s="640"/>
      <c r="DB43" s="640"/>
      <c r="DC43" s="644"/>
      <c r="DD43" s="619">
        <v>105953</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1892810</v>
      </c>
      <c r="CS44" s="611"/>
      <c r="CT44" s="611"/>
      <c r="CU44" s="611"/>
      <c r="CV44" s="611"/>
      <c r="CW44" s="611"/>
      <c r="CX44" s="611"/>
      <c r="CY44" s="612"/>
      <c r="CZ44" s="615">
        <v>20.9</v>
      </c>
      <c r="DA44" s="616"/>
      <c r="DB44" s="616"/>
      <c r="DC44" s="622"/>
      <c r="DD44" s="619">
        <v>379623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1400840</v>
      </c>
      <c r="CS45" s="642"/>
      <c r="CT45" s="642"/>
      <c r="CU45" s="642"/>
      <c r="CV45" s="642"/>
      <c r="CW45" s="642"/>
      <c r="CX45" s="642"/>
      <c r="CY45" s="643"/>
      <c r="CZ45" s="615">
        <v>15.4</v>
      </c>
      <c r="DA45" s="640"/>
      <c r="DB45" s="640"/>
      <c r="DC45" s="644"/>
      <c r="DD45" s="619">
        <v>184183</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349</v>
      </c>
      <c r="CG46" s="608"/>
      <c r="CH46" s="608"/>
      <c r="CI46" s="608"/>
      <c r="CJ46" s="608"/>
      <c r="CK46" s="608"/>
      <c r="CL46" s="608"/>
      <c r="CM46" s="608"/>
      <c r="CN46" s="608"/>
      <c r="CO46" s="608"/>
      <c r="CP46" s="608"/>
      <c r="CQ46" s="609"/>
      <c r="CR46" s="610">
        <v>410678</v>
      </c>
      <c r="CS46" s="611"/>
      <c r="CT46" s="611"/>
      <c r="CU46" s="611"/>
      <c r="CV46" s="611"/>
      <c r="CW46" s="611"/>
      <c r="CX46" s="611"/>
      <c r="CY46" s="612"/>
      <c r="CZ46" s="615">
        <v>4.5</v>
      </c>
      <c r="DA46" s="616"/>
      <c r="DB46" s="616"/>
      <c r="DC46" s="622"/>
      <c r="DD46" s="619">
        <v>188948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350</v>
      </c>
      <c r="CG47" s="608"/>
      <c r="CH47" s="608"/>
      <c r="CI47" s="608"/>
      <c r="CJ47" s="608"/>
      <c r="CK47" s="608"/>
      <c r="CL47" s="608"/>
      <c r="CM47" s="608"/>
      <c r="CN47" s="608"/>
      <c r="CO47" s="608"/>
      <c r="CP47" s="608"/>
      <c r="CQ47" s="609"/>
      <c r="CR47" s="610">
        <v>11880</v>
      </c>
      <c r="CS47" s="642"/>
      <c r="CT47" s="642"/>
      <c r="CU47" s="642"/>
      <c r="CV47" s="642"/>
      <c r="CW47" s="642"/>
      <c r="CX47" s="642"/>
      <c r="CY47" s="643"/>
      <c r="CZ47" s="615">
        <v>0.1</v>
      </c>
      <c r="DA47" s="640"/>
      <c r="DB47" s="640"/>
      <c r="DC47" s="644"/>
      <c r="DD47" s="619">
        <v>675</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351</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352</v>
      </c>
      <c r="CE49" s="632"/>
      <c r="CF49" s="632"/>
      <c r="CG49" s="632"/>
      <c r="CH49" s="632"/>
      <c r="CI49" s="632"/>
      <c r="CJ49" s="632"/>
      <c r="CK49" s="632"/>
      <c r="CL49" s="632"/>
      <c r="CM49" s="632"/>
      <c r="CN49" s="632"/>
      <c r="CO49" s="632"/>
      <c r="CP49" s="632"/>
      <c r="CQ49" s="633"/>
      <c r="CR49" s="682">
        <v>9072091</v>
      </c>
      <c r="CS49" s="669"/>
      <c r="CT49" s="669"/>
      <c r="CU49" s="669"/>
      <c r="CV49" s="669"/>
      <c r="CW49" s="669"/>
      <c r="CX49" s="669"/>
      <c r="CY49" s="698"/>
      <c r="CZ49" s="690">
        <v>100</v>
      </c>
      <c r="DA49" s="699"/>
      <c r="DB49" s="699"/>
      <c r="DC49" s="700"/>
      <c r="DD49" s="701">
        <v>5819193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IrOjLg1cJWP+ekMmmLot91azJKp9m7kQ9PsgPFticfbfh2Pkk0dKDJHE2FUYwHq8T06emFiTY9Y3MgcWpYbQKg==" saltValue="Ugvp89IXAsrbaAyB4adbI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375</v>
      </c>
      <c r="C7" s="737"/>
      <c r="D7" s="737"/>
      <c r="E7" s="737"/>
      <c r="F7" s="737"/>
      <c r="G7" s="737"/>
      <c r="H7" s="737"/>
      <c r="I7" s="737"/>
      <c r="J7" s="737"/>
      <c r="K7" s="737"/>
      <c r="L7" s="737"/>
      <c r="M7" s="737"/>
      <c r="N7" s="737"/>
      <c r="O7" s="737"/>
      <c r="P7" s="738"/>
      <c r="Q7" s="739">
        <v>9265</v>
      </c>
      <c r="R7" s="740"/>
      <c r="S7" s="740"/>
      <c r="T7" s="740"/>
      <c r="U7" s="740"/>
      <c r="V7" s="740">
        <v>9072</v>
      </c>
      <c r="W7" s="740"/>
      <c r="X7" s="740"/>
      <c r="Y7" s="740"/>
      <c r="Z7" s="740"/>
      <c r="AA7" s="740">
        <v>193</v>
      </c>
      <c r="AB7" s="740"/>
      <c r="AC7" s="740"/>
      <c r="AD7" s="740"/>
      <c r="AE7" s="741"/>
      <c r="AF7" s="742">
        <v>181</v>
      </c>
      <c r="AG7" s="743"/>
      <c r="AH7" s="743"/>
      <c r="AI7" s="743"/>
      <c r="AJ7" s="744"/>
      <c r="AK7" s="745">
        <v>0</v>
      </c>
      <c r="AL7" s="746"/>
      <c r="AM7" s="746"/>
      <c r="AN7" s="746"/>
      <c r="AO7" s="746"/>
      <c r="AP7" s="746">
        <v>7385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181</v>
      </c>
      <c r="AG23" s="780"/>
      <c r="AH23" s="780"/>
      <c r="AI23" s="780"/>
      <c r="AJ23" s="783"/>
      <c r="AK23" s="784"/>
      <c r="AL23" s="785"/>
      <c r="AM23" s="785"/>
      <c r="AN23" s="785"/>
      <c r="AO23" s="785"/>
      <c r="AP23" s="780"/>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2162</v>
      </c>
      <c r="R28" s="810"/>
      <c r="S28" s="810"/>
      <c r="T28" s="810"/>
      <c r="U28" s="810"/>
      <c r="V28" s="810">
        <v>2156</v>
      </c>
      <c r="W28" s="810"/>
      <c r="X28" s="810"/>
      <c r="Y28" s="810"/>
      <c r="Z28" s="810"/>
      <c r="AA28" s="810">
        <v>5</v>
      </c>
      <c r="AB28" s="810"/>
      <c r="AC28" s="810"/>
      <c r="AD28" s="810"/>
      <c r="AE28" s="811"/>
      <c r="AF28" s="812">
        <v>5</v>
      </c>
      <c r="AG28" s="810"/>
      <c r="AH28" s="810"/>
      <c r="AI28" s="810"/>
      <c r="AJ28" s="813"/>
      <c r="AK28" s="814">
        <v>167</v>
      </c>
      <c r="AL28" s="815"/>
      <c r="AM28" s="815"/>
      <c r="AN28" s="815"/>
      <c r="AO28" s="815"/>
      <c r="AP28" s="815" t="s">
        <v>544</v>
      </c>
      <c r="AQ28" s="815"/>
      <c r="AR28" s="815"/>
      <c r="AS28" s="815"/>
      <c r="AT28" s="815"/>
      <c r="AU28" s="815" t="s">
        <v>544</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1790</v>
      </c>
      <c r="R29" s="771"/>
      <c r="S29" s="771"/>
      <c r="T29" s="771"/>
      <c r="U29" s="771"/>
      <c r="V29" s="771">
        <v>1727</v>
      </c>
      <c r="W29" s="771"/>
      <c r="X29" s="771"/>
      <c r="Y29" s="771"/>
      <c r="Z29" s="771"/>
      <c r="AA29" s="771">
        <v>63</v>
      </c>
      <c r="AB29" s="771"/>
      <c r="AC29" s="771"/>
      <c r="AD29" s="771"/>
      <c r="AE29" s="772"/>
      <c r="AF29" s="773">
        <v>63</v>
      </c>
      <c r="AG29" s="774"/>
      <c r="AH29" s="774"/>
      <c r="AI29" s="774"/>
      <c r="AJ29" s="775"/>
      <c r="AK29" s="821">
        <v>279</v>
      </c>
      <c r="AL29" s="817"/>
      <c r="AM29" s="817"/>
      <c r="AN29" s="817"/>
      <c r="AO29" s="817"/>
      <c r="AP29" s="817" t="s">
        <v>544</v>
      </c>
      <c r="AQ29" s="817"/>
      <c r="AR29" s="817"/>
      <c r="AS29" s="817"/>
      <c r="AT29" s="817"/>
      <c r="AU29" s="817" t="s">
        <v>544</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256</v>
      </c>
      <c r="R30" s="771"/>
      <c r="S30" s="771"/>
      <c r="T30" s="771"/>
      <c r="U30" s="771"/>
      <c r="V30" s="771">
        <v>256</v>
      </c>
      <c r="W30" s="771"/>
      <c r="X30" s="771"/>
      <c r="Y30" s="771"/>
      <c r="Z30" s="771"/>
      <c r="AA30" s="771">
        <v>1</v>
      </c>
      <c r="AB30" s="771"/>
      <c r="AC30" s="771"/>
      <c r="AD30" s="771"/>
      <c r="AE30" s="772"/>
      <c r="AF30" s="773">
        <v>1</v>
      </c>
      <c r="AG30" s="774"/>
      <c r="AH30" s="774"/>
      <c r="AI30" s="774"/>
      <c r="AJ30" s="775"/>
      <c r="AK30" s="821">
        <v>92</v>
      </c>
      <c r="AL30" s="817"/>
      <c r="AM30" s="817"/>
      <c r="AN30" s="817"/>
      <c r="AO30" s="817"/>
      <c r="AP30" s="817" t="s">
        <v>544</v>
      </c>
      <c r="AQ30" s="817"/>
      <c r="AR30" s="817"/>
      <c r="AS30" s="817"/>
      <c r="AT30" s="817"/>
      <c r="AU30" s="817" t="s">
        <v>544</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237</v>
      </c>
      <c r="R31" s="771"/>
      <c r="S31" s="771"/>
      <c r="T31" s="771"/>
      <c r="U31" s="771"/>
      <c r="V31" s="771">
        <v>219</v>
      </c>
      <c r="W31" s="771"/>
      <c r="X31" s="771"/>
      <c r="Y31" s="771"/>
      <c r="Z31" s="771"/>
      <c r="AA31" s="771">
        <v>18</v>
      </c>
      <c r="AB31" s="771"/>
      <c r="AC31" s="771"/>
      <c r="AD31" s="771"/>
      <c r="AE31" s="772"/>
      <c r="AF31" s="773">
        <v>189</v>
      </c>
      <c r="AG31" s="774"/>
      <c r="AH31" s="774"/>
      <c r="AI31" s="774"/>
      <c r="AJ31" s="775"/>
      <c r="AK31" s="821">
        <v>6</v>
      </c>
      <c r="AL31" s="817"/>
      <c r="AM31" s="817"/>
      <c r="AN31" s="817"/>
      <c r="AO31" s="817"/>
      <c r="AP31" s="817">
        <v>906</v>
      </c>
      <c r="AQ31" s="817"/>
      <c r="AR31" s="817"/>
      <c r="AS31" s="817"/>
      <c r="AT31" s="817"/>
      <c r="AU31" s="817" t="s">
        <v>544</v>
      </c>
      <c r="AV31" s="817"/>
      <c r="AW31" s="817"/>
      <c r="AX31" s="817"/>
      <c r="AY31" s="817"/>
      <c r="AZ31" s="818"/>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394</v>
      </c>
      <c r="C32" s="768"/>
      <c r="D32" s="768"/>
      <c r="E32" s="768"/>
      <c r="F32" s="768"/>
      <c r="G32" s="768"/>
      <c r="H32" s="768"/>
      <c r="I32" s="768"/>
      <c r="J32" s="768"/>
      <c r="K32" s="768"/>
      <c r="L32" s="768"/>
      <c r="M32" s="768"/>
      <c r="N32" s="768"/>
      <c r="O32" s="768"/>
      <c r="P32" s="769"/>
      <c r="Q32" s="770">
        <v>828</v>
      </c>
      <c r="R32" s="771"/>
      <c r="S32" s="771"/>
      <c r="T32" s="771"/>
      <c r="U32" s="771"/>
      <c r="V32" s="771">
        <v>766</v>
      </c>
      <c r="W32" s="771"/>
      <c r="X32" s="771"/>
      <c r="Y32" s="771"/>
      <c r="Z32" s="771"/>
      <c r="AA32" s="771">
        <v>61</v>
      </c>
      <c r="AB32" s="771"/>
      <c r="AC32" s="771"/>
      <c r="AD32" s="771"/>
      <c r="AE32" s="772"/>
      <c r="AF32" s="773">
        <v>417</v>
      </c>
      <c r="AG32" s="774"/>
      <c r="AH32" s="774"/>
      <c r="AI32" s="774"/>
      <c r="AJ32" s="775"/>
      <c r="AK32" s="821">
        <v>450</v>
      </c>
      <c r="AL32" s="817"/>
      <c r="AM32" s="817"/>
      <c r="AN32" s="817"/>
      <c r="AO32" s="817"/>
      <c r="AP32" s="817">
        <v>3620</v>
      </c>
      <c r="AQ32" s="817"/>
      <c r="AR32" s="817"/>
      <c r="AS32" s="817"/>
      <c r="AT32" s="817"/>
      <c r="AU32" s="817" t="s">
        <v>544</v>
      </c>
      <c r="AV32" s="817"/>
      <c r="AW32" s="817"/>
      <c r="AX32" s="817"/>
      <c r="AY32" s="817"/>
      <c r="AZ32" s="818"/>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675</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399</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550</v>
      </c>
      <c r="C68" s="857"/>
      <c r="D68" s="857"/>
      <c r="E68" s="857"/>
      <c r="F68" s="857"/>
      <c r="G68" s="857"/>
      <c r="H68" s="857"/>
      <c r="I68" s="857"/>
      <c r="J68" s="857"/>
      <c r="K68" s="857"/>
      <c r="L68" s="857"/>
      <c r="M68" s="857"/>
      <c r="N68" s="857"/>
      <c r="O68" s="857"/>
      <c r="P68" s="858"/>
      <c r="Q68" s="859">
        <v>5469</v>
      </c>
      <c r="R68" s="853"/>
      <c r="S68" s="853"/>
      <c r="T68" s="853"/>
      <c r="U68" s="853"/>
      <c r="V68" s="853">
        <v>5217</v>
      </c>
      <c r="W68" s="853"/>
      <c r="X68" s="853"/>
      <c r="Y68" s="853"/>
      <c r="Z68" s="853"/>
      <c r="AA68" s="853">
        <v>252</v>
      </c>
      <c r="AB68" s="853"/>
      <c r="AC68" s="853"/>
      <c r="AD68" s="853"/>
      <c r="AE68" s="853"/>
      <c r="AF68" s="853">
        <v>252</v>
      </c>
      <c r="AG68" s="853"/>
      <c r="AH68" s="853"/>
      <c r="AI68" s="853"/>
      <c r="AJ68" s="853"/>
      <c r="AK68" s="853">
        <v>121</v>
      </c>
      <c r="AL68" s="853"/>
      <c r="AM68" s="853"/>
      <c r="AN68" s="853"/>
      <c r="AO68" s="853"/>
      <c r="AP68" s="853">
        <v>7216</v>
      </c>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c r="C69" s="861"/>
      <c r="D69" s="861"/>
      <c r="E69" s="861"/>
      <c r="F69" s="861"/>
      <c r="G69" s="861"/>
      <c r="H69" s="861"/>
      <c r="I69" s="861"/>
      <c r="J69" s="861"/>
      <c r="K69" s="861"/>
      <c r="L69" s="861"/>
      <c r="M69" s="861"/>
      <c r="N69" s="861"/>
      <c r="O69" s="861"/>
      <c r="P69" s="862"/>
      <c r="Q69" s="863"/>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295</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295</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295</v>
      </c>
      <c r="DR109" s="880"/>
      <c r="DS109" s="880"/>
      <c r="DT109" s="880"/>
      <c r="DU109" s="881"/>
      <c r="DV109" s="879" t="s">
        <v>411</v>
      </c>
      <c r="DW109" s="880"/>
      <c r="DX109" s="880"/>
      <c r="DY109" s="880"/>
      <c r="DZ109" s="882"/>
    </row>
    <row r="110" spans="1:131" s="224" customFormat="1" ht="26.25" customHeight="1" x14ac:dyDescent="0.2">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542414</v>
      </c>
      <c r="AB110" s="887"/>
      <c r="AC110" s="887"/>
      <c r="AD110" s="887"/>
      <c r="AE110" s="888"/>
      <c r="AF110" s="889">
        <v>535424</v>
      </c>
      <c r="AG110" s="887"/>
      <c r="AH110" s="887"/>
      <c r="AI110" s="887"/>
      <c r="AJ110" s="888"/>
      <c r="AK110" s="889">
        <v>549645</v>
      </c>
      <c r="AL110" s="887"/>
      <c r="AM110" s="887"/>
      <c r="AN110" s="887"/>
      <c r="AO110" s="888"/>
      <c r="AP110" s="890">
        <v>14.8</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6303399</v>
      </c>
      <c r="BR110" s="918"/>
      <c r="BS110" s="918"/>
      <c r="BT110" s="918"/>
      <c r="BU110" s="918"/>
      <c r="BV110" s="918">
        <v>6845336</v>
      </c>
      <c r="BW110" s="918"/>
      <c r="BX110" s="918"/>
      <c r="BY110" s="918"/>
      <c r="BZ110" s="918"/>
      <c r="CA110" s="918">
        <v>7385232</v>
      </c>
      <c r="CB110" s="918"/>
      <c r="CC110" s="918"/>
      <c r="CD110" s="918"/>
      <c r="CE110" s="918"/>
      <c r="CF110" s="931">
        <v>198.7</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4106640</v>
      </c>
      <c r="DH110" s="918"/>
      <c r="DI110" s="918"/>
      <c r="DJ110" s="918"/>
      <c r="DK110" s="918"/>
      <c r="DL110" s="918">
        <v>3942106</v>
      </c>
      <c r="DM110" s="918"/>
      <c r="DN110" s="918"/>
      <c r="DO110" s="918"/>
      <c r="DP110" s="918"/>
      <c r="DQ110" s="918">
        <v>3777529</v>
      </c>
      <c r="DR110" s="918"/>
      <c r="DS110" s="918"/>
      <c r="DT110" s="918"/>
      <c r="DU110" s="918"/>
      <c r="DV110" s="919">
        <v>101.7</v>
      </c>
      <c r="DW110" s="919"/>
      <c r="DX110" s="919"/>
      <c r="DY110" s="919"/>
      <c r="DZ110" s="920"/>
    </row>
    <row r="111" spans="1:131" s="224" customFormat="1" ht="26.25" customHeight="1" x14ac:dyDescent="0.2">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v>4106640</v>
      </c>
      <c r="BR111" s="913"/>
      <c r="BS111" s="913"/>
      <c r="BT111" s="913"/>
      <c r="BU111" s="913"/>
      <c r="BV111" s="913">
        <v>3942106</v>
      </c>
      <c r="BW111" s="913"/>
      <c r="BX111" s="913"/>
      <c r="BY111" s="913"/>
      <c r="BZ111" s="913"/>
      <c r="CA111" s="913">
        <v>3777529</v>
      </c>
      <c r="CB111" s="913"/>
      <c r="CC111" s="913"/>
      <c r="CD111" s="913"/>
      <c r="CE111" s="913"/>
      <c r="CF111" s="907">
        <v>101.7</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2">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2504403</v>
      </c>
      <c r="BR112" s="913"/>
      <c r="BS112" s="913"/>
      <c r="BT112" s="913"/>
      <c r="BU112" s="913"/>
      <c r="BV112" s="913">
        <v>2269130</v>
      </c>
      <c r="BW112" s="913"/>
      <c r="BX112" s="913"/>
      <c r="BY112" s="913"/>
      <c r="BZ112" s="913"/>
      <c r="CA112" s="913">
        <v>2055518</v>
      </c>
      <c r="CB112" s="913"/>
      <c r="CC112" s="913"/>
      <c r="CD112" s="913"/>
      <c r="CE112" s="913"/>
      <c r="CF112" s="907">
        <v>55.3</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2">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286459</v>
      </c>
      <c r="AB113" s="925"/>
      <c r="AC113" s="925"/>
      <c r="AD113" s="925"/>
      <c r="AE113" s="926"/>
      <c r="AF113" s="927">
        <v>296450</v>
      </c>
      <c r="AG113" s="925"/>
      <c r="AH113" s="925"/>
      <c r="AI113" s="925"/>
      <c r="AJ113" s="926"/>
      <c r="AK113" s="927">
        <v>306128</v>
      </c>
      <c r="AL113" s="925"/>
      <c r="AM113" s="925"/>
      <c r="AN113" s="925"/>
      <c r="AO113" s="926"/>
      <c r="AP113" s="928">
        <v>8.1999999999999993</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766244</v>
      </c>
      <c r="BR113" s="913"/>
      <c r="BS113" s="913"/>
      <c r="BT113" s="913"/>
      <c r="BU113" s="913"/>
      <c r="BV113" s="913">
        <v>732590</v>
      </c>
      <c r="BW113" s="913"/>
      <c r="BX113" s="913"/>
      <c r="BY113" s="913"/>
      <c r="BZ113" s="913"/>
      <c r="CA113" s="913">
        <v>800970</v>
      </c>
      <c r="CB113" s="913"/>
      <c r="CC113" s="913"/>
      <c r="CD113" s="913"/>
      <c r="CE113" s="913"/>
      <c r="CF113" s="907">
        <v>21.6</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2">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34736</v>
      </c>
      <c r="AB114" s="946"/>
      <c r="AC114" s="946"/>
      <c r="AD114" s="946"/>
      <c r="AE114" s="947"/>
      <c r="AF114" s="948">
        <v>41376</v>
      </c>
      <c r="AG114" s="946"/>
      <c r="AH114" s="946"/>
      <c r="AI114" s="946"/>
      <c r="AJ114" s="947"/>
      <c r="AK114" s="948">
        <v>48417</v>
      </c>
      <c r="AL114" s="946"/>
      <c r="AM114" s="946"/>
      <c r="AN114" s="946"/>
      <c r="AO114" s="947"/>
      <c r="AP114" s="949">
        <v>1.3</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535813</v>
      </c>
      <c r="BR114" s="913"/>
      <c r="BS114" s="913"/>
      <c r="BT114" s="913"/>
      <c r="BU114" s="913"/>
      <c r="BV114" s="913">
        <v>519768</v>
      </c>
      <c r="BW114" s="913"/>
      <c r="BX114" s="913"/>
      <c r="BY114" s="913"/>
      <c r="BZ114" s="913"/>
      <c r="CA114" s="913">
        <v>557157</v>
      </c>
      <c r="CB114" s="913"/>
      <c r="CC114" s="913"/>
      <c r="CD114" s="913"/>
      <c r="CE114" s="913"/>
      <c r="CF114" s="907">
        <v>15</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2">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100963</v>
      </c>
      <c r="AB115" s="925"/>
      <c r="AC115" s="925"/>
      <c r="AD115" s="925"/>
      <c r="AE115" s="926"/>
      <c r="AF115" s="927">
        <v>102645</v>
      </c>
      <c r="AG115" s="925"/>
      <c r="AH115" s="925"/>
      <c r="AI115" s="925"/>
      <c r="AJ115" s="926"/>
      <c r="AK115" s="927">
        <v>117918</v>
      </c>
      <c r="AL115" s="925"/>
      <c r="AM115" s="925"/>
      <c r="AN115" s="925"/>
      <c r="AO115" s="926"/>
      <c r="AP115" s="928">
        <v>3.2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2">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241</v>
      </c>
      <c r="AB116" s="946"/>
      <c r="AC116" s="946"/>
      <c r="AD116" s="946"/>
      <c r="AE116" s="947"/>
      <c r="AF116" s="948">
        <v>20</v>
      </c>
      <c r="AG116" s="946"/>
      <c r="AH116" s="946"/>
      <c r="AI116" s="946"/>
      <c r="AJ116" s="947"/>
      <c r="AK116" s="948">
        <v>164</v>
      </c>
      <c r="AL116" s="946"/>
      <c r="AM116" s="946"/>
      <c r="AN116" s="946"/>
      <c r="AO116" s="947"/>
      <c r="AP116" s="949">
        <v>0</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2">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964813</v>
      </c>
      <c r="AB117" s="966"/>
      <c r="AC117" s="966"/>
      <c r="AD117" s="966"/>
      <c r="AE117" s="967"/>
      <c r="AF117" s="968">
        <v>975915</v>
      </c>
      <c r="AG117" s="966"/>
      <c r="AH117" s="966"/>
      <c r="AI117" s="966"/>
      <c r="AJ117" s="967"/>
      <c r="AK117" s="968">
        <v>1022272</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2">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295</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2">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98957</v>
      </c>
      <c r="AB119" s="887"/>
      <c r="AC119" s="887"/>
      <c r="AD119" s="887"/>
      <c r="AE119" s="888"/>
      <c r="AF119" s="889">
        <v>98793</v>
      </c>
      <c r="AG119" s="887"/>
      <c r="AH119" s="887"/>
      <c r="AI119" s="887"/>
      <c r="AJ119" s="888"/>
      <c r="AK119" s="889">
        <v>116248</v>
      </c>
      <c r="AL119" s="887"/>
      <c r="AM119" s="887"/>
      <c r="AN119" s="887"/>
      <c r="AO119" s="888"/>
      <c r="AP119" s="890">
        <v>3.1</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441</v>
      </c>
      <c r="BP119" s="992"/>
      <c r="BQ119" s="986">
        <v>14216499</v>
      </c>
      <c r="BR119" s="987"/>
      <c r="BS119" s="987"/>
      <c r="BT119" s="987"/>
      <c r="BU119" s="987"/>
      <c r="BV119" s="987">
        <v>14308930</v>
      </c>
      <c r="BW119" s="987"/>
      <c r="BX119" s="987"/>
      <c r="BY119" s="987"/>
      <c r="BZ119" s="987"/>
      <c r="CA119" s="987">
        <v>14576406</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2">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1532599</v>
      </c>
      <c r="BR120" s="918"/>
      <c r="BS120" s="918"/>
      <c r="BT120" s="918"/>
      <c r="BU120" s="918"/>
      <c r="BV120" s="918">
        <v>1617963</v>
      </c>
      <c r="BW120" s="918"/>
      <c r="BX120" s="918"/>
      <c r="BY120" s="918"/>
      <c r="BZ120" s="918"/>
      <c r="CA120" s="918">
        <v>1802470</v>
      </c>
      <c r="CB120" s="918"/>
      <c r="CC120" s="918"/>
      <c r="CD120" s="918"/>
      <c r="CE120" s="918"/>
      <c r="CF120" s="931">
        <v>48.5</v>
      </c>
      <c r="CG120" s="932"/>
      <c r="CH120" s="932"/>
      <c r="CI120" s="932"/>
      <c r="CJ120" s="932"/>
      <c r="CK120" s="993" t="s">
        <v>445</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2503365</v>
      </c>
      <c r="DH120" s="918"/>
      <c r="DI120" s="918"/>
      <c r="DJ120" s="918"/>
      <c r="DK120" s="918"/>
      <c r="DL120" s="918">
        <v>2254531</v>
      </c>
      <c r="DM120" s="918"/>
      <c r="DN120" s="918"/>
      <c r="DO120" s="918"/>
      <c r="DP120" s="918"/>
      <c r="DQ120" s="918">
        <v>2041920</v>
      </c>
      <c r="DR120" s="918"/>
      <c r="DS120" s="918"/>
      <c r="DT120" s="918"/>
      <c r="DU120" s="918"/>
      <c r="DV120" s="919">
        <v>54.9</v>
      </c>
      <c r="DW120" s="919"/>
      <c r="DX120" s="919"/>
      <c r="DY120" s="919"/>
      <c r="DZ120" s="920"/>
    </row>
    <row r="121" spans="1:130" s="224" customFormat="1" ht="26.25" customHeight="1" x14ac:dyDescent="0.2">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4300157</v>
      </c>
      <c r="BR121" s="913"/>
      <c r="BS121" s="913"/>
      <c r="BT121" s="913"/>
      <c r="BU121" s="913"/>
      <c r="BV121" s="913">
        <v>4126843</v>
      </c>
      <c r="BW121" s="913"/>
      <c r="BX121" s="913"/>
      <c r="BY121" s="913"/>
      <c r="BZ121" s="913"/>
      <c r="CA121" s="913">
        <v>3968203</v>
      </c>
      <c r="CB121" s="913"/>
      <c r="CC121" s="913"/>
      <c r="CD121" s="913"/>
      <c r="CE121" s="913"/>
      <c r="CF121" s="907">
        <v>106.8</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v>1038</v>
      </c>
      <c r="DH121" s="913"/>
      <c r="DI121" s="913"/>
      <c r="DJ121" s="913"/>
      <c r="DK121" s="913"/>
      <c r="DL121" s="913">
        <v>14599</v>
      </c>
      <c r="DM121" s="913"/>
      <c r="DN121" s="913"/>
      <c r="DO121" s="913"/>
      <c r="DP121" s="913"/>
      <c r="DQ121" s="913">
        <v>13598</v>
      </c>
      <c r="DR121" s="913"/>
      <c r="DS121" s="913"/>
      <c r="DT121" s="913"/>
      <c r="DU121" s="913"/>
      <c r="DV121" s="914">
        <v>0.4</v>
      </c>
      <c r="DW121" s="914"/>
      <c r="DX121" s="914"/>
      <c r="DY121" s="914"/>
      <c r="DZ121" s="915"/>
    </row>
    <row r="122" spans="1:130" s="224" customFormat="1" ht="26.25" customHeight="1" x14ac:dyDescent="0.2">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7291025</v>
      </c>
      <c r="BR122" s="987"/>
      <c r="BS122" s="987"/>
      <c r="BT122" s="987"/>
      <c r="BU122" s="987"/>
      <c r="BV122" s="987">
        <v>7273557</v>
      </c>
      <c r="BW122" s="987"/>
      <c r="BX122" s="987"/>
      <c r="BY122" s="987"/>
      <c r="BZ122" s="987"/>
      <c r="CA122" s="987">
        <v>7159585</v>
      </c>
      <c r="CB122" s="987"/>
      <c r="CC122" s="987"/>
      <c r="CD122" s="987"/>
      <c r="CE122" s="987"/>
      <c r="CF122" s="1004">
        <v>192.7</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2">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449</v>
      </c>
      <c r="BP123" s="992"/>
      <c r="BQ123" s="1050">
        <v>13123781</v>
      </c>
      <c r="BR123" s="1051"/>
      <c r="BS123" s="1051"/>
      <c r="BT123" s="1051"/>
      <c r="BU123" s="1051"/>
      <c r="BV123" s="1051">
        <v>13018363</v>
      </c>
      <c r="BW123" s="1051"/>
      <c r="BX123" s="1051"/>
      <c r="BY123" s="1051"/>
      <c r="BZ123" s="1051"/>
      <c r="CA123" s="1051">
        <v>12930258</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5">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29.3</v>
      </c>
      <c r="BR124" s="1014"/>
      <c r="BS124" s="1014"/>
      <c r="BT124" s="1014"/>
      <c r="BU124" s="1014"/>
      <c r="BV124" s="1014">
        <v>35.6</v>
      </c>
      <c r="BW124" s="1014"/>
      <c r="BX124" s="1014"/>
      <c r="BY124" s="1014"/>
      <c r="BZ124" s="1014"/>
      <c r="CA124" s="1014">
        <v>44.2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2">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5">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2006</v>
      </c>
      <c r="AB126" s="946"/>
      <c r="AC126" s="946"/>
      <c r="AD126" s="946"/>
      <c r="AE126" s="947"/>
      <c r="AF126" s="948">
        <v>3852</v>
      </c>
      <c r="AG126" s="946"/>
      <c r="AH126" s="946"/>
      <c r="AI126" s="946"/>
      <c r="AJ126" s="947"/>
      <c r="AK126" s="948">
        <v>1670</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2">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5">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106832</v>
      </c>
      <c r="AB128" s="1033"/>
      <c r="AC128" s="1033"/>
      <c r="AD128" s="1033"/>
      <c r="AE128" s="1034"/>
      <c r="AF128" s="1035">
        <v>107573</v>
      </c>
      <c r="AG128" s="1033"/>
      <c r="AH128" s="1033"/>
      <c r="AI128" s="1033"/>
      <c r="AJ128" s="1034"/>
      <c r="AK128" s="1035">
        <v>125086</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4369708</v>
      </c>
      <c r="AB129" s="946"/>
      <c r="AC129" s="946"/>
      <c r="AD129" s="946"/>
      <c r="AE129" s="947"/>
      <c r="AF129" s="948">
        <v>4247758</v>
      </c>
      <c r="AG129" s="946"/>
      <c r="AH129" s="946"/>
      <c r="AI129" s="946"/>
      <c r="AJ129" s="947"/>
      <c r="AK129" s="948">
        <v>4350747</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643640</v>
      </c>
      <c r="AB130" s="946"/>
      <c r="AC130" s="946"/>
      <c r="AD130" s="946"/>
      <c r="AE130" s="947"/>
      <c r="AF130" s="948">
        <v>630447</v>
      </c>
      <c r="AG130" s="946"/>
      <c r="AH130" s="946"/>
      <c r="AI130" s="946"/>
      <c r="AJ130" s="947"/>
      <c r="AK130" s="948">
        <v>634776</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6.4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3726068</v>
      </c>
      <c r="AB131" s="973"/>
      <c r="AC131" s="973"/>
      <c r="AD131" s="973"/>
      <c r="AE131" s="974"/>
      <c r="AF131" s="972">
        <v>3617311</v>
      </c>
      <c r="AG131" s="973"/>
      <c r="AH131" s="973"/>
      <c r="AI131" s="973"/>
      <c r="AJ131" s="974"/>
      <c r="AK131" s="972">
        <v>3715971</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v>44.2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5.752471506</v>
      </c>
      <c r="AB132" s="1084"/>
      <c r="AC132" s="1084"/>
      <c r="AD132" s="1084"/>
      <c r="AE132" s="1085"/>
      <c r="AF132" s="1086">
        <v>6.576570276</v>
      </c>
      <c r="AG132" s="1084"/>
      <c r="AH132" s="1084"/>
      <c r="AI132" s="1084"/>
      <c r="AJ132" s="1085"/>
      <c r="AK132" s="1086">
        <v>7.0616805139999999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6.9</v>
      </c>
      <c r="AB133" s="1067"/>
      <c r="AC133" s="1067"/>
      <c r="AD133" s="1067"/>
      <c r="AE133" s="1068"/>
      <c r="AF133" s="1066">
        <v>6.6</v>
      </c>
      <c r="AG133" s="1067"/>
      <c r="AH133" s="1067"/>
      <c r="AI133" s="1067"/>
      <c r="AJ133" s="1068"/>
      <c r="AK133" s="1066">
        <v>6.4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jmslGCZIpxxfftdv8dt3qUnvwnaBZx3e7Vb3bSeQpe5+FoqgSkcS7KB5ItSdni7MqWTwBjDGe1b/GB1zwPS/Q==" saltValue="rEyzLdCzu7PCNTHX+9V0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70" zoomScaleNormal="85" zoomScaleSheetLayoutView="7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83BnUA8mKg5ugSnaPsOq1iy7FwqaC1dKw0IOGtqSDJHIpDkayDvuSvhveBXZ2LqaHyhdR2UZXUH0+8LV3eMgwg==" saltValue="HVxXamEV4KvJY1/JWM+Rnw=="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E55" zoomScale="85" zoomScaleNormal="8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37YlKC2ZndIHYx1utNHUGRSTILSQHFZqeAKAr5cli3ocAOPQ/CzaUn0W+tB3lYpvz0EzRa2vEHF+7gSH/LR9A==" saltValue="18ZZgb4cwxd+uWyJ8GLbCw==" spinCount="100000"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477</v>
      </c>
      <c r="AL6" s="260"/>
      <c r="AM6" s="260"/>
      <c r="AN6" s="260"/>
    </row>
    <row r="7" spans="1:46" ht="13.5" customHeight="1" x14ac:dyDescent="0.2">
      <c r="A7" s="259"/>
      <c r="AK7" s="262"/>
      <c r="AL7" s="263"/>
      <c r="AM7" s="263"/>
      <c r="AN7" s="264"/>
      <c r="AO7" s="1101" t="s">
        <v>478</v>
      </c>
      <c r="AP7" s="265"/>
      <c r="AQ7" s="266" t="s">
        <v>479</v>
      </c>
      <c r="AR7" s="267"/>
    </row>
    <row r="8" spans="1:46" ht="13" x14ac:dyDescent="0.2">
      <c r="A8" s="259"/>
      <c r="AK8" s="268"/>
      <c r="AL8" s="269"/>
      <c r="AM8" s="269"/>
      <c r="AN8" s="270"/>
      <c r="AO8" s="1102"/>
      <c r="AP8" s="271" t="s">
        <v>480</v>
      </c>
      <c r="AQ8" s="272" t="s">
        <v>481</v>
      </c>
      <c r="AR8" s="273" t="s">
        <v>482</v>
      </c>
    </row>
    <row r="9" spans="1:46" ht="13" x14ac:dyDescent="0.2">
      <c r="A9" s="259"/>
      <c r="AK9" s="1103" t="s">
        <v>483</v>
      </c>
      <c r="AL9" s="1104"/>
      <c r="AM9" s="1104"/>
      <c r="AN9" s="1105"/>
      <c r="AO9" s="274">
        <v>1014913</v>
      </c>
      <c r="AP9" s="274">
        <v>65665</v>
      </c>
      <c r="AQ9" s="275">
        <v>102178</v>
      </c>
      <c r="AR9" s="276">
        <v>-35.700000000000003</v>
      </c>
    </row>
    <row r="10" spans="1:46" ht="13.5" customHeight="1" x14ac:dyDescent="0.2">
      <c r="A10" s="259"/>
      <c r="AK10" s="1103" t="s">
        <v>484</v>
      </c>
      <c r="AL10" s="1104"/>
      <c r="AM10" s="1104"/>
      <c r="AN10" s="1105"/>
      <c r="AO10" s="277">
        <v>239120</v>
      </c>
      <c r="AP10" s="277">
        <v>15471</v>
      </c>
      <c r="AQ10" s="278">
        <v>12375</v>
      </c>
      <c r="AR10" s="279">
        <v>25</v>
      </c>
    </row>
    <row r="11" spans="1:46" ht="13.5" customHeight="1" x14ac:dyDescent="0.2">
      <c r="A11" s="259"/>
      <c r="AK11" s="1103" t="s">
        <v>485</v>
      </c>
      <c r="AL11" s="1104"/>
      <c r="AM11" s="1104"/>
      <c r="AN11" s="1105"/>
      <c r="AO11" s="277">
        <v>836</v>
      </c>
      <c r="AP11" s="277">
        <v>54</v>
      </c>
      <c r="AQ11" s="278">
        <v>998</v>
      </c>
      <c r="AR11" s="279">
        <v>-94.6</v>
      </c>
    </row>
    <row r="12" spans="1:46" ht="13.5" customHeight="1" x14ac:dyDescent="0.2">
      <c r="A12" s="259"/>
      <c r="AK12" s="1103" t="s">
        <v>486</v>
      </c>
      <c r="AL12" s="1104"/>
      <c r="AM12" s="1104"/>
      <c r="AN12" s="1105"/>
      <c r="AO12" s="277">
        <v>200</v>
      </c>
      <c r="AP12" s="277">
        <v>13</v>
      </c>
      <c r="AQ12" s="278">
        <v>0</v>
      </c>
      <c r="AR12" s="279">
        <v>0</v>
      </c>
    </row>
    <row r="13" spans="1:46" ht="13.5" customHeight="1" x14ac:dyDescent="0.2">
      <c r="A13" s="259"/>
      <c r="AK13" s="1103" t="s">
        <v>487</v>
      </c>
      <c r="AL13" s="1104"/>
      <c r="AM13" s="1104"/>
      <c r="AN13" s="1105"/>
      <c r="AO13" s="277">
        <v>63265</v>
      </c>
      <c r="AP13" s="277">
        <v>4093</v>
      </c>
      <c r="AQ13" s="278">
        <v>3569</v>
      </c>
      <c r="AR13" s="279">
        <v>14.7</v>
      </c>
    </row>
    <row r="14" spans="1:46" ht="13.5" customHeight="1" x14ac:dyDescent="0.2">
      <c r="A14" s="259"/>
      <c r="AK14" s="1103" t="s">
        <v>488</v>
      </c>
      <c r="AL14" s="1104"/>
      <c r="AM14" s="1104"/>
      <c r="AN14" s="1105"/>
      <c r="AO14" s="277">
        <v>105953</v>
      </c>
      <c r="AP14" s="277">
        <v>6855</v>
      </c>
      <c r="AQ14" s="278">
        <v>2201</v>
      </c>
      <c r="AR14" s="279">
        <v>211.4</v>
      </c>
    </row>
    <row r="15" spans="1:46" ht="13.5" customHeight="1" x14ac:dyDescent="0.2">
      <c r="A15" s="259"/>
      <c r="AK15" s="1106" t="s">
        <v>489</v>
      </c>
      <c r="AL15" s="1107"/>
      <c r="AM15" s="1107"/>
      <c r="AN15" s="1108"/>
      <c r="AO15" s="277">
        <v>-22451</v>
      </c>
      <c r="AP15" s="277">
        <v>-1453</v>
      </c>
      <c r="AQ15" s="278">
        <v>-6242</v>
      </c>
      <c r="AR15" s="279">
        <v>-76.7</v>
      </c>
    </row>
    <row r="16" spans="1:46" ht="13" x14ac:dyDescent="0.2">
      <c r="A16" s="259"/>
      <c r="AK16" s="1106" t="s">
        <v>178</v>
      </c>
      <c r="AL16" s="1107"/>
      <c r="AM16" s="1107"/>
      <c r="AN16" s="1108"/>
      <c r="AO16" s="277">
        <v>1401836</v>
      </c>
      <c r="AP16" s="277">
        <v>90698</v>
      </c>
      <c r="AQ16" s="278">
        <v>115079</v>
      </c>
      <c r="AR16" s="279">
        <v>-21.2</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09" t="s">
        <v>494</v>
      </c>
      <c r="AL21" s="1110"/>
      <c r="AM21" s="1110"/>
      <c r="AN21" s="1111"/>
      <c r="AO21" s="289">
        <v>7.89</v>
      </c>
      <c r="AP21" s="290">
        <v>9.93</v>
      </c>
      <c r="AQ21" s="291">
        <v>-2.04</v>
      </c>
      <c r="AS21" s="292"/>
      <c r="AT21" s="288"/>
    </row>
    <row r="22" spans="1:46" s="260" customFormat="1" ht="13" x14ac:dyDescent="0.2">
      <c r="A22" s="288"/>
      <c r="AK22" s="1109" t="s">
        <v>495</v>
      </c>
      <c r="AL22" s="1110"/>
      <c r="AM22" s="1110"/>
      <c r="AN22" s="1111"/>
      <c r="AO22" s="293">
        <v>93.6</v>
      </c>
      <c r="AP22" s="294">
        <v>96.1</v>
      </c>
      <c r="AQ22" s="295">
        <v>-2.5</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01" t="s">
        <v>478</v>
      </c>
      <c r="AP30" s="265"/>
      <c r="AQ30" s="266" t="s">
        <v>479</v>
      </c>
      <c r="AR30" s="267"/>
    </row>
    <row r="31" spans="1:46" ht="13" x14ac:dyDescent="0.2">
      <c r="A31" s="259"/>
      <c r="AK31" s="268"/>
      <c r="AL31" s="269"/>
      <c r="AM31" s="269"/>
      <c r="AN31" s="270"/>
      <c r="AO31" s="1102"/>
      <c r="AP31" s="271" t="s">
        <v>480</v>
      </c>
      <c r="AQ31" s="272" t="s">
        <v>481</v>
      </c>
      <c r="AR31" s="273" t="s">
        <v>482</v>
      </c>
    </row>
    <row r="32" spans="1:46" ht="27" customHeight="1" x14ac:dyDescent="0.2">
      <c r="A32" s="259"/>
      <c r="AK32" s="1117" t="s">
        <v>499</v>
      </c>
      <c r="AL32" s="1118"/>
      <c r="AM32" s="1118"/>
      <c r="AN32" s="1119"/>
      <c r="AO32" s="303">
        <v>549645</v>
      </c>
      <c r="AP32" s="303">
        <v>35562</v>
      </c>
      <c r="AQ32" s="304">
        <v>55825</v>
      </c>
      <c r="AR32" s="305">
        <v>-36.299999999999997</v>
      </c>
    </row>
    <row r="33" spans="1:46" ht="13.5" customHeight="1" x14ac:dyDescent="0.2">
      <c r="A33" s="259"/>
      <c r="AK33" s="1117" t="s">
        <v>500</v>
      </c>
      <c r="AL33" s="1118"/>
      <c r="AM33" s="1118"/>
      <c r="AN33" s="1119"/>
      <c r="AO33" s="303" t="s">
        <v>501</v>
      </c>
      <c r="AP33" s="303" t="s">
        <v>501</v>
      </c>
      <c r="AQ33" s="304">
        <v>10</v>
      </c>
      <c r="AR33" s="305" t="s">
        <v>501</v>
      </c>
    </row>
    <row r="34" spans="1:46" ht="27" customHeight="1" x14ac:dyDescent="0.2">
      <c r="A34" s="259"/>
      <c r="AK34" s="1117" t="s">
        <v>502</v>
      </c>
      <c r="AL34" s="1118"/>
      <c r="AM34" s="1118"/>
      <c r="AN34" s="1119"/>
      <c r="AO34" s="303" t="s">
        <v>501</v>
      </c>
      <c r="AP34" s="303" t="s">
        <v>501</v>
      </c>
      <c r="AQ34" s="304">
        <v>2</v>
      </c>
      <c r="AR34" s="305" t="s">
        <v>501</v>
      </c>
    </row>
    <row r="35" spans="1:46" ht="27" customHeight="1" x14ac:dyDescent="0.2">
      <c r="A35" s="259"/>
      <c r="AK35" s="1117" t="s">
        <v>503</v>
      </c>
      <c r="AL35" s="1118"/>
      <c r="AM35" s="1118"/>
      <c r="AN35" s="1119"/>
      <c r="AO35" s="303">
        <v>306128</v>
      </c>
      <c r="AP35" s="303">
        <v>19806</v>
      </c>
      <c r="AQ35" s="304">
        <v>20336</v>
      </c>
      <c r="AR35" s="305">
        <v>-2.6</v>
      </c>
    </row>
    <row r="36" spans="1:46" ht="27" customHeight="1" x14ac:dyDescent="0.2">
      <c r="A36" s="259"/>
      <c r="AK36" s="1117" t="s">
        <v>504</v>
      </c>
      <c r="AL36" s="1118"/>
      <c r="AM36" s="1118"/>
      <c r="AN36" s="1119"/>
      <c r="AO36" s="303">
        <v>48417</v>
      </c>
      <c r="AP36" s="303">
        <v>3133</v>
      </c>
      <c r="AQ36" s="304">
        <v>2951</v>
      </c>
      <c r="AR36" s="305">
        <v>6.2</v>
      </c>
    </row>
    <row r="37" spans="1:46" ht="13.5" customHeight="1" x14ac:dyDescent="0.2">
      <c r="A37" s="259"/>
      <c r="AK37" s="1117" t="s">
        <v>505</v>
      </c>
      <c r="AL37" s="1118"/>
      <c r="AM37" s="1118"/>
      <c r="AN37" s="1119"/>
      <c r="AO37" s="303">
        <v>117918</v>
      </c>
      <c r="AP37" s="303">
        <v>7629</v>
      </c>
      <c r="AQ37" s="304">
        <v>682</v>
      </c>
      <c r="AR37" s="305">
        <v>1018.6</v>
      </c>
    </row>
    <row r="38" spans="1:46" ht="27" customHeight="1" x14ac:dyDescent="0.2">
      <c r="A38" s="259"/>
      <c r="AK38" s="1120" t="s">
        <v>506</v>
      </c>
      <c r="AL38" s="1121"/>
      <c r="AM38" s="1121"/>
      <c r="AN38" s="1122"/>
      <c r="AO38" s="306">
        <v>164</v>
      </c>
      <c r="AP38" s="306">
        <v>11</v>
      </c>
      <c r="AQ38" s="307">
        <v>2</v>
      </c>
      <c r="AR38" s="295">
        <v>450</v>
      </c>
      <c r="AS38" s="302"/>
    </row>
    <row r="39" spans="1:46" ht="13" x14ac:dyDescent="0.2">
      <c r="A39" s="259"/>
      <c r="AK39" s="1120" t="s">
        <v>507</v>
      </c>
      <c r="AL39" s="1121"/>
      <c r="AM39" s="1121"/>
      <c r="AN39" s="1122"/>
      <c r="AO39" s="303">
        <v>-125086</v>
      </c>
      <c r="AP39" s="303">
        <v>-8093</v>
      </c>
      <c r="AQ39" s="304">
        <v>-2058</v>
      </c>
      <c r="AR39" s="305">
        <v>293.2</v>
      </c>
      <c r="AS39" s="302"/>
    </row>
    <row r="40" spans="1:46" ht="27" customHeight="1" x14ac:dyDescent="0.2">
      <c r="A40" s="259"/>
      <c r="AK40" s="1117" t="s">
        <v>508</v>
      </c>
      <c r="AL40" s="1118"/>
      <c r="AM40" s="1118"/>
      <c r="AN40" s="1119"/>
      <c r="AO40" s="303">
        <v>-634776</v>
      </c>
      <c r="AP40" s="303">
        <v>-41070</v>
      </c>
      <c r="AQ40" s="304">
        <v>-53145</v>
      </c>
      <c r="AR40" s="305">
        <v>-22.7</v>
      </c>
      <c r="AS40" s="302"/>
    </row>
    <row r="41" spans="1:46" ht="13" x14ac:dyDescent="0.2">
      <c r="A41" s="259"/>
      <c r="AK41" s="1123" t="s">
        <v>288</v>
      </c>
      <c r="AL41" s="1124"/>
      <c r="AM41" s="1124"/>
      <c r="AN41" s="1125"/>
      <c r="AO41" s="303">
        <v>262410</v>
      </c>
      <c r="AP41" s="303">
        <v>16978</v>
      </c>
      <c r="AQ41" s="304">
        <v>24606</v>
      </c>
      <c r="AR41" s="305">
        <v>-31</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 x14ac:dyDescent="0.2">
      <c r="A48" s="259"/>
      <c r="AK48" s="313" t="s">
        <v>510</v>
      </c>
      <c r="AL48" s="313"/>
      <c r="AM48" s="313"/>
      <c r="AN48" s="313"/>
      <c r="AO48" s="313"/>
      <c r="AP48" s="313"/>
      <c r="AQ48" s="314"/>
      <c r="AR48" s="313"/>
    </row>
    <row r="49" spans="1:44" ht="13.5" customHeight="1" x14ac:dyDescent="0.2">
      <c r="A49" s="259"/>
      <c r="AK49" s="315"/>
      <c r="AL49" s="316"/>
      <c r="AM49" s="1112" t="s">
        <v>478</v>
      </c>
      <c r="AN49" s="1114" t="s">
        <v>511</v>
      </c>
      <c r="AO49" s="1115"/>
      <c r="AP49" s="1115"/>
      <c r="AQ49" s="1115"/>
      <c r="AR49" s="1116"/>
    </row>
    <row r="50" spans="1:44" ht="13" x14ac:dyDescent="0.2">
      <c r="A50" s="259"/>
      <c r="AK50" s="317"/>
      <c r="AL50" s="318"/>
      <c r="AM50" s="1113"/>
      <c r="AN50" s="319" t="s">
        <v>512</v>
      </c>
      <c r="AO50" s="320" t="s">
        <v>513</v>
      </c>
      <c r="AP50" s="321" t="s">
        <v>514</v>
      </c>
      <c r="AQ50" s="322" t="s">
        <v>515</v>
      </c>
      <c r="AR50" s="323" t="s">
        <v>516</v>
      </c>
    </row>
    <row r="51" spans="1:44" ht="13" x14ac:dyDescent="0.2">
      <c r="A51" s="259"/>
      <c r="AK51" s="315" t="s">
        <v>517</v>
      </c>
      <c r="AL51" s="316"/>
      <c r="AM51" s="324">
        <v>1991248</v>
      </c>
      <c r="AN51" s="325">
        <v>123872</v>
      </c>
      <c r="AO51" s="326">
        <v>58.1</v>
      </c>
      <c r="AP51" s="327">
        <v>83103</v>
      </c>
      <c r="AQ51" s="328">
        <v>-13.8</v>
      </c>
      <c r="AR51" s="329">
        <v>71.900000000000006</v>
      </c>
    </row>
    <row r="52" spans="1:44" ht="13" x14ac:dyDescent="0.2">
      <c r="A52" s="259"/>
      <c r="AK52" s="330"/>
      <c r="AL52" s="331" t="s">
        <v>518</v>
      </c>
      <c r="AM52" s="332">
        <v>398143</v>
      </c>
      <c r="AN52" s="333">
        <v>24768</v>
      </c>
      <c r="AO52" s="334">
        <v>128.9</v>
      </c>
      <c r="AP52" s="335">
        <v>41378</v>
      </c>
      <c r="AQ52" s="336">
        <v>3.7</v>
      </c>
      <c r="AR52" s="337">
        <v>125.2</v>
      </c>
    </row>
    <row r="53" spans="1:44" ht="13" x14ac:dyDescent="0.2">
      <c r="A53" s="259"/>
      <c r="AK53" s="315" t="s">
        <v>519</v>
      </c>
      <c r="AL53" s="316"/>
      <c r="AM53" s="324">
        <v>1437399</v>
      </c>
      <c r="AN53" s="325">
        <v>90374</v>
      </c>
      <c r="AO53" s="326">
        <v>-27</v>
      </c>
      <c r="AP53" s="327">
        <v>84459</v>
      </c>
      <c r="AQ53" s="328">
        <v>1.6</v>
      </c>
      <c r="AR53" s="329">
        <v>-28.6</v>
      </c>
    </row>
    <row r="54" spans="1:44" ht="13" x14ac:dyDescent="0.2">
      <c r="A54" s="259"/>
      <c r="AK54" s="330"/>
      <c r="AL54" s="331" t="s">
        <v>518</v>
      </c>
      <c r="AM54" s="332">
        <v>322079</v>
      </c>
      <c r="AN54" s="333">
        <v>20250</v>
      </c>
      <c r="AO54" s="334">
        <v>-18.2</v>
      </c>
      <c r="AP54" s="335">
        <v>47314</v>
      </c>
      <c r="AQ54" s="336">
        <v>14.3</v>
      </c>
      <c r="AR54" s="337">
        <v>-32.5</v>
      </c>
    </row>
    <row r="55" spans="1:44" ht="13" x14ac:dyDescent="0.2">
      <c r="A55" s="259"/>
      <c r="AK55" s="315" t="s">
        <v>520</v>
      </c>
      <c r="AL55" s="316"/>
      <c r="AM55" s="324">
        <v>1347835</v>
      </c>
      <c r="AN55" s="325">
        <v>86394</v>
      </c>
      <c r="AO55" s="326">
        <v>-4.4000000000000004</v>
      </c>
      <c r="AP55" s="327">
        <v>74568</v>
      </c>
      <c r="AQ55" s="328">
        <v>-11.7</v>
      </c>
      <c r="AR55" s="329">
        <v>7.3</v>
      </c>
    </row>
    <row r="56" spans="1:44" ht="13" x14ac:dyDescent="0.2">
      <c r="A56" s="259"/>
      <c r="AK56" s="330"/>
      <c r="AL56" s="331" t="s">
        <v>518</v>
      </c>
      <c r="AM56" s="332">
        <v>506096</v>
      </c>
      <c r="AN56" s="333">
        <v>32440</v>
      </c>
      <c r="AO56" s="334">
        <v>60.2</v>
      </c>
      <c r="AP56" s="335">
        <v>42558</v>
      </c>
      <c r="AQ56" s="336">
        <v>-10.1</v>
      </c>
      <c r="AR56" s="337">
        <v>70.3</v>
      </c>
    </row>
    <row r="57" spans="1:44" ht="13" x14ac:dyDescent="0.2">
      <c r="A57" s="259"/>
      <c r="AK57" s="315" t="s">
        <v>521</v>
      </c>
      <c r="AL57" s="316"/>
      <c r="AM57" s="324">
        <v>1548923</v>
      </c>
      <c r="AN57" s="325">
        <v>99892</v>
      </c>
      <c r="AO57" s="326">
        <v>15.6</v>
      </c>
      <c r="AP57" s="327">
        <v>73693</v>
      </c>
      <c r="AQ57" s="328">
        <v>-1.2</v>
      </c>
      <c r="AR57" s="329">
        <v>16.8</v>
      </c>
    </row>
    <row r="58" spans="1:44" ht="13" x14ac:dyDescent="0.2">
      <c r="A58" s="259"/>
      <c r="AK58" s="330"/>
      <c r="AL58" s="331" t="s">
        <v>518</v>
      </c>
      <c r="AM58" s="332">
        <v>894027</v>
      </c>
      <c r="AN58" s="333">
        <v>57657</v>
      </c>
      <c r="AO58" s="334">
        <v>77.7</v>
      </c>
      <c r="AP58" s="335">
        <v>44203</v>
      </c>
      <c r="AQ58" s="336">
        <v>3.9</v>
      </c>
      <c r="AR58" s="337">
        <v>73.8</v>
      </c>
    </row>
    <row r="59" spans="1:44" ht="13" x14ac:dyDescent="0.2">
      <c r="A59" s="259"/>
      <c r="AK59" s="315" t="s">
        <v>522</v>
      </c>
      <c r="AL59" s="316"/>
      <c r="AM59" s="324">
        <v>1892810</v>
      </c>
      <c r="AN59" s="325">
        <v>122464</v>
      </c>
      <c r="AO59" s="326">
        <v>22.6</v>
      </c>
      <c r="AP59" s="327">
        <v>79401</v>
      </c>
      <c r="AQ59" s="328">
        <v>7.7</v>
      </c>
      <c r="AR59" s="329">
        <v>14.9</v>
      </c>
    </row>
    <row r="60" spans="1:44" ht="13" x14ac:dyDescent="0.2">
      <c r="A60" s="259"/>
      <c r="AK60" s="330"/>
      <c r="AL60" s="331" t="s">
        <v>518</v>
      </c>
      <c r="AM60" s="332">
        <v>410678</v>
      </c>
      <c r="AN60" s="333">
        <v>26571</v>
      </c>
      <c r="AO60" s="334">
        <v>-53.9</v>
      </c>
      <c r="AP60" s="335">
        <v>49347</v>
      </c>
      <c r="AQ60" s="336">
        <v>11.6</v>
      </c>
      <c r="AR60" s="337">
        <v>-65.5</v>
      </c>
    </row>
    <row r="61" spans="1:44" ht="13" x14ac:dyDescent="0.2">
      <c r="A61" s="259"/>
      <c r="AK61" s="315" t="s">
        <v>523</v>
      </c>
      <c r="AL61" s="338"/>
      <c r="AM61" s="324">
        <v>1643643</v>
      </c>
      <c r="AN61" s="325">
        <v>104599</v>
      </c>
      <c r="AO61" s="326">
        <v>13</v>
      </c>
      <c r="AP61" s="327">
        <v>79045</v>
      </c>
      <c r="AQ61" s="339">
        <v>-3.5</v>
      </c>
      <c r="AR61" s="329">
        <v>16.5</v>
      </c>
    </row>
    <row r="62" spans="1:44" ht="13" x14ac:dyDescent="0.2">
      <c r="A62" s="259"/>
      <c r="AK62" s="330"/>
      <c r="AL62" s="331" t="s">
        <v>518</v>
      </c>
      <c r="AM62" s="332">
        <v>506205</v>
      </c>
      <c r="AN62" s="333">
        <v>32337</v>
      </c>
      <c r="AO62" s="334">
        <v>38.9</v>
      </c>
      <c r="AP62" s="335">
        <v>44960</v>
      </c>
      <c r="AQ62" s="336">
        <v>4.7</v>
      </c>
      <c r="AR62" s="337">
        <v>34.200000000000003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CRBYs9GemDgAGlHrja7OE/92wx7GwLU4es+wwgwEUP5lRLfSArGfxLa0Hhl7AfKlUND9QAOuH90uLPr98umAw==" saltValue="htyKPAiojHKnwpkCI2C0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2"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2ttW7YCn/SVG82vbS4jyhMKWfE4r98Iy5lI33UoI23A2obyvjvo1wKOUtlK84dm5qEDkPkMmVfA48G9g6BCAhA==" saltValue="1rnmDXv85fcLdILH5XoVag=="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85" zoomScaleNormal="85"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PujFJWybEH2PPQMEFE7Em5fJf67uNIK3rpYtJGyvVLnnefMLq/xnhDgIaWcK5aVKQ0+U9bbVfoccvRpoAB6VmA==" saltValue="uCV9c5ZMWWqKkRcjpfYZAQ==" spinCount="100000"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13.79</v>
      </c>
      <c r="G47" s="12">
        <v>18.03</v>
      </c>
      <c r="H47" s="12">
        <v>23.73</v>
      </c>
      <c r="I47" s="12">
        <v>25.44</v>
      </c>
      <c r="J47" s="13">
        <v>28.54</v>
      </c>
    </row>
    <row r="48" spans="2:10" ht="57.75" customHeight="1" x14ac:dyDescent="0.2">
      <c r="B48" s="14"/>
      <c r="C48" s="1128" t="s">
        <v>4</v>
      </c>
      <c r="D48" s="1128"/>
      <c r="E48" s="1129"/>
      <c r="F48" s="15">
        <v>1.79</v>
      </c>
      <c r="G48" s="16">
        <v>1.83</v>
      </c>
      <c r="H48" s="16">
        <v>6.39</v>
      </c>
      <c r="I48" s="16">
        <v>4.1900000000000004</v>
      </c>
      <c r="J48" s="17">
        <v>4.17</v>
      </c>
    </row>
    <row r="49" spans="2:10" ht="57.75" customHeight="1" thickBot="1" x14ac:dyDescent="0.25">
      <c r="B49" s="18"/>
      <c r="C49" s="1130" t="s">
        <v>5</v>
      </c>
      <c r="D49" s="1130"/>
      <c r="E49" s="1131"/>
      <c r="F49" s="19">
        <v>2.0099999999999998</v>
      </c>
      <c r="G49" s="20">
        <v>3.6</v>
      </c>
      <c r="H49" s="20">
        <v>9.93</v>
      </c>
      <c r="I49" s="20" t="s">
        <v>530</v>
      </c>
      <c r="J49" s="21">
        <v>1.48</v>
      </c>
    </row>
    <row r="50" spans="2:10" ht="13" x14ac:dyDescent="0.2"/>
  </sheetData>
  <sheetProtection algorithmName="SHA-512" hashValue="p4+lyS0tYYzSZ8Kwm9AvRP7mMFV8jpghpECICELdFHH/h3TmcwSRsB+ZIZYqOqSJgGeQsNk0Z7MNGSOVJnAQCA==" saltValue="oj7+L5cBS4GYZffgliFn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531</v>
      </c>
      <c r="D34" s="1136"/>
      <c r="E34" s="1137"/>
      <c r="F34" s="32">
        <v>2.4</v>
      </c>
      <c r="G34" s="33">
        <v>3.02</v>
      </c>
      <c r="H34" s="33">
        <v>3.36</v>
      </c>
      <c r="I34" s="33">
        <v>3.57</v>
      </c>
      <c r="J34" s="34">
        <v>9.58</v>
      </c>
      <c r="K34" s="22"/>
      <c r="L34" s="22"/>
      <c r="M34" s="22"/>
      <c r="N34" s="22"/>
      <c r="O34" s="22"/>
      <c r="P34" s="22"/>
    </row>
    <row r="35" spans="1:16" ht="39" customHeight="1" x14ac:dyDescent="0.2">
      <c r="A35" s="22"/>
      <c r="B35" s="35"/>
      <c r="C35" s="1132" t="s">
        <v>532</v>
      </c>
      <c r="D35" s="1132"/>
      <c r="E35" s="1133"/>
      <c r="F35" s="36">
        <v>11.51</v>
      </c>
      <c r="G35" s="37">
        <v>11.62</v>
      </c>
      <c r="H35" s="37">
        <v>10.18</v>
      </c>
      <c r="I35" s="37">
        <v>10.47</v>
      </c>
      <c r="J35" s="38">
        <v>4.33</v>
      </c>
      <c r="K35" s="22"/>
      <c r="L35" s="22"/>
      <c r="M35" s="22"/>
      <c r="N35" s="22"/>
      <c r="O35" s="22"/>
      <c r="P35" s="22"/>
    </row>
    <row r="36" spans="1:16" ht="39" customHeight="1" x14ac:dyDescent="0.2">
      <c r="A36" s="22"/>
      <c r="B36" s="35"/>
      <c r="C36" s="1132" t="s">
        <v>533</v>
      </c>
      <c r="D36" s="1132"/>
      <c r="E36" s="1133"/>
      <c r="F36" s="36">
        <v>1.78</v>
      </c>
      <c r="G36" s="37">
        <v>1.82</v>
      </c>
      <c r="H36" s="37">
        <v>6.39</v>
      </c>
      <c r="I36" s="37">
        <v>4.1900000000000004</v>
      </c>
      <c r="J36" s="38">
        <v>4.16</v>
      </c>
      <c r="K36" s="22"/>
      <c r="L36" s="22"/>
      <c r="M36" s="22"/>
      <c r="N36" s="22"/>
      <c r="O36" s="22"/>
      <c r="P36" s="22"/>
    </row>
    <row r="37" spans="1:16" ht="39" customHeight="1" x14ac:dyDescent="0.2">
      <c r="A37" s="22"/>
      <c r="B37" s="35"/>
      <c r="C37" s="1132" t="s">
        <v>534</v>
      </c>
      <c r="D37" s="1132"/>
      <c r="E37" s="1133"/>
      <c r="F37" s="36">
        <v>0.67</v>
      </c>
      <c r="G37" s="37">
        <v>0.56999999999999995</v>
      </c>
      <c r="H37" s="37">
        <v>1.86</v>
      </c>
      <c r="I37" s="37">
        <v>2.15</v>
      </c>
      <c r="J37" s="38">
        <v>1.44</v>
      </c>
      <c r="K37" s="22"/>
      <c r="L37" s="22"/>
      <c r="M37" s="22"/>
      <c r="N37" s="22"/>
      <c r="O37" s="22"/>
      <c r="P37" s="22"/>
    </row>
    <row r="38" spans="1:16" ht="39" customHeight="1" x14ac:dyDescent="0.2">
      <c r="A38" s="22"/>
      <c r="B38" s="35"/>
      <c r="C38" s="1132" t="s">
        <v>535</v>
      </c>
      <c r="D38" s="1132"/>
      <c r="E38" s="1133"/>
      <c r="F38" s="36">
        <v>1.52</v>
      </c>
      <c r="G38" s="37">
        <v>0.84</v>
      </c>
      <c r="H38" s="37">
        <v>0.78</v>
      </c>
      <c r="I38" s="37">
        <v>0.23</v>
      </c>
      <c r="J38" s="38">
        <v>0.12</v>
      </c>
      <c r="K38" s="22"/>
      <c r="L38" s="22"/>
      <c r="M38" s="22"/>
      <c r="N38" s="22"/>
      <c r="O38" s="22"/>
      <c r="P38" s="22"/>
    </row>
    <row r="39" spans="1:16" ht="39" customHeight="1" x14ac:dyDescent="0.2">
      <c r="A39" s="22"/>
      <c r="B39" s="35"/>
      <c r="C39" s="1132" t="s">
        <v>536</v>
      </c>
      <c r="D39" s="1132"/>
      <c r="E39" s="1133"/>
      <c r="F39" s="36">
        <v>0.01</v>
      </c>
      <c r="G39" s="37">
        <v>0.01</v>
      </c>
      <c r="H39" s="37">
        <v>0.01</v>
      </c>
      <c r="I39" s="37">
        <v>0.01</v>
      </c>
      <c r="J39" s="38">
        <v>0.02</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537</v>
      </c>
      <c r="D42" s="1132"/>
      <c r="E42" s="1133"/>
      <c r="F42" s="36" t="s">
        <v>501</v>
      </c>
      <c r="G42" s="37" t="s">
        <v>501</v>
      </c>
      <c r="H42" s="37" t="s">
        <v>501</v>
      </c>
      <c r="I42" s="37" t="s">
        <v>501</v>
      </c>
      <c r="J42" s="38" t="s">
        <v>501</v>
      </c>
      <c r="K42" s="22"/>
      <c r="L42" s="22"/>
      <c r="M42" s="22"/>
      <c r="N42" s="22"/>
      <c r="O42" s="22"/>
      <c r="P42" s="22"/>
    </row>
    <row r="43" spans="1:16" ht="39" customHeight="1" thickBot="1" x14ac:dyDescent="0.25">
      <c r="A43" s="22"/>
      <c r="B43" s="40"/>
      <c r="C43" s="1134" t="s">
        <v>538</v>
      </c>
      <c r="D43" s="1134"/>
      <c r="E43" s="1135"/>
      <c r="F43" s="41" t="s">
        <v>501</v>
      </c>
      <c r="G43" s="42" t="s">
        <v>501</v>
      </c>
      <c r="H43" s="42" t="s">
        <v>501</v>
      </c>
      <c r="I43" s="42" t="s">
        <v>501</v>
      </c>
      <c r="J43" s="43" t="s">
        <v>501</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ygId5ybvWX/VQT9BK1rMSI8YhcCYXbK2f0ai4bFLzaHcnYJMYxzMmPXjck3DNtKy1USUjkdKPMetg+xsCIEnw==" saltValue="BIYcuK2FrY0djozochR3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9" zoomScale="55" zoomScaleNormal="5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504</v>
      </c>
      <c r="L45" s="58">
        <v>536</v>
      </c>
      <c r="M45" s="58">
        <v>542</v>
      </c>
      <c r="N45" s="58">
        <v>535</v>
      </c>
      <c r="O45" s="59">
        <v>550</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501</v>
      </c>
      <c r="L46" s="62" t="s">
        <v>501</v>
      </c>
      <c r="M46" s="62" t="s">
        <v>501</v>
      </c>
      <c r="N46" s="62" t="s">
        <v>501</v>
      </c>
      <c r="O46" s="63" t="s">
        <v>501</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501</v>
      </c>
      <c r="L47" s="62" t="s">
        <v>501</v>
      </c>
      <c r="M47" s="62" t="s">
        <v>501</v>
      </c>
      <c r="N47" s="62" t="s">
        <v>501</v>
      </c>
      <c r="O47" s="63" t="s">
        <v>501</v>
      </c>
      <c r="P47" s="46"/>
      <c r="Q47" s="46"/>
      <c r="R47" s="46"/>
      <c r="S47" s="46"/>
      <c r="T47" s="46"/>
      <c r="U47" s="46"/>
    </row>
    <row r="48" spans="1:21" ht="30.75" customHeight="1" x14ac:dyDescent="0.2">
      <c r="A48" s="46"/>
      <c r="B48" s="1140"/>
      <c r="C48" s="1141"/>
      <c r="D48" s="60"/>
      <c r="E48" s="1146" t="s">
        <v>13</v>
      </c>
      <c r="F48" s="1146"/>
      <c r="G48" s="1146"/>
      <c r="H48" s="1146"/>
      <c r="I48" s="1146"/>
      <c r="J48" s="1147"/>
      <c r="K48" s="61">
        <v>322</v>
      </c>
      <c r="L48" s="62">
        <v>306</v>
      </c>
      <c r="M48" s="62">
        <v>286</v>
      </c>
      <c r="N48" s="62">
        <v>296</v>
      </c>
      <c r="O48" s="63">
        <v>306</v>
      </c>
      <c r="P48" s="46"/>
      <c r="Q48" s="46"/>
      <c r="R48" s="46"/>
      <c r="S48" s="46"/>
      <c r="T48" s="46"/>
      <c r="U48" s="46"/>
    </row>
    <row r="49" spans="1:21" ht="30.75" customHeight="1" x14ac:dyDescent="0.2">
      <c r="A49" s="46"/>
      <c r="B49" s="1140"/>
      <c r="C49" s="1141"/>
      <c r="D49" s="60"/>
      <c r="E49" s="1146" t="s">
        <v>14</v>
      </c>
      <c r="F49" s="1146"/>
      <c r="G49" s="1146"/>
      <c r="H49" s="1146"/>
      <c r="I49" s="1146"/>
      <c r="J49" s="1147"/>
      <c r="K49" s="61">
        <v>192</v>
      </c>
      <c r="L49" s="62">
        <v>166</v>
      </c>
      <c r="M49" s="62">
        <v>35</v>
      </c>
      <c r="N49" s="62">
        <v>41</v>
      </c>
      <c r="O49" s="63">
        <v>48</v>
      </c>
      <c r="P49" s="46"/>
      <c r="Q49" s="46"/>
      <c r="R49" s="46"/>
      <c r="S49" s="46"/>
      <c r="T49" s="46"/>
      <c r="U49" s="46"/>
    </row>
    <row r="50" spans="1:21" ht="30.75" customHeight="1" x14ac:dyDescent="0.2">
      <c r="A50" s="46"/>
      <c r="B50" s="1140"/>
      <c r="C50" s="1141"/>
      <c r="D50" s="60"/>
      <c r="E50" s="1146" t="s">
        <v>15</v>
      </c>
      <c r="F50" s="1146"/>
      <c r="G50" s="1146"/>
      <c r="H50" s="1146"/>
      <c r="I50" s="1146"/>
      <c r="J50" s="1147"/>
      <c r="K50" s="61">
        <v>1366</v>
      </c>
      <c r="L50" s="62">
        <v>103</v>
      </c>
      <c r="M50" s="62">
        <v>101</v>
      </c>
      <c r="N50" s="62">
        <v>103</v>
      </c>
      <c r="O50" s="63">
        <v>118</v>
      </c>
      <c r="P50" s="46"/>
      <c r="Q50" s="46"/>
      <c r="R50" s="46"/>
      <c r="S50" s="46"/>
      <c r="T50" s="46"/>
      <c r="U50" s="46"/>
    </row>
    <row r="51" spans="1:21" ht="30.75" customHeight="1" x14ac:dyDescent="0.2">
      <c r="A51" s="46"/>
      <c r="B51" s="1142"/>
      <c r="C51" s="1143"/>
      <c r="D51" s="64"/>
      <c r="E51" s="1146" t="s">
        <v>16</v>
      </c>
      <c r="F51" s="1146"/>
      <c r="G51" s="1146"/>
      <c r="H51" s="1146"/>
      <c r="I51" s="1146"/>
      <c r="J51" s="1147"/>
      <c r="K51" s="61">
        <v>0</v>
      </c>
      <c r="L51" s="62">
        <v>0</v>
      </c>
      <c r="M51" s="62">
        <v>0</v>
      </c>
      <c r="N51" s="62">
        <v>0</v>
      </c>
      <c r="O51" s="63">
        <v>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2128</v>
      </c>
      <c r="L52" s="62">
        <v>839</v>
      </c>
      <c r="M52" s="62">
        <v>751</v>
      </c>
      <c r="N52" s="62">
        <v>739</v>
      </c>
      <c r="O52" s="63">
        <v>759</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256</v>
      </c>
      <c r="L53" s="67">
        <v>272</v>
      </c>
      <c r="M53" s="67">
        <v>213</v>
      </c>
      <c r="N53" s="67">
        <v>236</v>
      </c>
      <c r="O53" s="68">
        <v>263</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r2kXucfOs4Rx7ZBrHzkRXmfyP7NZ3wxc3sry0r3DWfweMExebTkfoyr5T5ywMWgNe2Kh9FfSA1s2o+n5Ztneg==" saltValue="kYkupRWsNBXbsDMlfgZ63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69" t="s">
        <v>30</v>
      </c>
      <c r="C41" s="1170"/>
      <c r="D41" s="103"/>
      <c r="E41" s="1175" t="s">
        <v>31</v>
      </c>
      <c r="F41" s="1175"/>
      <c r="G41" s="1175"/>
      <c r="H41" s="1176"/>
      <c r="I41" s="342">
        <v>5829</v>
      </c>
      <c r="J41" s="343">
        <v>5938</v>
      </c>
      <c r="K41" s="343">
        <v>6303</v>
      </c>
      <c r="L41" s="343">
        <v>6845</v>
      </c>
      <c r="M41" s="344">
        <v>7385</v>
      </c>
    </row>
    <row r="42" spans="2:13" ht="27.75" customHeight="1" x14ac:dyDescent="0.2">
      <c r="B42" s="1171"/>
      <c r="C42" s="1172"/>
      <c r="D42" s="104"/>
      <c r="E42" s="1177" t="s">
        <v>32</v>
      </c>
      <c r="F42" s="1177"/>
      <c r="G42" s="1177"/>
      <c r="H42" s="1178"/>
      <c r="I42" s="345">
        <v>4435</v>
      </c>
      <c r="J42" s="346">
        <v>4271</v>
      </c>
      <c r="K42" s="346">
        <v>4107</v>
      </c>
      <c r="L42" s="346">
        <v>3942</v>
      </c>
      <c r="M42" s="347">
        <v>3778</v>
      </c>
    </row>
    <row r="43" spans="2:13" ht="27.75" customHeight="1" x14ac:dyDescent="0.2">
      <c r="B43" s="1171"/>
      <c r="C43" s="1172"/>
      <c r="D43" s="104"/>
      <c r="E43" s="1177" t="s">
        <v>33</v>
      </c>
      <c r="F43" s="1177"/>
      <c r="G43" s="1177"/>
      <c r="H43" s="1178"/>
      <c r="I43" s="345">
        <v>2829</v>
      </c>
      <c r="J43" s="346">
        <v>2773</v>
      </c>
      <c r="K43" s="346">
        <v>2504</v>
      </c>
      <c r="L43" s="346">
        <v>2269</v>
      </c>
      <c r="M43" s="347">
        <v>2056</v>
      </c>
    </row>
    <row r="44" spans="2:13" ht="27.75" customHeight="1" x14ac:dyDescent="0.2">
      <c r="B44" s="1171"/>
      <c r="C44" s="1172"/>
      <c r="D44" s="104"/>
      <c r="E44" s="1177" t="s">
        <v>34</v>
      </c>
      <c r="F44" s="1177"/>
      <c r="G44" s="1177"/>
      <c r="H44" s="1178"/>
      <c r="I44" s="345">
        <v>633</v>
      </c>
      <c r="J44" s="346">
        <v>776</v>
      </c>
      <c r="K44" s="346">
        <v>766</v>
      </c>
      <c r="L44" s="346">
        <v>733</v>
      </c>
      <c r="M44" s="347">
        <v>801</v>
      </c>
    </row>
    <row r="45" spans="2:13" ht="27.75" customHeight="1" x14ac:dyDescent="0.2">
      <c r="B45" s="1171"/>
      <c r="C45" s="1172"/>
      <c r="D45" s="104"/>
      <c r="E45" s="1177" t="s">
        <v>35</v>
      </c>
      <c r="F45" s="1177"/>
      <c r="G45" s="1177"/>
      <c r="H45" s="1178"/>
      <c r="I45" s="345">
        <v>883</v>
      </c>
      <c r="J45" s="346">
        <v>706</v>
      </c>
      <c r="K45" s="346">
        <v>536</v>
      </c>
      <c r="L45" s="346">
        <v>520</v>
      </c>
      <c r="M45" s="347">
        <v>557</v>
      </c>
    </row>
    <row r="46" spans="2:13" ht="27.75" customHeight="1" x14ac:dyDescent="0.2">
      <c r="B46" s="1171"/>
      <c r="C46" s="1172"/>
      <c r="D46" s="105"/>
      <c r="E46" s="1177" t="s">
        <v>36</v>
      </c>
      <c r="F46" s="1177"/>
      <c r="G46" s="1177"/>
      <c r="H46" s="1178"/>
      <c r="I46" s="345" t="s">
        <v>501</v>
      </c>
      <c r="J46" s="346" t="s">
        <v>501</v>
      </c>
      <c r="K46" s="346" t="s">
        <v>501</v>
      </c>
      <c r="L46" s="346" t="s">
        <v>501</v>
      </c>
      <c r="M46" s="347" t="s">
        <v>501</v>
      </c>
    </row>
    <row r="47" spans="2:13" ht="27.75" customHeight="1" x14ac:dyDescent="0.2">
      <c r="B47" s="1171"/>
      <c r="C47" s="1172"/>
      <c r="D47" s="106"/>
      <c r="E47" s="1179" t="s">
        <v>37</v>
      </c>
      <c r="F47" s="1180"/>
      <c r="G47" s="1180"/>
      <c r="H47" s="1181"/>
      <c r="I47" s="345" t="s">
        <v>501</v>
      </c>
      <c r="J47" s="346" t="s">
        <v>501</v>
      </c>
      <c r="K47" s="346" t="s">
        <v>501</v>
      </c>
      <c r="L47" s="346" t="s">
        <v>501</v>
      </c>
      <c r="M47" s="347" t="s">
        <v>501</v>
      </c>
    </row>
    <row r="48" spans="2:13" ht="27.75" customHeight="1" x14ac:dyDescent="0.2">
      <c r="B48" s="1171"/>
      <c r="C48" s="1172"/>
      <c r="D48" s="104"/>
      <c r="E48" s="1177" t="s">
        <v>38</v>
      </c>
      <c r="F48" s="1177"/>
      <c r="G48" s="1177"/>
      <c r="H48" s="1178"/>
      <c r="I48" s="345" t="s">
        <v>501</v>
      </c>
      <c r="J48" s="346" t="s">
        <v>501</v>
      </c>
      <c r="K48" s="346" t="s">
        <v>501</v>
      </c>
      <c r="L48" s="346" t="s">
        <v>501</v>
      </c>
      <c r="M48" s="347" t="s">
        <v>501</v>
      </c>
    </row>
    <row r="49" spans="2:13" ht="27.75" customHeight="1" x14ac:dyDescent="0.2">
      <c r="B49" s="1173"/>
      <c r="C49" s="1174"/>
      <c r="D49" s="104"/>
      <c r="E49" s="1177" t="s">
        <v>39</v>
      </c>
      <c r="F49" s="1177"/>
      <c r="G49" s="1177"/>
      <c r="H49" s="1178"/>
      <c r="I49" s="345" t="s">
        <v>501</v>
      </c>
      <c r="J49" s="346" t="s">
        <v>501</v>
      </c>
      <c r="K49" s="346" t="s">
        <v>501</v>
      </c>
      <c r="L49" s="346" t="s">
        <v>501</v>
      </c>
      <c r="M49" s="347" t="s">
        <v>501</v>
      </c>
    </row>
    <row r="50" spans="2:13" ht="27.75" customHeight="1" x14ac:dyDescent="0.2">
      <c r="B50" s="1182" t="s">
        <v>40</v>
      </c>
      <c r="C50" s="1183"/>
      <c r="D50" s="107"/>
      <c r="E50" s="1177" t="s">
        <v>41</v>
      </c>
      <c r="F50" s="1177"/>
      <c r="G50" s="1177"/>
      <c r="H50" s="1178"/>
      <c r="I50" s="345">
        <v>989</v>
      </c>
      <c r="J50" s="346">
        <v>1226</v>
      </c>
      <c r="K50" s="346">
        <v>1533</v>
      </c>
      <c r="L50" s="346">
        <v>1618</v>
      </c>
      <c r="M50" s="347">
        <v>1802</v>
      </c>
    </row>
    <row r="51" spans="2:13" ht="27.75" customHeight="1" x14ac:dyDescent="0.2">
      <c r="B51" s="1171"/>
      <c r="C51" s="1172"/>
      <c r="D51" s="104"/>
      <c r="E51" s="1177" t="s">
        <v>42</v>
      </c>
      <c r="F51" s="1177"/>
      <c r="G51" s="1177"/>
      <c r="H51" s="1178"/>
      <c r="I51" s="345">
        <v>4509</v>
      </c>
      <c r="J51" s="346">
        <v>4347</v>
      </c>
      <c r="K51" s="346">
        <v>4300</v>
      </c>
      <c r="L51" s="346">
        <v>4127</v>
      </c>
      <c r="M51" s="347">
        <v>3968</v>
      </c>
    </row>
    <row r="52" spans="2:13" ht="27.75" customHeight="1" x14ac:dyDescent="0.2">
      <c r="B52" s="1173"/>
      <c r="C52" s="1174"/>
      <c r="D52" s="104"/>
      <c r="E52" s="1177" t="s">
        <v>43</v>
      </c>
      <c r="F52" s="1177"/>
      <c r="G52" s="1177"/>
      <c r="H52" s="1178"/>
      <c r="I52" s="345">
        <v>7503</v>
      </c>
      <c r="J52" s="346">
        <v>7433</v>
      </c>
      <c r="K52" s="346">
        <v>7291</v>
      </c>
      <c r="L52" s="346">
        <v>7274</v>
      </c>
      <c r="M52" s="347">
        <v>7160</v>
      </c>
    </row>
    <row r="53" spans="2:13" ht="27.75" customHeight="1" thickBot="1" x14ac:dyDescent="0.25">
      <c r="B53" s="1184" t="s">
        <v>19</v>
      </c>
      <c r="C53" s="1185"/>
      <c r="D53" s="108"/>
      <c r="E53" s="1186" t="s">
        <v>44</v>
      </c>
      <c r="F53" s="1186"/>
      <c r="G53" s="1186"/>
      <c r="H53" s="1187"/>
      <c r="I53" s="348">
        <v>1607</v>
      </c>
      <c r="J53" s="349">
        <v>1459</v>
      </c>
      <c r="K53" s="349">
        <v>1093</v>
      </c>
      <c r="L53" s="349">
        <v>1291</v>
      </c>
      <c r="M53" s="350">
        <v>1646</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EQ9nG0cHfWS53Awh3PtDgwfxzcu+gn8CVuK7F+Dl9G4HjWLG6SKZhPXJuzQ6R96ltCUDcG8dbnCp5XgT4T+haQ==" saltValue="yZCIrV6LUIx72w9BpJdJ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9"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527</v>
      </c>
      <c r="G54" s="117" t="s">
        <v>528</v>
      </c>
      <c r="H54" s="118" t="s">
        <v>529</v>
      </c>
    </row>
    <row r="55" spans="2:8" ht="52.5" customHeight="1" x14ac:dyDescent="0.2">
      <c r="B55" s="119"/>
      <c r="C55" s="1196" t="s">
        <v>46</v>
      </c>
      <c r="D55" s="1196"/>
      <c r="E55" s="1197"/>
      <c r="F55" s="120">
        <v>1037</v>
      </c>
      <c r="G55" s="120">
        <v>1081</v>
      </c>
      <c r="H55" s="121">
        <v>1242</v>
      </c>
    </row>
    <row r="56" spans="2:8" ht="52.5" customHeight="1" x14ac:dyDescent="0.2">
      <c r="B56" s="122"/>
      <c r="C56" s="1198" t="s">
        <v>47</v>
      </c>
      <c r="D56" s="1198"/>
      <c r="E56" s="1199"/>
      <c r="F56" s="123">
        <v>54</v>
      </c>
      <c r="G56" s="123">
        <v>54</v>
      </c>
      <c r="H56" s="124">
        <v>84</v>
      </c>
    </row>
    <row r="57" spans="2:8" ht="53.25" customHeight="1" x14ac:dyDescent="0.2">
      <c r="B57" s="122"/>
      <c r="C57" s="1200" t="s">
        <v>48</v>
      </c>
      <c r="D57" s="1200"/>
      <c r="E57" s="1201"/>
      <c r="F57" s="125">
        <v>128</v>
      </c>
      <c r="G57" s="125">
        <v>135</v>
      </c>
      <c r="H57" s="126">
        <v>131</v>
      </c>
    </row>
    <row r="58" spans="2:8" ht="45.75" customHeight="1" x14ac:dyDescent="0.2">
      <c r="B58" s="127"/>
      <c r="C58" s="1188" t="s">
        <v>545</v>
      </c>
      <c r="D58" s="1189"/>
      <c r="E58" s="1190"/>
      <c r="F58" s="128">
        <v>50</v>
      </c>
      <c r="G58" s="128">
        <v>47</v>
      </c>
      <c r="H58" s="129">
        <v>47</v>
      </c>
    </row>
    <row r="59" spans="2:8" ht="45.75" customHeight="1" x14ac:dyDescent="0.2">
      <c r="B59" s="127"/>
      <c r="C59" s="1188" t="s">
        <v>549</v>
      </c>
      <c r="D59" s="1189"/>
      <c r="E59" s="1190"/>
      <c r="F59" s="128">
        <v>38</v>
      </c>
      <c r="G59" s="128">
        <v>27</v>
      </c>
      <c r="H59" s="129">
        <v>41</v>
      </c>
    </row>
    <row r="60" spans="2:8" ht="45.75" customHeight="1" x14ac:dyDescent="0.2">
      <c r="B60" s="127"/>
      <c r="C60" s="1188" t="s">
        <v>548</v>
      </c>
      <c r="D60" s="1189"/>
      <c r="E60" s="1190"/>
      <c r="F60" s="128">
        <v>17</v>
      </c>
      <c r="G60" s="128">
        <v>40</v>
      </c>
      <c r="H60" s="129">
        <v>33</v>
      </c>
    </row>
    <row r="61" spans="2:8" ht="45.75" customHeight="1" x14ac:dyDescent="0.2">
      <c r="B61" s="127"/>
      <c r="C61" s="1188" t="s">
        <v>546</v>
      </c>
      <c r="D61" s="1189"/>
      <c r="E61" s="1190"/>
      <c r="F61" s="128">
        <v>8</v>
      </c>
      <c r="G61" s="128">
        <v>8</v>
      </c>
      <c r="H61" s="129">
        <v>8</v>
      </c>
    </row>
    <row r="62" spans="2:8" ht="45.75" customHeight="1" thickBot="1" x14ac:dyDescent="0.25">
      <c r="B62" s="130"/>
      <c r="C62" s="1191" t="s">
        <v>547</v>
      </c>
      <c r="D62" s="1192"/>
      <c r="E62" s="1193"/>
      <c r="F62" s="131">
        <v>2</v>
      </c>
      <c r="G62" s="131">
        <v>2</v>
      </c>
      <c r="H62" s="132">
        <v>2</v>
      </c>
    </row>
    <row r="63" spans="2:8" ht="52.5" customHeight="1" thickBot="1" x14ac:dyDescent="0.25">
      <c r="B63" s="133"/>
      <c r="C63" s="1194" t="s">
        <v>49</v>
      </c>
      <c r="D63" s="1194"/>
      <c r="E63" s="1195"/>
      <c r="F63" s="134">
        <v>1219</v>
      </c>
      <c r="G63" s="134">
        <v>1270</v>
      </c>
      <c r="H63" s="135">
        <v>1456</v>
      </c>
    </row>
    <row r="64" spans="2:8" ht="13" x14ac:dyDescent="0.2"/>
  </sheetData>
  <sheetProtection algorithmName="SHA-512" hashValue="SF5pm0KQp6viBA/h2m2+jXFTIPMfugIJBG7CV9q+UoSVYykKGlOff9g3tgOnl872nWU4aupbs2NkMJ7bI8VIIw==" saltValue="Ywsy+wZRU5F0GLYRR57E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123872</v>
      </c>
      <c r="E3" s="154"/>
      <c r="F3" s="155">
        <v>83103</v>
      </c>
      <c r="G3" s="156"/>
      <c r="H3" s="157"/>
    </row>
    <row r="4" spans="1:8" x14ac:dyDescent="0.2">
      <c r="A4" s="158"/>
      <c r="B4" s="159"/>
      <c r="C4" s="160"/>
      <c r="D4" s="161">
        <v>24768</v>
      </c>
      <c r="E4" s="162"/>
      <c r="F4" s="163">
        <v>41378</v>
      </c>
      <c r="G4" s="164"/>
      <c r="H4" s="165"/>
    </row>
    <row r="5" spans="1:8" x14ac:dyDescent="0.2">
      <c r="A5" s="146" t="s">
        <v>519</v>
      </c>
      <c r="B5" s="151"/>
      <c r="C5" s="152"/>
      <c r="D5" s="153">
        <v>90374</v>
      </c>
      <c r="E5" s="154"/>
      <c r="F5" s="155">
        <v>84459</v>
      </c>
      <c r="G5" s="156"/>
      <c r="H5" s="157"/>
    </row>
    <row r="6" spans="1:8" x14ac:dyDescent="0.2">
      <c r="A6" s="158"/>
      <c r="B6" s="159"/>
      <c r="C6" s="160"/>
      <c r="D6" s="161">
        <v>20250</v>
      </c>
      <c r="E6" s="162"/>
      <c r="F6" s="163">
        <v>47314</v>
      </c>
      <c r="G6" s="164"/>
      <c r="H6" s="165"/>
    </row>
    <row r="7" spans="1:8" x14ac:dyDescent="0.2">
      <c r="A7" s="146" t="s">
        <v>520</v>
      </c>
      <c r="B7" s="151"/>
      <c r="C7" s="152"/>
      <c r="D7" s="153">
        <v>86394</v>
      </c>
      <c r="E7" s="154"/>
      <c r="F7" s="155">
        <v>74568</v>
      </c>
      <c r="G7" s="156"/>
      <c r="H7" s="157"/>
    </row>
    <row r="8" spans="1:8" x14ac:dyDescent="0.2">
      <c r="A8" s="158"/>
      <c r="B8" s="159"/>
      <c r="C8" s="160"/>
      <c r="D8" s="161">
        <v>32440</v>
      </c>
      <c r="E8" s="162"/>
      <c r="F8" s="163">
        <v>42558</v>
      </c>
      <c r="G8" s="164"/>
      <c r="H8" s="165"/>
    </row>
    <row r="9" spans="1:8" x14ac:dyDescent="0.2">
      <c r="A9" s="146" t="s">
        <v>521</v>
      </c>
      <c r="B9" s="151"/>
      <c r="C9" s="152"/>
      <c r="D9" s="153">
        <v>99892</v>
      </c>
      <c r="E9" s="154"/>
      <c r="F9" s="155">
        <v>73693</v>
      </c>
      <c r="G9" s="156"/>
      <c r="H9" s="157"/>
    </row>
    <row r="10" spans="1:8" x14ac:dyDescent="0.2">
      <c r="A10" s="158"/>
      <c r="B10" s="159"/>
      <c r="C10" s="160"/>
      <c r="D10" s="161">
        <v>57657</v>
      </c>
      <c r="E10" s="162"/>
      <c r="F10" s="163">
        <v>44203</v>
      </c>
      <c r="G10" s="164"/>
      <c r="H10" s="165"/>
    </row>
    <row r="11" spans="1:8" x14ac:dyDescent="0.2">
      <c r="A11" s="146" t="s">
        <v>522</v>
      </c>
      <c r="B11" s="151"/>
      <c r="C11" s="152"/>
      <c r="D11" s="153">
        <v>122464</v>
      </c>
      <c r="E11" s="154"/>
      <c r="F11" s="155">
        <v>79401</v>
      </c>
      <c r="G11" s="156"/>
      <c r="H11" s="157"/>
    </row>
    <row r="12" spans="1:8" x14ac:dyDescent="0.2">
      <c r="A12" s="158"/>
      <c r="B12" s="159"/>
      <c r="C12" s="166"/>
      <c r="D12" s="161">
        <v>26571</v>
      </c>
      <c r="E12" s="162"/>
      <c r="F12" s="163">
        <v>49347</v>
      </c>
      <c r="G12" s="164"/>
      <c r="H12" s="165"/>
    </row>
    <row r="13" spans="1:8" x14ac:dyDescent="0.2">
      <c r="A13" s="146"/>
      <c r="B13" s="151"/>
      <c r="C13" s="152"/>
      <c r="D13" s="153">
        <v>104599</v>
      </c>
      <c r="E13" s="154"/>
      <c r="F13" s="155">
        <v>79045</v>
      </c>
      <c r="G13" s="167"/>
      <c r="H13" s="157"/>
    </row>
    <row r="14" spans="1:8" x14ac:dyDescent="0.2">
      <c r="A14" s="158"/>
      <c r="B14" s="159"/>
      <c r="C14" s="160"/>
      <c r="D14" s="161">
        <v>32337</v>
      </c>
      <c r="E14" s="162"/>
      <c r="F14" s="163">
        <v>44960</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1.79</v>
      </c>
      <c r="C19" s="168">
        <f>ROUND(VALUE(SUBSTITUTE(実質収支比率等に係る経年分析!G$48,"▲","-")),2)</f>
        <v>1.83</v>
      </c>
      <c r="D19" s="168">
        <f>ROUND(VALUE(SUBSTITUTE(実質収支比率等に係る経年分析!H$48,"▲","-")),2)</f>
        <v>6.39</v>
      </c>
      <c r="E19" s="168">
        <f>ROUND(VALUE(SUBSTITUTE(実質収支比率等に係る経年分析!I$48,"▲","-")),2)</f>
        <v>4.1900000000000004</v>
      </c>
      <c r="F19" s="168">
        <f>ROUND(VALUE(SUBSTITUTE(実質収支比率等に係る経年分析!J$48,"▲","-")),2)</f>
        <v>4.17</v>
      </c>
    </row>
    <row r="20" spans="1:11" x14ac:dyDescent="0.2">
      <c r="A20" s="168" t="s">
        <v>53</v>
      </c>
      <c r="B20" s="168">
        <f>ROUND(VALUE(SUBSTITUTE(実質収支比率等に係る経年分析!F$47,"▲","-")),2)</f>
        <v>13.79</v>
      </c>
      <c r="C20" s="168">
        <f>ROUND(VALUE(SUBSTITUTE(実質収支比率等に係る経年分析!G$47,"▲","-")),2)</f>
        <v>18.03</v>
      </c>
      <c r="D20" s="168">
        <f>ROUND(VALUE(SUBSTITUTE(実質収支比率等に係る経年分析!H$47,"▲","-")),2)</f>
        <v>23.73</v>
      </c>
      <c r="E20" s="168">
        <f>ROUND(VALUE(SUBSTITUTE(実質収支比率等に係る経年分析!I$47,"▲","-")),2)</f>
        <v>25.44</v>
      </c>
      <c r="F20" s="168">
        <f>ROUND(VALUE(SUBSTITUTE(実質収支比率等に係る経年分析!J$47,"▲","-")),2)</f>
        <v>28.54</v>
      </c>
    </row>
    <row r="21" spans="1:11" x14ac:dyDescent="0.2">
      <c r="A21" s="168" t="s">
        <v>54</v>
      </c>
      <c r="B21" s="168">
        <f>IF(ISNUMBER(VALUE(SUBSTITUTE(実質収支比率等に係る経年分析!F$49,"▲","-"))),ROUND(VALUE(SUBSTITUTE(実質収支比率等に係る経年分析!F$49,"▲","-")),2),NA())</f>
        <v>2.0099999999999998</v>
      </c>
      <c r="C21" s="168">
        <f>IF(ISNUMBER(VALUE(SUBSTITUTE(実質収支比率等に係る経年分析!G$49,"▲","-"))),ROUND(VALUE(SUBSTITUTE(実質収支比率等に係る経年分析!G$49,"▲","-")),2),NA())</f>
        <v>3.6</v>
      </c>
      <c r="D21" s="168">
        <f>IF(ISNUMBER(VALUE(SUBSTITUTE(実質収支比率等に係る経年分析!H$49,"▲","-"))),ROUND(VALUE(SUBSTITUTE(実質収支比率等に係る経年分析!H$49,"▲","-")),2),NA())</f>
        <v>9.93</v>
      </c>
      <c r="E21" s="168">
        <f>IF(ISNUMBER(VALUE(SUBSTITUTE(実質収支比率等に係る経年分析!I$49,"▲","-"))),ROUND(VALUE(SUBSTITUTE(実質収支比率等に係る経年分析!I$49,"▲","-")),2),NA())</f>
        <v>-4.6500000000000004</v>
      </c>
      <c r="F21" s="168">
        <f>IF(ISNUMBER(VALUE(SUBSTITUTE(実質収支比率等に係る経年分析!J$49,"▲","-"))),ROUND(VALUE(SUBSTITUTE(実質収支比率等に係る経年分析!J$49,"▲","-")),2),NA())</f>
        <v>1.48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1.52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0.12</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0.56999999999999995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1.44</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1.78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1.82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6.39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4.1900000000000004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4.16</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11.51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11.62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10.18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10.47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4.33</v>
      </c>
    </row>
    <row r="36" spans="1:16" x14ac:dyDescent="0.2">
      <c r="A36" s="169" t="str">
        <f>IF(連結実質赤字比率に係る赤字・黒字の構成分析!C$34="",NA(),連結実質赤字比率に係る赤字・黒字の構成分析!C$34)</f>
        <v>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3.02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3.36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3.57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9.58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2128</v>
      </c>
      <c r="E42" s="170"/>
      <c r="F42" s="170"/>
      <c r="G42" s="170">
        <f>'実質公債費比率（分子）の構造'!L$52</f>
        <v>839</v>
      </c>
      <c r="H42" s="170"/>
      <c r="I42" s="170"/>
      <c r="J42" s="170">
        <f>'実質公債費比率（分子）の構造'!M$52</f>
        <v>751</v>
      </c>
      <c r="K42" s="170"/>
      <c r="L42" s="170"/>
      <c r="M42" s="170">
        <f>'実質公債費比率（分子）の構造'!N$52</f>
        <v>739</v>
      </c>
      <c r="N42" s="170"/>
      <c r="O42" s="170"/>
      <c r="P42" s="170">
        <f>'実質公債費比率（分子）の構造'!O$52</f>
        <v>759</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62</v>
      </c>
      <c r="B44" s="170">
        <f>'実質公債費比率（分子）の構造'!K$50</f>
        <v>1366</v>
      </c>
      <c r="C44" s="170"/>
      <c r="D44" s="170"/>
      <c r="E44" s="170">
        <f>'実質公債費比率（分子）の構造'!L$50</f>
        <v>103</v>
      </c>
      <c r="F44" s="170"/>
      <c r="G44" s="170"/>
      <c r="H44" s="170">
        <f>'実質公債費比率（分子）の構造'!M$50</f>
        <v>101</v>
      </c>
      <c r="I44" s="170"/>
      <c r="J44" s="170"/>
      <c r="K44" s="170">
        <f>'実質公債費比率（分子）の構造'!N$50</f>
        <v>103</v>
      </c>
      <c r="L44" s="170"/>
      <c r="M44" s="170"/>
      <c r="N44" s="170">
        <f>'実質公債費比率（分子）の構造'!O$50</f>
        <v>118</v>
      </c>
      <c r="O44" s="170"/>
      <c r="P44" s="170"/>
    </row>
    <row r="45" spans="1:16" x14ac:dyDescent="0.2">
      <c r="A45" s="170" t="s">
        <v>63</v>
      </c>
      <c r="B45" s="170">
        <f>'実質公債費比率（分子）の構造'!K$49</f>
        <v>192</v>
      </c>
      <c r="C45" s="170"/>
      <c r="D45" s="170"/>
      <c r="E45" s="170">
        <f>'実質公債費比率（分子）の構造'!L$49</f>
        <v>166</v>
      </c>
      <c r="F45" s="170"/>
      <c r="G45" s="170"/>
      <c r="H45" s="170">
        <f>'実質公債費比率（分子）の構造'!M$49</f>
        <v>35</v>
      </c>
      <c r="I45" s="170"/>
      <c r="J45" s="170"/>
      <c r="K45" s="170">
        <f>'実質公債費比率（分子）の構造'!N$49</f>
        <v>41</v>
      </c>
      <c r="L45" s="170"/>
      <c r="M45" s="170"/>
      <c r="N45" s="170">
        <f>'実質公債費比率（分子）の構造'!O$49</f>
        <v>48</v>
      </c>
      <c r="O45" s="170"/>
      <c r="P45" s="170"/>
    </row>
    <row r="46" spans="1:16" x14ac:dyDescent="0.2">
      <c r="A46" s="170" t="s">
        <v>64</v>
      </c>
      <c r="B46" s="170">
        <f>'実質公債費比率（分子）の構造'!K$48</f>
        <v>322</v>
      </c>
      <c r="C46" s="170"/>
      <c r="D46" s="170"/>
      <c r="E46" s="170">
        <f>'実質公債費比率（分子）の構造'!L$48</f>
        <v>306</v>
      </c>
      <c r="F46" s="170"/>
      <c r="G46" s="170"/>
      <c r="H46" s="170">
        <f>'実質公債費比率（分子）の構造'!M$48</f>
        <v>286</v>
      </c>
      <c r="I46" s="170"/>
      <c r="J46" s="170"/>
      <c r="K46" s="170">
        <f>'実質公債費比率（分子）の構造'!N$48</f>
        <v>296</v>
      </c>
      <c r="L46" s="170"/>
      <c r="M46" s="170"/>
      <c r="N46" s="170">
        <f>'実質公債費比率（分子）の構造'!O$48</f>
        <v>306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504</v>
      </c>
      <c r="C49" s="170"/>
      <c r="D49" s="170"/>
      <c r="E49" s="170">
        <f>'実質公債費比率（分子）の構造'!L$45</f>
        <v>536</v>
      </c>
      <c r="F49" s="170"/>
      <c r="G49" s="170"/>
      <c r="H49" s="170">
        <f>'実質公債費比率（分子）の構造'!M$45</f>
        <v>542</v>
      </c>
      <c r="I49" s="170"/>
      <c r="J49" s="170"/>
      <c r="K49" s="170">
        <f>'実質公債費比率（分子）の構造'!N$45</f>
        <v>535</v>
      </c>
      <c r="L49" s="170"/>
      <c r="M49" s="170"/>
      <c r="N49" s="170">
        <f>'実質公債費比率（分子）の構造'!O$45</f>
        <v>550</v>
      </c>
      <c r="O49" s="170"/>
      <c r="P49" s="170"/>
    </row>
    <row r="50" spans="1:16" x14ac:dyDescent="0.2">
      <c r="A50" s="170" t="s">
        <v>67</v>
      </c>
      <c r="B50" s="170" t="e">
        <f>NA()</f>
        <v>#N/A</v>
      </c>
      <c r="C50" s="170">
        <f>IF(ISNUMBER('実質公債費比率（分子）の構造'!K$53),'実質公債費比率（分子）の構造'!K$53,NA())</f>
        <v>256</v>
      </c>
      <c r="D50" s="170" t="e">
        <f>NA()</f>
        <v>#N/A</v>
      </c>
      <c r="E50" s="170" t="e">
        <f>NA()</f>
        <v>#N/A</v>
      </c>
      <c r="F50" s="170">
        <f>IF(ISNUMBER('実質公債費比率（分子）の構造'!L$53),'実質公債費比率（分子）の構造'!L$53,NA())</f>
        <v>272</v>
      </c>
      <c r="G50" s="170" t="e">
        <f>NA()</f>
        <v>#N/A</v>
      </c>
      <c r="H50" s="170" t="e">
        <f>NA()</f>
        <v>#N/A</v>
      </c>
      <c r="I50" s="170">
        <f>IF(ISNUMBER('実質公債費比率（分子）の構造'!M$53),'実質公債費比率（分子）の構造'!M$53,NA())</f>
        <v>213</v>
      </c>
      <c r="J50" s="170" t="e">
        <f>NA()</f>
        <v>#N/A</v>
      </c>
      <c r="K50" s="170" t="e">
        <f>NA()</f>
        <v>#N/A</v>
      </c>
      <c r="L50" s="170">
        <f>IF(ISNUMBER('実質公債費比率（分子）の構造'!N$53),'実質公債費比率（分子）の構造'!N$53,NA())</f>
        <v>236</v>
      </c>
      <c r="M50" s="170" t="e">
        <f>NA()</f>
        <v>#N/A</v>
      </c>
      <c r="N50" s="170" t="e">
        <f>NA()</f>
        <v>#N/A</v>
      </c>
      <c r="O50" s="170">
        <f>IF(ISNUMBER('実質公債費比率（分子）の構造'!O$53),'実質公債費比率（分子）の構造'!O$53,NA())</f>
        <v>263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7503</v>
      </c>
      <c r="E56" s="169"/>
      <c r="F56" s="169"/>
      <c r="G56" s="169">
        <f>'将来負担比率（分子）の構造'!J$52</f>
        <v>7433</v>
      </c>
      <c r="H56" s="169"/>
      <c r="I56" s="169"/>
      <c r="J56" s="169">
        <f>'将来負担比率（分子）の構造'!K$52</f>
        <v>7291</v>
      </c>
      <c r="K56" s="169"/>
      <c r="L56" s="169"/>
      <c r="M56" s="169">
        <f>'将来負担比率（分子）の構造'!L$52</f>
        <v>7274</v>
      </c>
      <c r="N56" s="169"/>
      <c r="O56" s="169"/>
      <c r="P56" s="169">
        <f>'将来負担比率（分子）の構造'!M$52</f>
        <v>7160</v>
      </c>
    </row>
    <row r="57" spans="1:16" x14ac:dyDescent="0.2">
      <c r="A57" s="169" t="s">
        <v>42</v>
      </c>
      <c r="B57" s="169"/>
      <c r="C57" s="169"/>
      <c r="D57" s="169">
        <f>'将来負担比率（分子）の構造'!I$51</f>
        <v>4509</v>
      </c>
      <c r="E57" s="169"/>
      <c r="F57" s="169"/>
      <c r="G57" s="169">
        <f>'将来負担比率（分子）の構造'!J$51</f>
        <v>4347</v>
      </c>
      <c r="H57" s="169"/>
      <c r="I57" s="169"/>
      <c r="J57" s="169">
        <f>'将来負担比率（分子）の構造'!K$51</f>
        <v>4300</v>
      </c>
      <c r="K57" s="169"/>
      <c r="L57" s="169"/>
      <c r="M57" s="169">
        <f>'将来負担比率（分子）の構造'!L$51</f>
        <v>4127</v>
      </c>
      <c r="N57" s="169"/>
      <c r="O57" s="169"/>
      <c r="P57" s="169">
        <f>'将来負担比率（分子）の構造'!M$51</f>
        <v>3968</v>
      </c>
    </row>
    <row r="58" spans="1:16" x14ac:dyDescent="0.2">
      <c r="A58" s="169" t="s">
        <v>41</v>
      </c>
      <c r="B58" s="169"/>
      <c r="C58" s="169"/>
      <c r="D58" s="169">
        <f>'将来負担比率（分子）の構造'!I$50</f>
        <v>989</v>
      </c>
      <c r="E58" s="169"/>
      <c r="F58" s="169"/>
      <c r="G58" s="169">
        <f>'将来負担比率（分子）の構造'!J$50</f>
        <v>1226</v>
      </c>
      <c r="H58" s="169"/>
      <c r="I58" s="169"/>
      <c r="J58" s="169">
        <f>'将来負担比率（分子）の構造'!K$50</f>
        <v>1533</v>
      </c>
      <c r="K58" s="169"/>
      <c r="L58" s="169"/>
      <c r="M58" s="169">
        <f>'将来負担比率（分子）の構造'!L$50</f>
        <v>1618</v>
      </c>
      <c r="N58" s="169"/>
      <c r="O58" s="169"/>
      <c r="P58" s="169">
        <f>'将来負担比率（分子）の構造'!M$50</f>
        <v>1802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883</v>
      </c>
      <c r="C62" s="169"/>
      <c r="D62" s="169"/>
      <c r="E62" s="169">
        <f>'将来負担比率（分子）の構造'!J$45</f>
        <v>706</v>
      </c>
      <c r="F62" s="169"/>
      <c r="G62" s="169"/>
      <c r="H62" s="169">
        <f>'将来負担比率（分子）の構造'!K$45</f>
        <v>536</v>
      </c>
      <c r="I62" s="169"/>
      <c r="J62" s="169"/>
      <c r="K62" s="169">
        <f>'将来負担比率（分子）の構造'!L$45</f>
        <v>520</v>
      </c>
      <c r="L62" s="169"/>
      <c r="M62" s="169"/>
      <c r="N62" s="169">
        <f>'将来負担比率（分子）の構造'!M$45</f>
        <v>557</v>
      </c>
      <c r="O62" s="169"/>
      <c r="P62" s="169"/>
    </row>
    <row r="63" spans="1:16" x14ac:dyDescent="0.2">
      <c r="A63" s="169" t="s">
        <v>34</v>
      </c>
      <c r="B63" s="169">
        <f>'将来負担比率（分子）の構造'!I$44</f>
        <v>633</v>
      </c>
      <c r="C63" s="169"/>
      <c r="D63" s="169"/>
      <c r="E63" s="169">
        <f>'将来負担比率（分子）の構造'!J$44</f>
        <v>776</v>
      </c>
      <c r="F63" s="169"/>
      <c r="G63" s="169"/>
      <c r="H63" s="169">
        <f>'将来負担比率（分子）の構造'!K$44</f>
        <v>766</v>
      </c>
      <c r="I63" s="169"/>
      <c r="J63" s="169"/>
      <c r="K63" s="169">
        <f>'将来負担比率（分子）の構造'!L$44</f>
        <v>733</v>
      </c>
      <c r="L63" s="169"/>
      <c r="M63" s="169"/>
      <c r="N63" s="169">
        <f>'将来負担比率（分子）の構造'!M$44</f>
        <v>801</v>
      </c>
      <c r="O63" s="169"/>
      <c r="P63" s="169"/>
    </row>
    <row r="64" spans="1:16" x14ac:dyDescent="0.2">
      <c r="A64" s="169" t="s">
        <v>33</v>
      </c>
      <c r="B64" s="169">
        <f>'将来負担比率（分子）の構造'!I$43</f>
        <v>2829</v>
      </c>
      <c r="C64" s="169"/>
      <c r="D64" s="169"/>
      <c r="E64" s="169">
        <f>'将来負担比率（分子）の構造'!J$43</f>
        <v>2773</v>
      </c>
      <c r="F64" s="169"/>
      <c r="G64" s="169"/>
      <c r="H64" s="169">
        <f>'将来負担比率（分子）の構造'!K$43</f>
        <v>2504</v>
      </c>
      <c r="I64" s="169"/>
      <c r="J64" s="169"/>
      <c r="K64" s="169">
        <f>'将来負担比率（分子）の構造'!L$43</f>
        <v>2269</v>
      </c>
      <c r="L64" s="169"/>
      <c r="M64" s="169"/>
      <c r="N64" s="169">
        <f>'将来負担比率（分子）の構造'!M$43</f>
        <v>2056</v>
      </c>
      <c r="O64" s="169"/>
      <c r="P64" s="169"/>
    </row>
    <row r="65" spans="1:16" x14ac:dyDescent="0.2">
      <c r="A65" s="169" t="s">
        <v>32</v>
      </c>
      <c r="B65" s="169">
        <f>'将来負担比率（分子）の構造'!I$42</f>
        <v>4435</v>
      </c>
      <c r="C65" s="169"/>
      <c r="D65" s="169"/>
      <c r="E65" s="169">
        <f>'将来負担比率（分子）の構造'!J$42</f>
        <v>4271</v>
      </c>
      <c r="F65" s="169"/>
      <c r="G65" s="169"/>
      <c r="H65" s="169">
        <f>'将来負担比率（分子）の構造'!K$42</f>
        <v>4107</v>
      </c>
      <c r="I65" s="169"/>
      <c r="J65" s="169"/>
      <c r="K65" s="169">
        <f>'将来負担比率（分子）の構造'!L$42</f>
        <v>3942</v>
      </c>
      <c r="L65" s="169"/>
      <c r="M65" s="169"/>
      <c r="N65" s="169">
        <f>'将来負担比率（分子）の構造'!M$42</f>
        <v>3778</v>
      </c>
      <c r="O65" s="169"/>
      <c r="P65" s="169"/>
    </row>
    <row r="66" spans="1:16" x14ac:dyDescent="0.2">
      <c r="A66" s="169" t="s">
        <v>31</v>
      </c>
      <c r="B66" s="169">
        <f>'将来負担比率（分子）の構造'!I$41</f>
        <v>5829</v>
      </c>
      <c r="C66" s="169"/>
      <c r="D66" s="169"/>
      <c r="E66" s="169">
        <f>'将来負担比率（分子）の構造'!J$41</f>
        <v>5938</v>
      </c>
      <c r="F66" s="169"/>
      <c r="G66" s="169"/>
      <c r="H66" s="169">
        <f>'将来負担比率（分子）の構造'!K$41</f>
        <v>6303</v>
      </c>
      <c r="I66" s="169"/>
      <c r="J66" s="169"/>
      <c r="K66" s="169">
        <f>'将来負担比率（分子）の構造'!L$41</f>
        <v>6845</v>
      </c>
      <c r="L66" s="169"/>
      <c r="M66" s="169"/>
      <c r="N66" s="169">
        <f>'将来負担比率（分子）の構造'!M$41</f>
        <v>7385</v>
      </c>
      <c r="O66" s="169"/>
      <c r="P66" s="169"/>
    </row>
    <row r="67" spans="1:16" x14ac:dyDescent="0.2">
      <c r="A67" s="169" t="s">
        <v>71</v>
      </c>
      <c r="B67" s="169" t="e">
        <f>NA()</f>
        <v>#N/A</v>
      </c>
      <c r="C67" s="169">
        <f>IF(ISNUMBER('将来負担比率（分子）の構造'!I$53), IF('将来負担比率（分子）の構造'!I$53 &lt; 0, 0, '将来負担比率（分子）の構造'!I$53), NA())</f>
        <v>1607</v>
      </c>
      <c r="D67" s="169" t="e">
        <f>NA()</f>
        <v>#N/A</v>
      </c>
      <c r="E67" s="169" t="e">
        <f>NA()</f>
        <v>#N/A</v>
      </c>
      <c r="F67" s="169">
        <f>IF(ISNUMBER('将来負担比率（分子）の構造'!J$53), IF('将来負担比率（分子）の構造'!J$53 &lt; 0, 0, '将来負担比率（分子）の構造'!J$53), NA())</f>
        <v>1459</v>
      </c>
      <c r="G67" s="169" t="e">
        <f>NA()</f>
        <v>#N/A</v>
      </c>
      <c r="H67" s="169" t="e">
        <f>NA()</f>
        <v>#N/A</v>
      </c>
      <c r="I67" s="169">
        <f>IF(ISNUMBER('将来負担比率（分子）の構造'!K$53), IF('将来負担比率（分子）の構造'!K$53 &lt; 0, 0, '将来負担比率（分子）の構造'!K$53), NA())</f>
        <v>1093</v>
      </c>
      <c r="J67" s="169" t="e">
        <f>NA()</f>
        <v>#N/A</v>
      </c>
      <c r="K67" s="169" t="e">
        <f>NA()</f>
        <v>#N/A</v>
      </c>
      <c r="L67" s="169">
        <f>IF(ISNUMBER('将来負担比率（分子）の構造'!L$53), IF('将来負担比率（分子）の構造'!L$53 &lt; 0, 0, '将来負担比率（分子）の構造'!L$53), NA())</f>
        <v>1291</v>
      </c>
      <c r="M67" s="169" t="e">
        <f>NA()</f>
        <v>#N/A</v>
      </c>
      <c r="N67" s="169" t="e">
        <f>NA()</f>
        <v>#N/A</v>
      </c>
      <c r="O67" s="169">
        <f>IF(ISNUMBER('将来負担比率（分子）の構造'!M$53), IF('将来負担比率（分子）の構造'!M$53 &lt; 0, 0, '将来負担比率（分子）の構造'!M$53), NA())</f>
        <v>1646</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1037</v>
      </c>
      <c r="C72" s="173">
        <f>基金残高に係る経年分析!G55</f>
        <v>1081</v>
      </c>
      <c r="D72" s="173">
        <f>基金残高に係る経年分析!H55</f>
        <v>1242</v>
      </c>
    </row>
    <row r="73" spans="1:16" x14ac:dyDescent="0.2">
      <c r="A73" s="172" t="s">
        <v>74</v>
      </c>
      <c r="B73" s="173">
        <f>基金残高に係る経年分析!F56</f>
        <v>54</v>
      </c>
      <c r="C73" s="173">
        <f>基金残高に係る経年分析!G56</f>
        <v>54</v>
      </c>
      <c r="D73" s="173">
        <f>基金残高に係る経年分析!H56</f>
        <v>84</v>
      </c>
    </row>
    <row r="74" spans="1:16" x14ac:dyDescent="0.2">
      <c r="A74" s="172" t="s">
        <v>75</v>
      </c>
      <c r="B74" s="173">
        <f>基金残高に係る経年分析!F57</f>
        <v>128</v>
      </c>
      <c r="C74" s="173">
        <f>基金残高に係る経年分析!G57</f>
        <v>135</v>
      </c>
      <c r="D74" s="173">
        <f>基金残高に係る経年分析!H57</f>
        <v>131</v>
      </c>
    </row>
  </sheetData>
  <sheetProtection algorithmName="SHA-512" hashValue="tp3aWR5JSOVTjq1O3jhXJmAWz4bsKq9iCP4EuLk6r37igqI9/e/qsrmlYSeASe7LHacbsd4OsnT9VUDBjFWCvQ==" saltValue="9e81IK6zExcCJb7TrNcC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2025-03-11T00:07:31Z</cp:lastPrinted>
  <dcterms:created xsi:type="dcterms:W3CDTF">2025-02-19T05:14:26Z</dcterms:created>
  <dcterms:modified xsi:type="dcterms:W3CDTF">2025-03-14T02:41:20Z</dcterms:modified>
  <cp:category/>
</cp:coreProperties>
</file>