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102" i="12"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CO35" i="10"/>
  <c r="BW35" i="10"/>
  <c r="BE35" i="10"/>
  <c r="C35" i="10"/>
  <c r="CO34" i="10"/>
  <c r="BW34" i="10"/>
  <c r="BE34" i="10"/>
  <c r="C34" i="10"/>
  <c r="U34" i="10" s="1"/>
  <c r="U35" i="10" l="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<sst xmlns="http://schemas.openxmlformats.org/spreadsheetml/2006/main" count="1068" uniqueCount="568">
  <si>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</si>
  <si>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</si>
  <si>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</si>
  <si>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</si>
  <si>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</si>
  <si>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</si>
  <si>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</si>
  <si>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</si>
  <si>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</si>
  <si>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</si>
  <si>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</si>
  <si>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</si>
  <si>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</si>
  <si>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</si>
  <si>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</si>
  <si>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</si>
  <si>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</si>
  <si>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</si>
  <si>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</si>
  <si>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</si>
  <si>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</si>
  <si>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</si>
  <si>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</si>
  <si>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</si>
  <si>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</si>
  <si>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</si>
  <si>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</si>
  <si>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</si>
  <si>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</si>
  <si>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</si>
  <si>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</si>
  <si>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</si>
  <si>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</si>
  <si>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</si>
  <si>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</si>
  <si>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</si>
  <si>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</si>
  <si>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</si>
  <si>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</si>
  <si>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</si>
  <si>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</si>
  <si>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</si>
  <si>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</si>
  <si>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</si>
  <si>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</si>
  <si>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</si>
  <si>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</si>
  <si>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</si>
  <si>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</si>
  <si>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</si>
  <si>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</si>
  <si>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</si>
  <si>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</si>
  <si>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</si>
  <si>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</si>
  <si>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</si>
  <si>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</si>
  <si>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</si>
  <si>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</si>
  <si>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</si>
  <si>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</si>
  <si>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</si>
  <si>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</si>
  <si>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</si>
  <si>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</si>
  <si>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</si>
  <si>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</si>
  <si>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</si>
  <si>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</si>
  <si>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</si>
  <si>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</si>
  <si>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</si>
  <si>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</si>
  <si>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</si>
  <si>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</si>
  <si>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</si>
  <si>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</si>
  <si>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</si>
  <si>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</si>
  <si>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</si>
  <si>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</si>
  <si>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</si>
  <si>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</si>
  <si>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</si>
  <si>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</si>
  <si>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</si>
  <si>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</si>
  <si>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</si>
  <si>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</si>
  <si>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</si>
  <si>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</si>
  <si>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</si>
  <si>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</si>
  <si>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</si>
  <si>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</si>
  <si>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</si>
  <si>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</si>
  <si>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</si>
  <si>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</si>
  <si>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</si>
  <si>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</si>
  <si>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</si>
  <si>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</si>
  <si>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</si>
  <si>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</si>
  <si>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</si>
  <si>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</si>
  <si>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</si>
  <si>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</si>
  <si>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</si>
  <si>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</si>
  <si>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</si>
  <si>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</si>
  <si>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</si>
  <si>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</si>
  <si>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</si>
  <si>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</si>
  <si>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</si>
  <si>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</si>
  <si>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</si>
  <si>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</si>
  <si>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</si>
  <si>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</si>
  <si>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</si>
  <si>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</si>
  <si>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</si>
  <si>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</si>
  <si>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</si>
  <si>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</si>
  <si>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</si>
  <si>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</si>
  <si>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</si>
  <si>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</si>
  <si>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</si>
  <si>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</si>
  <si>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</si>
  <si>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</si>
  <si>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</si>
  <si>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</si>
  <si>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</si>
  <si>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</si>
  <si>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</si>
  <si>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</si>
  <si>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</si>
  <si>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</si>
  <si>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</si>
  <si>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</si>
  <si>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</si>
  <si>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</si>
  <si>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</si>
  <si>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</si>
  <si>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</si>
  <si>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</si>
  <si>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</si>
  <si>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</si>
  <si>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</si>
  <si>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</si>
  <si>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</si>
  <si>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</si>
  <si>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</si>
  <si>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</si>
  <si>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</si>
  <si>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</si>
  <si>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</si>
  <si>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</si>
  <si>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</si>
  <si>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</si>
  <si>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</si>
  <si>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</si>
  <si>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</si>
  <si>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</si>
  <si>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</si>
  <si>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</si>
  <si>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</si>
  <si>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</si>
  <si>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</si>
  <si>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</si>
  <si>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</si>
  <si>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</si>
  <si>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</si>
  <si>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</si>
  <si>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</si>
  <si>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</si>
  <si>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</si>
  <si>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</si>
  <si>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</si>
  <si>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</si>
  <si>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</si>
  <si>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</si>
  <si>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</si>
  <si>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</si>
  <si>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</si>
  <si>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</si>
  <si>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</si>
  <si>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</si>
  <si>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</si>
  <si>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</si>
  <si>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</si>
  <si>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</si>
  <si>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</si>
  <si>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</si>
  <si>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</si>
  <si>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</si>
  <si>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熊本県山鹿市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</si>
  <si>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</si>
  <si>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</si>
  <si>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</si>
  <si>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</si>
  <si>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</si>
  <si>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</si>
  <si>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</si>
  <si>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</si>
  <si>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</si>
  <si>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</si>
  <si>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</si>
  <si>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</si>
  <si>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</si>
  <si>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</si>
  <si>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</si>
  <si>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</si>
  <si>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</si>
  <si>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</si>
  <si>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</si>
  <si>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</si>
  <si>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</si>
  <si>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</si>
  <si>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</si>
  <si>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</si>
  <si>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</si>
  <si>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</si>
  <si>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</si>
  <si>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</si>
  <si>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</si>
  <si>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</si>
  <si>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</si>
  <si>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</si>
  <si>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</si>
  <si>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</si>
  <si>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</si>
  <si>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</si>
  <si>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</si>
  <si>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</si>
  <si>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</si>
  <si>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</si>
  <si>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</si>
  <si>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</si>
  <si>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</si>
  <si>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</si>
  <si>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</si>
  <si>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</si>
  <si>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</si>
  <si>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</si>
  <si>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</si>
  <si>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</si>
  <si>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</si>
  <si>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</si>
  <si>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</si>
  <si>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</si>
  <si>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</si>
  <si>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</si>
  <si>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</si>
  <si>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</si>
  <si>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</si>
  <si>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</si>
  <si>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</si>
  <si>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</si>
  <si>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</si>
  <si>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</si>
  <si>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</si>
  <si>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</si>
  <si>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</si>
  <si>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</si>
  <si>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</si>
  <si>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</si>
  <si>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</si>
  <si>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</si>
  <si>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</si>
  <si>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</si>
  <si>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</si>
  <si>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</si>
  <si>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</si>
  <si>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</si>
  <si>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</si>
  <si>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</si>
  <si>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</si>
  <si>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</si>
  <si>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</si>
  <si>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</si>
  <si>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</si>
  <si>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</si>
  <si>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</si>
  <si>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</si>
  <si>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</si>
  <si>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</si>
  <si>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</si>
  <si>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</si>
  <si>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</si>
  <si>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</si>
  <si>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</si>
  <si>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</si>
  <si>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</si>
  <si>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</si>
  <si>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</si>
  <si>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</si>
  <si>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</si>
  <si>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</si>
  <si>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</si>
  <si>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</si>
  <si>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</si>
  <si>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</si>
  <si>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</si>
  <si>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</si>
  <si>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</si>
  <si>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</si>
  <si>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</si>
  <si>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</si>
  <si>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</si>
  <si>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</si>
  <si>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</si>
  <si>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</si>
  <si>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</si>
  <si>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</si>
  <si>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</si>
  <si>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</si>
  <si>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</si>
  <si>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</si>
  <si>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</si>
  <si>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</si>
  <si>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</si>
  <si>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</si>
  <si>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</si>
  <si>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</si>
  <si>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</si>
  <si>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</si>
  <si>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</si>
  <si>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</si>
  <si>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</si>
  <si>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</si>
  <si>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</si>
  <si>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</si>
  <si>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</si>
  <si>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</si>
  <si>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</si>
  <si>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</si>
  <si>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</si>
  <si>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</si>
  <si>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</si>
  <si>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</si>
  <si>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</si>
  <si>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</si>
  <si>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</si>
  <si>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</si>
  <si>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</si>
  <si>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</si>
  <si>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熊本県山鹿市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</si>
  <si>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</si>
  <si>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</si>
  <si>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</si>
  <si>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</si>
  <si>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</si>
  <si>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</si>
  <si>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</si>
  <si>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</si>
  <si>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</si>
  <si>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</si>
  <si>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</si>
  <si>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</si>
  <si>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</si>
  <si>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</si>
  <si>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</si>
  <si>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</si>
  <si>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</si>
  <si>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</si>
  <si>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</si>
  <si>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</si>
  <si>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</si>
  <si>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</si>
  <si>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</si>
  <si>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</si>
  <si>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</si>
  <si>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</si>
  <si>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</si>
  <si>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</si>
  <si>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</si>
  <si>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</si>
  <si>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</si>
  <si>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</si>
  <si>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</si>
  <si>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</si>
  <si>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</si>
  <si>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</si>
  <si>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</si>
  <si>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</si>
  <si>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</si>
  <si>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</si>
  <si>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</si>
  <si>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</si>
  <si>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</si>
  <si>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</si>
  <si>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</si>
  <si>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</si>
  <si>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</si>
  <si>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</si>
  <si>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</si>
  <si>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</si>
  <si>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</si>
  <si>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</si>
  <si>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</si>
  <si>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</si>
  <si>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</si>
  <si>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</si>
  <si>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</si>
  <si>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</si>
  <si>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</si>
  <si>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</si>
  <si>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</si>
  <si>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</si>
  <si>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</si>
  <si>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</si>
  <si>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</si>
  <si>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</si>
  <si>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</si>
  <si>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</si>
  <si>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</si>
  <si>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</si>
  <si>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</si>
  <si>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</si>
  <si>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</si>
  <si>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</si>
  <si>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</si>
  <si>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</si>
  <si>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</si>
  <si>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</si>
  <si>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</si>
  <si>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</si>
  <si>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</si>
  <si>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</si>
  <si>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</si>
  <si>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</si>
  <si>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</si>
  <si>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</si>
  <si>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</si>
  <si>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</si>
  <si>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</si>
  <si>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</si>
  <si>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</si>
  <si>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</si>
  <si>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山鹿市下水道事業会計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</si>
  <si>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</si>
  <si>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</si>
  <si>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山鹿市農業集落排水事業会計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</si>
  <si>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</si>
  <si>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山鹿市病院事業会計</t>
    <phoneticPr fontId="5"/>
  </si>
  <si>
    <t>(Ｆ)</t>
    <phoneticPr fontId="5"/>
  </si>
  <si>
    <t>山鹿市水道事業会計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</si>
  <si>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</si>
  <si>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</si>
  <si>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</si>
  <si>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</si>
  <si>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</si>
  <si>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</si>
  <si>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</si>
  <si>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</si>
  <si>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</si>
  <si>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</si>
  <si>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</si>
  <si>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</si>
  <si>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</si>
  <si>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</si>
  <si>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</si>
  <si>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</si>
  <si>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</si>
  <si>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</si>
  <si>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</si>
  <si>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</si>
  <si>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</si>
  <si>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</si>
  <si>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</si>
  <si>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</si>
  <si>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</si>
  <si>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</si>
  <si>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</si>
  <si>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</si>
  <si>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</si>
  <si>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</si>
  <si>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</si>
  <si>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</si>
  <si>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</si>
  <si>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</si>
  <si>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</si>
  <si>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</si>
  <si>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</si>
  <si>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</si>
  <si>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</si>
  <si>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</si>
  <si>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</si>
  <si>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</si>
  <si>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</si>
  <si>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</si>
  <si>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</si>
  <si>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</si>
  <si>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</si>
  <si>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</si>
  <si>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</si>
  <si>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</si>
  <si>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</si>
  <si>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</si>
  <si>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</si>
  <si>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</si>
  <si>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</si>
  <si>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</si>
  <si>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</si>
  <si>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</si>
  <si>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</si>
  <si>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</si>
  <si>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</si>
  <si>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</si>
  <si>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</si>
  <si>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</si>
  <si>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</si>
  <si>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</si>
  <si>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</si>
  <si>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</si>
  <si>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</si>
  <si>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</si>
  <si>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</si>
  <si>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</si>
  <si>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</si>
  <si>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</si>
  <si>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</si>
  <si>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</si>
  <si>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</si>
  <si>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</si>
  <si>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</si>
  <si>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</si>
  <si>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6.46</t>
  </si>
  <si>
    <t>▲ 10.35</t>
  </si>
  <si>
    <t>▲ 2.91</t>
  </si>
  <si>
    <t>一般会計</t>
  </si>
  <si>
    <t>水道事業会計</t>
  </si>
  <si>
    <t>介護保険事業特別会計</t>
  </si>
  <si>
    <t>下水道事業会計</t>
  </si>
  <si>
    <t>国民健康保険事業特別会計</t>
  </si>
  <si>
    <t>農業集落排水事業会計</t>
  </si>
  <si>
    <t>後期高齢者医療特別会計</t>
  </si>
  <si>
    <t>病院事業会計</t>
  </si>
  <si>
    <t>その他会計（赤字）</t>
  </si>
  <si>
    <t>その他会計（黒字）</t>
  </si>
  <si>
    <t>R01</t>
    <phoneticPr fontId="5"/>
  </si>
  <si>
    <t>R02</t>
    <phoneticPr fontId="5"/>
  </si>
  <si>
    <t>R03</t>
    <phoneticPr fontId="5"/>
  </si>
  <si>
    <t>R04</t>
    <phoneticPr fontId="5"/>
  </si>
  <si>
    <t>R05</t>
    <phoneticPr fontId="5"/>
  </si>
  <si>
    <t>-</t>
    <phoneticPr fontId="2"/>
  </si>
  <si>
    <t>熊本県市町村総合事務組合</t>
    <phoneticPr fontId="2"/>
  </si>
  <si>
    <t>山鹿植木広域行政事務組合</t>
    <phoneticPr fontId="2"/>
  </si>
  <si>
    <t>熊本県後期高齢者医療広域連合（一般会計）</t>
    <phoneticPr fontId="2"/>
  </si>
  <si>
    <t>熊本県後期高齢者医療広域連合（後期高齢者医療特別会計）</t>
    <phoneticPr fontId="2"/>
  </si>
  <si>
    <t>山鹿市地域振興公社</t>
    <rPh sb="0" eb="3">
      <t>ヤマガシ</t>
    </rPh>
    <rPh sb="3" eb="5">
      <t>チイキ</t>
    </rPh>
    <rPh sb="5" eb="7">
      <t>シンコウ</t>
    </rPh>
    <rPh sb="7" eb="9">
      <t>コウシャ</t>
    </rPh>
    <phoneticPr fontId="2"/>
  </si>
  <si>
    <t>(株)小栗郷</t>
    <rPh sb="0" eb="3">
      <t>カブシキガイシャ</t>
    </rPh>
    <rPh sb="3" eb="5">
      <t>オグリ</t>
    </rPh>
    <rPh sb="5" eb="6">
      <t>サト</t>
    </rPh>
    <phoneticPr fontId="2"/>
  </si>
  <si>
    <t>(株)鹿本町振興公社</t>
    <rPh sb="0" eb="3">
      <t>カブシキガイシャ</t>
    </rPh>
    <rPh sb="3" eb="6">
      <t>カモトマチ</t>
    </rPh>
    <rPh sb="6" eb="8">
      <t>シンコウ</t>
    </rPh>
    <rPh sb="8" eb="10">
      <t>コウシャ</t>
    </rPh>
    <phoneticPr fontId="2"/>
  </si>
  <si>
    <t>-</t>
    <phoneticPr fontId="2"/>
  </si>
  <si>
    <t>山鹿市未来創造基金</t>
    <rPh sb="0" eb="3">
      <t>ヤマガシ</t>
    </rPh>
    <rPh sb="3" eb="5">
      <t>ミライ</t>
    </rPh>
    <rPh sb="5" eb="7">
      <t>ソウゾウ</t>
    </rPh>
    <rPh sb="7" eb="9">
      <t>キキン</t>
    </rPh>
    <phoneticPr fontId="5"/>
  </si>
  <si>
    <t>退職手当基金</t>
    <phoneticPr fontId="2"/>
  </si>
  <si>
    <t>環境保全型地域振興基金</t>
    <phoneticPr fontId="2"/>
  </si>
  <si>
    <t>ふるさと応援基金</t>
    <phoneticPr fontId="2"/>
  </si>
  <si>
    <t>地域福祉基金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</si>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</sst>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92632</c:v>
                </c:pt>
                <c:pt idx="2">
                  <c:v>96469</c:v>
                </c:pt>
                <c:pt idx="3">
                  <c:v>85743</c:v>
                </c:pt>
                <c:pt idx="4">
                  <c:v>92509</c:v>
                </c:pt>
              </c:numCache>
            </c:numRef>
          </c:val>
          <c:smooth val="0"/>
          <c:extLst>
            <c:ext xmlns:c16="http://schemas.microsoft.com/office/drawing/2014/chart" uri="{C3380CC4-5D6E-409C-BE32-E72D297353CC}">
              <c16:uniqueId val="{00000000-8D12-4B4C-BB6F-33A271F594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65460</c:v>
                </c:pt>
                <c:pt idx="1">
                  <c:v>67839</c:v>
                </c:pt>
                <c:pt idx="2">
                  <c:v>40173</c:v>
                </c:pt>
                <c:pt idx="3">
                  <c:v>58487</c:v>
                </c:pt>
                <c:pt idx="4">
                  <c:v>66212</c:v>
                </c:pt>
              </c:numCache>
            </c:numRef>
          </c:val>
          <c:smooth val="0"/>
          <c:extLst>
            <c:ext xmlns:c16="http://schemas.microsoft.com/office/drawing/2014/chart" uri="{C3380CC4-5D6E-409C-BE32-E72D297353CC}">
              <c16:uniqueId val="{00000001-8D12-4B4C-BB6F-33A271F594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14.17</c:v>
                </c:pt>
                <c:pt idx="1">
                  <c:v>7.29</c:v>
                </c:pt>
                <c:pt idx="2">
                  <c:v>13.28</c:v>
                </c:pt>
                <c:pt idx="3">
                  <c:v>13.16</c:v>
                </c:pt>
                <c:pt idx="4">
                  <c:v>13.86</c:v>
                </c:pt>
              </c:numCache>
            </c:numRef>
          </c:val>
          <c:extLst>
            <c:ext xmlns:c16="http://schemas.microsoft.com/office/drawing/2014/chart" uri="{C3380CC4-5D6E-409C-BE32-E72D297353CC}">
              <c16:uniqueId val="{00000000-70BC-447C-9520-06FB87019E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40.049999999999997</c:v>
                </c:pt>
                <c:pt idx="1">
                  <c:v>38.92</c:v>
                </c:pt>
                <c:pt idx="2">
                  <c:v>38.04</c:v>
                </c:pt>
                <c:pt idx="3">
                  <c:v>37.229999999999997</c:v>
                </c:pt>
                <c:pt idx="4">
                  <c:v>33.74</c:v>
                </c:pt>
              </c:numCache>
            </c:numRef>
          </c:val>
          <c:extLst>
            <c:ext xmlns:c16="http://schemas.microsoft.com/office/drawing/2014/chart" uri="{C3380CC4-5D6E-409C-BE32-E72D297353CC}">
              <c16:uniqueId val="{00000001-70BC-447C-9520-06FB87019E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-6.46</c:v>
                </c:pt>
                <c:pt idx="1">
                  <c:v>-10.35</c:v>
                </c:pt>
                <c:pt idx="2">
                  <c:v>6.7</c:v>
                </c:pt>
                <c:pt idx="3">
                  <c:v>-2.91</c:v>
                </c:pt>
                <c:pt idx="4">
                  <c:v>0.89</c:v>
                </c:pt>
              </c:numCache>
            </c:numRef>
          </c:val>
          <c:smooth val="0"/>
          <c:extLst>
            <c:ext xmlns:c16="http://schemas.microsoft.com/office/drawing/2014/chart" uri="{C3380CC4-5D6E-409C-BE32-E72D297353CC}">
              <c16:uniqueId val="{00000002-70BC-447C-9520-06FB87019E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0.18</c:v>
                </c:pt>
                <c:pt idx="8">
                  <c:v>0</c:v>
                </c:pt>
                <c:pt idx="9">
                  <c:v>0</c:v>
                </c:pt>
              </c:numCache>
            </c:numRef>
          </c:val>
          <c:extLst>
            <c:ext xmlns:c16="http://schemas.microsoft.com/office/drawing/2014/chart" uri="{C3380CC4-5D6E-409C-BE32-E72D297353CC}">
              <c16:uniqueId val="{00000000-5243-4656-BFA6-F62E484E60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43-4656-BFA6-F62E484E605B}"/>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0.5</c:v>
                </c:pt>
                <c:pt idx="4">
                  <c:v>#N/A</c:v>
                </c:pt>
                <c:pt idx="5">
                  <c:v>1.26</c:v>
                </c:pt>
                <c:pt idx="6">
                  <c:v>#N/A</c:v>
                </c:pt>
                <c:pt idx="7">
                  <c:v>2.3199999999999998</c:v>
                </c:pt>
                <c:pt idx="8">
                  <c:v>#N/A</c:v>
                </c:pt>
                <c:pt idx="9">
                  <c:v>0</c:v>
                </c:pt>
              </c:numCache>
            </c:numRef>
          </c:val>
          <c:extLst>
            <c:ext xmlns:c16="http://schemas.microsoft.com/office/drawing/2014/chart" uri="{C3380CC4-5D6E-409C-BE32-E72D297353CC}">
              <c16:uniqueId val="{00000002-5243-4656-BFA6-F62E484E605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0.1</c:v>
                </c:pt>
                <c:pt idx="4">
                  <c:v>#N/A</c:v>
                </c:pt>
                <c:pt idx="5">
                  <c:v>0.11</c:v>
                </c:pt>
                <c:pt idx="6">
                  <c:v>#N/A</c:v>
                </c:pt>
                <c:pt idx="7">
                  <c:v>0.13</c:v>
                </c:pt>
                <c:pt idx="8">
                  <c:v>#N/A</c:v>
                </c:pt>
                <c:pt idx="9">
                  <c:v>0.13</c:v>
                </c:pt>
              </c:numCache>
            </c:numRef>
          </c:val>
          <c:extLst>
            <c:ext xmlns:c16="http://schemas.microsoft.com/office/drawing/2014/chart" uri="{C3380CC4-5D6E-409C-BE32-E72D297353CC}">
              <c16:uniqueId val="{00000003-5243-4656-BFA6-F62E484E605B}"/>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0.63</c:v>
                </c:pt>
              </c:numCache>
            </c:numRef>
          </c:val>
          <c:extLst>
            <c:ext xmlns:c16="http://schemas.microsoft.com/office/drawing/2014/chart" uri="{C3380CC4-5D6E-409C-BE32-E72D297353CC}">
              <c16:uniqueId val="{00000004-5243-4656-BFA6-F62E484E605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1.21</c:v>
                </c:pt>
                <c:pt idx="2">
                  <c:v>#N/A</c:v>
                </c:pt>
                <c:pt idx="3">
                  <c:v>1.06</c:v>
                </c:pt>
                <c:pt idx="4">
                  <c:v>#N/A</c:v>
                </c:pt>
                <c:pt idx="5">
                  <c:v>0.79</c:v>
                </c:pt>
                <c:pt idx="6">
                  <c:v>#N/A</c:v>
                </c:pt>
                <c:pt idx="7">
                  <c:v>0.99</c:v>
                </c:pt>
                <c:pt idx="8">
                  <c:v>#N/A</c:v>
                </c:pt>
                <c:pt idx="9">
                  <c:v>0.83</c:v>
                </c:pt>
              </c:numCache>
            </c:numRef>
          </c:val>
          <c:extLst>
            <c:ext xmlns:c16="http://schemas.microsoft.com/office/drawing/2014/chart" uri="{C3380CC4-5D6E-409C-BE32-E72D297353CC}">
              <c16:uniqueId val="{00000005-5243-4656-BFA6-F62E484E605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0.74</c:v>
                </c:pt>
                <c:pt idx="2">
                  <c:v>#N/A</c:v>
                </c:pt>
                <c:pt idx="3">
                  <c:v>1.02</c:v>
                </c:pt>
                <c:pt idx="4">
                  <c:v>#N/A</c:v>
                </c:pt>
                <c:pt idx="5">
                  <c:v>0.95</c:v>
                </c:pt>
                <c:pt idx="6">
                  <c:v>#N/A</c:v>
                </c:pt>
                <c:pt idx="7">
                  <c:v>1</c:v>
                </c:pt>
                <c:pt idx="8">
                  <c:v>#N/A</c:v>
                </c:pt>
                <c:pt idx="9">
                  <c:v>1.73</c:v>
                </c:pt>
              </c:numCache>
            </c:numRef>
          </c:val>
          <c:extLst>
            <c:ext xmlns:c16="http://schemas.microsoft.com/office/drawing/2014/chart" uri="{C3380CC4-5D6E-409C-BE32-E72D297353CC}">
              <c16:uniqueId val="{00000006-5243-4656-BFA6-F62E484E605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1.82</c:v>
                </c:pt>
                <c:pt idx="2">
                  <c:v>#N/A</c:v>
                </c:pt>
                <c:pt idx="3">
                  <c:v>1.98</c:v>
                </c:pt>
                <c:pt idx="4">
                  <c:v>#N/A</c:v>
                </c:pt>
                <c:pt idx="5">
                  <c:v>2.34</c:v>
                </c:pt>
                <c:pt idx="6">
                  <c:v>#N/A</c:v>
                </c:pt>
                <c:pt idx="7">
                  <c:v>2.52</c:v>
                </c:pt>
                <c:pt idx="8">
                  <c:v>#N/A</c:v>
                </c:pt>
                <c:pt idx="9">
                  <c:v>1.76</c:v>
                </c:pt>
              </c:numCache>
            </c:numRef>
          </c:val>
          <c:extLst>
            <c:ext xmlns:c16="http://schemas.microsoft.com/office/drawing/2014/chart" uri="{C3380CC4-5D6E-409C-BE32-E72D297353CC}">
              <c16:uniqueId val="{00000007-5243-4656-BFA6-F62E484E605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3.3</c:v>
                </c:pt>
                <c:pt idx="2">
                  <c:v>#N/A</c:v>
                </c:pt>
                <c:pt idx="3">
                  <c:v>2.82</c:v>
                </c:pt>
                <c:pt idx="4">
                  <c:v>#N/A</c:v>
                </c:pt>
                <c:pt idx="5">
                  <c:v>2.4500000000000002</c:v>
                </c:pt>
                <c:pt idx="6">
                  <c:v>#N/A</c:v>
                </c:pt>
                <c:pt idx="7">
                  <c:v>1.94</c:v>
                </c:pt>
                <c:pt idx="8">
                  <c:v>#N/A</c:v>
                </c:pt>
                <c:pt idx="9">
                  <c:v>1.9</c:v>
                </c:pt>
              </c:numCache>
            </c:numRef>
          </c:val>
          <c:extLst>
            <c:ext xmlns:c16="http://schemas.microsoft.com/office/drawing/2014/chart" uri="{C3380CC4-5D6E-409C-BE32-E72D297353CC}">
              <c16:uniqueId val="{00000008-5243-4656-BFA6-F62E484E60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14.16</c:v>
                </c:pt>
                <c:pt idx="2">
                  <c:v>#N/A</c:v>
                </c:pt>
                <c:pt idx="3">
                  <c:v>7.29</c:v>
                </c:pt>
                <c:pt idx="4">
                  <c:v>#N/A</c:v>
                </c:pt>
                <c:pt idx="5">
                  <c:v>13.28</c:v>
                </c:pt>
                <c:pt idx="6">
                  <c:v>#N/A</c:v>
                </c:pt>
                <c:pt idx="7">
                  <c:v>13.15</c:v>
                </c:pt>
                <c:pt idx="8">
                  <c:v>#N/A</c:v>
                </c:pt>
                <c:pt idx="9">
                  <c:v>13.85</c:v>
                </c:pt>
              </c:numCache>
            </c:numRef>
          </c:val>
          <c:extLst>
            <c:ext xmlns:c16="http://schemas.microsoft.com/office/drawing/2014/chart" uri="{C3380CC4-5D6E-409C-BE32-E72D297353CC}">
              <c16:uniqueId val="{00000009-5243-4656-BFA6-F62E484E60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3442</c:v>
                </c:pt>
                <c:pt idx="5">
                  <c:v>3593</c:v>
                </c:pt>
                <c:pt idx="8">
                  <c:v>3657</c:v>
                </c:pt>
                <c:pt idx="11">
                  <c:v>3554</c:v>
                </c:pt>
                <c:pt idx="14">
                  <c:v>3417</c:v>
                </c:pt>
              </c:numCache>
            </c:numRef>
          </c:val>
          <c:extLst>
            <c:ext xmlns:c16="http://schemas.microsoft.com/office/drawing/2014/chart" uri="{C3380CC4-5D6E-409C-BE32-E72D297353CC}">
              <c16:uniqueId val="{00000000-6983-4950-B3D1-F5AEFE02EE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83-4950-B3D1-F5AEFE02EE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35</c:v>
                </c:pt>
                <c:pt idx="3">
                  <c:v>35</c:v>
                </c:pt>
                <c:pt idx="6">
                  <c:v>94</c:v>
                </c:pt>
                <c:pt idx="9">
                  <c:v>48</c:v>
                </c:pt>
                <c:pt idx="12">
                  <c:v>14</c:v>
                </c:pt>
              </c:numCache>
            </c:numRef>
          </c:val>
          <c:extLst>
            <c:ext xmlns:c16="http://schemas.microsoft.com/office/drawing/2014/chart" uri="{C3380CC4-5D6E-409C-BE32-E72D297353CC}">
              <c16:uniqueId val="{00000002-6983-4950-B3D1-F5AEFE02EE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6983-4950-B3D1-F5AEFE02EE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1111</c:v>
                </c:pt>
                <c:pt idx="3">
                  <c:v>989</c:v>
                </c:pt>
                <c:pt idx="6">
                  <c:v>936</c:v>
                </c:pt>
                <c:pt idx="9">
                  <c:v>910</c:v>
                </c:pt>
                <c:pt idx="12">
                  <c:v>849</c:v>
                </c:pt>
              </c:numCache>
            </c:numRef>
          </c:val>
          <c:extLst>
            <c:ext xmlns:c16="http://schemas.microsoft.com/office/drawing/2014/chart" uri="{C3380CC4-5D6E-409C-BE32-E72D297353CC}">
              <c16:uniqueId val="{00000004-6983-4950-B3D1-F5AEFE02EE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83-4950-B3D1-F5AEFE02EE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83-4950-B3D1-F5AEFE02EE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3532</c:v>
                </c:pt>
                <c:pt idx="3">
                  <c:v>3867</c:v>
                </c:pt>
                <c:pt idx="6">
                  <c:v>3949</c:v>
                </c:pt>
                <c:pt idx="9">
                  <c:v>4075</c:v>
                </c:pt>
                <c:pt idx="12">
                  <c:v>3752</c:v>
                </c:pt>
              </c:numCache>
            </c:numRef>
          </c:val>
          <c:extLst>
            <c:ext xmlns:c16="http://schemas.microsoft.com/office/drawing/2014/chart" uri="{C3380CC4-5D6E-409C-BE32-E72D297353CC}">
              <c16:uniqueId val="{00000007-6983-4950-B3D1-F5AEFE02EE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1236</c:v>
                </c:pt>
                <c:pt idx="2">
                  <c:v>#N/A</c:v>
                </c:pt>
                <c:pt idx="3">
                  <c:v>#N/A</c:v>
                </c:pt>
                <c:pt idx="4">
                  <c:v>1298</c:v>
                </c:pt>
                <c:pt idx="5">
                  <c:v>#N/A</c:v>
                </c:pt>
                <c:pt idx="6">
                  <c:v>#N/A</c:v>
                </c:pt>
                <c:pt idx="7">
                  <c:v>1322</c:v>
                </c:pt>
                <c:pt idx="8">
                  <c:v>#N/A</c:v>
                </c:pt>
                <c:pt idx="9">
                  <c:v>#N/A</c:v>
                </c:pt>
                <c:pt idx="10">
                  <c:v>1479</c:v>
                </c:pt>
                <c:pt idx="11">
                  <c:v>#N/A</c:v>
                </c:pt>
                <c:pt idx="12">
                  <c:v>#N/A</c:v>
                </c:pt>
                <c:pt idx="13">
                  <c:v>1199</c:v>
                </c:pt>
                <c:pt idx="14">
                  <c:v>#N/A</c:v>
                </c:pt>
              </c:numCache>
            </c:numRef>
          </c:val>
          <c:smooth val="0"/>
          <c:extLst>
            <c:ext xmlns:c16="http://schemas.microsoft.com/office/drawing/2014/chart" uri="{C3380CC4-5D6E-409C-BE32-E72D297353CC}">
              <c16:uniqueId val="{00000008-6983-4950-B3D1-F5AEFE02EE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31956</c:v>
                </c:pt>
                <c:pt idx="5">
                  <c:v>31392</c:v>
                </c:pt>
                <c:pt idx="8">
                  <c:v>29852</c:v>
                </c:pt>
                <c:pt idx="11">
                  <c:v>28881</c:v>
                </c:pt>
                <c:pt idx="14">
                  <c:v>29634</c:v>
                </c:pt>
              </c:numCache>
            </c:numRef>
          </c:val>
          <c:extLst>
            <c:ext xmlns:c16="http://schemas.microsoft.com/office/drawing/2014/chart" uri="{C3380CC4-5D6E-409C-BE32-E72D297353CC}">
              <c16:uniqueId val="{00000000-7A7D-45E8-8AC3-1783E384F1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521</c:v>
                </c:pt>
                <c:pt idx="5">
                  <c:v>491</c:v>
                </c:pt>
                <c:pt idx="8">
                  <c:v>569</c:v>
                </c:pt>
                <c:pt idx="11">
                  <c:v>614</c:v>
                </c:pt>
                <c:pt idx="14">
                  <c:v>674</c:v>
                </c:pt>
              </c:numCache>
            </c:numRef>
          </c:val>
          <c:extLst>
            <c:ext xmlns:c16="http://schemas.microsoft.com/office/drawing/2014/chart" uri="{C3380CC4-5D6E-409C-BE32-E72D297353CC}">
              <c16:uniqueId val="{00000001-7A7D-45E8-8AC3-1783E384F1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16057</c:v>
                </c:pt>
                <c:pt idx="5">
                  <c:v>15963</c:v>
                </c:pt>
                <c:pt idx="8">
                  <c:v>16051</c:v>
                </c:pt>
                <c:pt idx="11">
                  <c:v>16995</c:v>
                </c:pt>
                <c:pt idx="14">
                  <c:v>16738</c:v>
                </c:pt>
              </c:numCache>
            </c:numRef>
          </c:val>
          <c:extLst>
            <c:ext xmlns:c16="http://schemas.microsoft.com/office/drawing/2014/chart" uri="{C3380CC4-5D6E-409C-BE32-E72D297353CC}">
              <c16:uniqueId val="{00000002-7A7D-45E8-8AC3-1783E384F1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7D-45E8-8AC3-1783E384F1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7D-45E8-8AC3-1783E384F1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7D-45E8-8AC3-1783E384F1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4420</c:v>
                </c:pt>
                <c:pt idx="3">
                  <c:v>4067</c:v>
                </c:pt>
                <c:pt idx="6">
                  <c:v>4051</c:v>
                </c:pt>
                <c:pt idx="9">
                  <c:v>4063</c:v>
                </c:pt>
                <c:pt idx="12">
                  <c:v>4055</c:v>
                </c:pt>
              </c:numCache>
            </c:numRef>
          </c:val>
          <c:extLst>
            <c:ext xmlns:c16="http://schemas.microsoft.com/office/drawing/2014/chart" uri="{C3380CC4-5D6E-409C-BE32-E72D297353CC}">
              <c16:uniqueId val="{00000006-7A7D-45E8-8AC3-1783E384F1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A7D-45E8-8AC3-1783E384F1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9001</c:v>
                </c:pt>
                <c:pt idx="3">
                  <c:v>8700</c:v>
                </c:pt>
                <c:pt idx="6">
                  <c:v>7465</c:v>
                </c:pt>
                <c:pt idx="9">
                  <c:v>6476</c:v>
                </c:pt>
                <c:pt idx="12">
                  <c:v>6546</c:v>
                </c:pt>
              </c:numCache>
            </c:numRef>
          </c:val>
          <c:extLst>
            <c:ext xmlns:c16="http://schemas.microsoft.com/office/drawing/2014/chart" uri="{C3380CC4-5D6E-409C-BE32-E72D297353CC}">
              <c16:uniqueId val="{00000008-7A7D-45E8-8AC3-1783E384F1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69</c:v>
                </c:pt>
                <c:pt idx="3">
                  <c:v>34</c:v>
                </c:pt>
                <c:pt idx="6">
                  <c:v>0</c:v>
                </c:pt>
                <c:pt idx="9">
                  <c:v>0</c:v>
                </c:pt>
                <c:pt idx="12">
                  <c:v>0</c:v>
                </c:pt>
              </c:numCache>
            </c:numRef>
          </c:val>
          <c:extLst>
            <c:ext xmlns:c16="http://schemas.microsoft.com/office/drawing/2014/chart" uri="{C3380CC4-5D6E-409C-BE32-E72D297353CC}">
              <c16:uniqueId val="{00000009-7A7D-45E8-8AC3-1783E384F1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34481</c:v>
                </c:pt>
                <c:pt idx="3">
                  <c:v>33940</c:v>
                </c:pt>
                <c:pt idx="6">
                  <c:v>32403</c:v>
                </c:pt>
                <c:pt idx="9">
                  <c:v>31034</c:v>
                </c:pt>
                <c:pt idx="12">
                  <c:v>31054</c:v>
                </c:pt>
              </c:numCache>
            </c:numRef>
          </c:val>
          <c:extLst>
            <c:ext xmlns:c16="http://schemas.microsoft.com/office/drawing/2014/chart" uri="{C3380CC4-5D6E-409C-BE32-E72D297353CC}">
              <c16:uniqueId val="{0000000A-7A7D-45E8-8AC3-1783E384F1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7D-45E8-8AC3-1783E384F1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6708</c:v>
                </c:pt>
                <c:pt idx="1">
                  <c:v>6322</c:v>
                </c:pt>
                <c:pt idx="2">
                  <c:v>5720</c:v>
                </c:pt>
              </c:numCache>
            </c:numRef>
          </c:val>
          <c:extLst>
            <c:ext xmlns:c16="http://schemas.microsoft.com/office/drawing/2014/chart" uri="{C3380CC4-5D6E-409C-BE32-E72D297353CC}">
              <c16:uniqueId val="{00000000-57FF-4E05-AEB8-310369D121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5370</c:v>
                </c:pt>
                <c:pt idx="1">
                  <c:v>6571</c:v>
                </c:pt>
                <c:pt idx="2">
                  <c:v>6473</c:v>
                </c:pt>
              </c:numCache>
            </c:numRef>
          </c:val>
          <c:extLst>
            <c:ext xmlns:c16="http://schemas.microsoft.com/office/drawing/2014/chart" uri="{C3380CC4-5D6E-409C-BE32-E72D297353CC}">
              <c16:uniqueId val="{00000001-57FF-4E05-AEB8-310369D121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2610</c:v>
                </c:pt>
                <c:pt idx="1">
                  <c:v>2633</c:v>
                </c:pt>
                <c:pt idx="2">
                  <c:v>4501</c:v>
                </c:pt>
              </c:numCache>
            </c:numRef>
          </c:val>
          <c:extLst>
            <c:ext xmlns:c16="http://schemas.microsoft.com/office/drawing/2014/chart" uri="{C3380CC4-5D6E-409C-BE32-E72D297353CC}">
              <c16:uniqueId val="{00000002-57FF-4E05-AEB8-310369D121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48,639
48,155
299.69
36,168,956
33,744,007
2,349,607
16,955,441
31,053,726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人口の減少や全国平均を上回る高齢化率</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R6.1.1</a:t>
          </a:r>
          <a:r>
            <a:rPr kumimoji="1" lang="ja-JP" altLang="ja-JP" sz="1100" b="0" i="0" baseline="0">
              <a:solidFill>
                <a:sysClr val="windowText" lastClr="000000"/>
              </a:solidFill>
              <a:effectLst/>
              <a:latin typeface="+mn-lt"/>
              <a:ea typeface="+mn-ea"/>
              <a:cs typeface="+mn-cs"/>
            </a:rPr>
            <a:t>現在</a:t>
          </a:r>
          <a:r>
            <a:rPr kumimoji="1" lang="en-US" altLang="ja-JP" sz="1100" b="0" i="0" baseline="0">
              <a:solidFill>
                <a:sysClr val="windowText" lastClr="000000"/>
              </a:solidFill>
              <a:effectLst/>
              <a:latin typeface="+mn-lt"/>
              <a:ea typeface="+mn-ea"/>
              <a:cs typeface="+mn-cs"/>
            </a:rPr>
            <a:t>38.9</a:t>
          </a:r>
          <a:r>
            <a:rPr kumimoji="1" lang="ja-JP" altLang="ja-JP" sz="1100" b="0" i="0" baseline="0">
              <a:solidFill>
                <a:sysClr val="windowText" lastClr="000000"/>
              </a:solidFill>
              <a:effectLst/>
              <a:latin typeface="+mn-lt"/>
              <a:ea typeface="+mn-ea"/>
              <a:cs typeface="+mn-cs"/>
            </a:rPr>
            <a:t>％）</a:t>
          </a:r>
          <a:r>
            <a:rPr kumimoji="1" lang="ja-JP" altLang="ja-JP" sz="1100" b="0" i="0" baseline="0">
              <a:solidFill>
                <a:schemeClr val="dk1"/>
              </a:solidFill>
              <a:effectLst/>
              <a:latin typeface="+mn-lt"/>
              <a:ea typeface="+mn-ea"/>
              <a:cs typeface="+mn-cs"/>
            </a:rPr>
            <a:t>に加え、中心となる産業に乏しいこと等により、財政基盤が弱く、類似団体平均を下回っている状況である。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元産業の活性化はもちろん、企業誘致を中心に民間活力の活用など雇用拡大に資する施策の推進を図り税収増加につなげるとともに、担税力の強化、納税意識の高揚を促しながら自主財源の確保に努め、脆弱な財政基盤の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22860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3710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22860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22860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42</xdr:row>
      <xdr:rowOff>170180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58437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ysClr val="windowText" lastClr="000000"/>
              </a:solidFill>
              <a:effectLst/>
              <a:latin typeface="+mn-lt"/>
              <a:ea typeface="+mn-ea"/>
              <a:cs typeface="+mn-cs"/>
            </a:rPr>
            <a:t>新型コロナウイルスからの経済回復に伴う地方税・法人事業税交付金の増加などの影響により、</a:t>
          </a:r>
          <a:r>
            <a:rPr kumimoji="1" lang="ja-JP" altLang="ja-JP" sz="1100" b="0" i="0" baseline="0">
              <a:solidFill>
                <a:sysClr val="windowText" lastClr="000000"/>
              </a:solidFill>
              <a:effectLst/>
              <a:latin typeface="+mn-lt"/>
              <a:ea typeface="+mn-ea"/>
              <a:cs typeface="+mn-cs"/>
            </a:rPr>
            <a:t>前年度</a:t>
          </a:r>
          <a:r>
            <a:rPr kumimoji="1" lang="ja-JP" altLang="en-US" sz="1100" b="0" i="0" baseline="0">
              <a:solidFill>
                <a:sysClr val="windowText" lastClr="000000"/>
              </a:solidFill>
              <a:effectLst/>
              <a:latin typeface="+mn-lt"/>
              <a:ea typeface="+mn-ea"/>
              <a:cs typeface="+mn-cs"/>
            </a:rPr>
            <a:t>と比較して</a:t>
          </a:r>
          <a:r>
            <a:rPr kumimoji="1" lang="en-US" altLang="ja-JP" sz="1100" b="0" i="0" baseline="0">
              <a:solidFill>
                <a:sysClr val="windowText" lastClr="000000"/>
              </a:solidFill>
              <a:effectLst/>
              <a:latin typeface="+mn-lt"/>
              <a:ea typeface="+mn-ea"/>
              <a:cs typeface="+mn-cs"/>
            </a:rPr>
            <a:t>2.2</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減少（改善）</a:t>
          </a:r>
          <a:r>
            <a:rPr kumimoji="1" lang="ja-JP" altLang="ja-JP" sz="1100" b="0" i="0" baseline="0">
              <a:solidFill>
                <a:sysClr val="windowText" lastClr="000000"/>
              </a:solidFill>
              <a:effectLst/>
              <a:latin typeface="+mn-lt"/>
              <a:ea typeface="+mn-ea"/>
              <a:cs typeface="+mn-cs"/>
            </a:rPr>
            <a:t>した。</a:t>
          </a:r>
          <a:r>
            <a:rPr kumimoji="1" lang="ja-JP" altLang="en-US" sz="1100" b="0" i="0" baseline="0">
              <a:solidFill>
                <a:sysClr val="windowText" lastClr="000000"/>
              </a:solidFill>
              <a:effectLst/>
              <a:latin typeface="+mn-lt"/>
              <a:ea typeface="+mn-ea"/>
              <a:cs typeface="+mn-cs"/>
            </a:rPr>
            <a:t>しかし</a:t>
          </a:r>
          <a:r>
            <a:rPr kumimoji="1" lang="ja-JP" altLang="ja-JP" sz="1100" b="0" i="0" baseline="0">
              <a:solidFill>
                <a:sysClr val="windowText" lastClr="000000"/>
              </a:solidFill>
              <a:effectLst/>
              <a:latin typeface="+mn-lt"/>
              <a:ea typeface="+mn-ea"/>
              <a:cs typeface="+mn-cs"/>
            </a:rPr>
            <a:t>、人件費</a:t>
          </a:r>
          <a:r>
            <a:rPr kumimoji="1" lang="ja-JP" altLang="en-US" sz="1100" b="0" i="0" baseline="0">
              <a:solidFill>
                <a:sysClr val="windowText" lastClr="000000"/>
              </a:solidFill>
              <a:effectLst/>
              <a:latin typeface="+mn-lt"/>
              <a:ea typeface="+mn-ea"/>
              <a:cs typeface="+mn-cs"/>
            </a:rPr>
            <a:t>や</a:t>
          </a:r>
          <a:r>
            <a:rPr kumimoji="1" lang="ja-JP" altLang="ja-JP" sz="1100" b="0" i="0" baseline="0">
              <a:solidFill>
                <a:sysClr val="windowText" lastClr="000000"/>
              </a:solidFill>
              <a:effectLst/>
              <a:latin typeface="+mn-lt"/>
              <a:ea typeface="+mn-ea"/>
              <a:cs typeface="+mn-cs"/>
            </a:rPr>
            <a:t>公債費等の増加の影響もあって、類似団体平均よりも財政の硬直化が進んでいる。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a:t>
          </a:r>
          <a:r>
            <a:rPr kumimoji="1" lang="ja-JP" altLang="ja-JP" sz="1100" b="0" i="0" baseline="0">
              <a:solidFill>
                <a:schemeClr val="dk1"/>
              </a:solidFill>
              <a:effectLst/>
              <a:latin typeface="+mn-lt"/>
              <a:ea typeface="+mn-ea"/>
              <a:cs typeface="+mn-cs"/>
            </a:rPr>
            <a:t>定年延長制度の開始による人件費の増加や施設の老朽化対策による維持補修費の増加が見込まれるため、自主財源の確保のほか、事務事業の見直し等により聖域なく歳出の削減を図り、経常収支比率の改善を目指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60778</xdr:rowOff>
    </xdr:from>
    <xdr:to>
      <xdr:col>23</xdr:col>
      <xdr:colOff>133350</xdr:colOff>
      <xdr:row>61</xdr:row>
      <xdr:rowOff>136616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19228"/>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163285</xdr:rowOff>
    </xdr:from>
    <xdr:to>
      <xdr:col>19</xdr:col>
      <xdr:colOff>133350</xdr:colOff>
      <xdr:row>61</xdr:row>
      <xdr:rowOff>136616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50285"/>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163285</xdr:rowOff>
    </xdr:from>
    <xdr:to>
      <xdr:col>15</xdr:col>
      <xdr:colOff>82550</xdr:colOff>
      <xdr:row>61</xdr:row>
      <xdr:rowOff>119380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50285"/>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61</xdr:row>
      <xdr:rowOff>157299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778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148426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153505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85816</xdr:rowOff>
    </xdr:from>
    <xdr:to>
      <xdr:col>19</xdr:col>
      <xdr:colOff>184150</xdr:colOff>
      <xdr:row>62</xdr:row>
      <xdr:rowOff>15966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743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112485</xdr:rowOff>
    </xdr:from>
    <xdr:to>
      <xdr:col>15</xdr:col>
      <xdr:colOff>133350</xdr:colOff>
      <xdr:row>61</xdr:row>
      <xdr:rowOff>42635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27412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154957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106499</xdr:rowOff>
    </xdr:from>
    <xdr:to>
      <xdr:col>7</xdr:col>
      <xdr:colOff>31750</xdr:colOff>
      <xdr:row>62</xdr:row>
      <xdr:rowOff>36649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21426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ysClr val="windowText" lastClr="000000"/>
              </a:solidFill>
              <a:effectLst/>
              <a:latin typeface="+mn-lt"/>
              <a:ea typeface="+mn-ea"/>
              <a:cs typeface="+mn-cs"/>
            </a:rPr>
            <a:t>退職者数及び職員数の減少があるものの、会計年度任用職員の増加</a:t>
          </a:r>
          <a:r>
            <a:rPr kumimoji="1" lang="ja-JP" altLang="en-US" sz="1100" b="0" i="0" baseline="0">
              <a:solidFill>
                <a:sysClr val="windowText" lastClr="000000"/>
              </a:solidFill>
              <a:effectLst/>
              <a:latin typeface="+mn-lt"/>
              <a:ea typeface="+mn-ea"/>
              <a:cs typeface="+mn-cs"/>
            </a:rPr>
            <a:t>・処遇改善の影響によって、</a:t>
          </a:r>
          <a:r>
            <a:rPr kumimoji="1" lang="ja-JP" altLang="ja-JP" sz="1100" b="0" i="0" baseline="0">
              <a:solidFill>
                <a:schemeClr val="dk1"/>
              </a:solidFill>
              <a:effectLst/>
              <a:latin typeface="+mn-lt"/>
              <a:ea typeface="+mn-ea"/>
              <a:cs typeface="+mn-cs"/>
            </a:rPr>
            <a:t>人件費は増加した。また、市営住宅の管理業務委託等により、維持補修費は減少した一方で、物件費は増加した。人件費については、第</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次定員適正化計画の着実な実行により、引き続き民間活力の導入等を進め、更なる抑制に努める。物件費や維持補修費についても、公共施設等総合管理計画に基づき、既存施設の最適配置、長寿命化を図りながらコストの縮減と平準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17983</xdr:rowOff>
    </xdr:from>
    <xdr:to>
      <xdr:col>23</xdr:col>
      <xdr:colOff>133350</xdr:colOff>
      <xdr:row>82</xdr:row>
      <xdr:rowOff>28451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76883"/>
          <a:ext cx="838200" cy="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160314</xdr:rowOff>
    </xdr:from>
    <xdr:to>
      <xdr:col>19</xdr:col>
      <xdr:colOff>133350</xdr:colOff>
      <xdr:row>82</xdr:row>
      <xdr:rowOff>17983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47764"/>
          <a:ext cx="889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147016</xdr:rowOff>
    </xdr:from>
    <xdr:to>
      <xdr:col>15</xdr:col>
      <xdr:colOff>82550</xdr:colOff>
      <xdr:row>81</xdr:row>
      <xdr:rowOff>160314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34466"/>
          <a:ext cx="889000" cy="1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136032</xdr:rowOff>
    </xdr:from>
    <xdr:to>
      <xdr:col>11</xdr:col>
      <xdr:colOff>31750</xdr:colOff>
      <xdr:row>81</xdr:row>
      <xdr:rowOff>147016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23482"/>
          <a:ext cx="889000" cy="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51181</xdr:rowOff>
    </xdr:from>
    <xdr:to>
      <xdr:col>7</xdr:col>
      <xdr:colOff>31750</xdr:colOff>
      <xdr:row>81</xdr:row>
      <xdr:rowOff>152781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149101</xdr:rowOff>
    </xdr:from>
    <xdr:to>
      <xdr:col>23</xdr:col>
      <xdr:colOff>184150</xdr:colOff>
      <xdr:row>82</xdr:row>
      <xdr:rowOff>79251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165628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138633</xdr:rowOff>
    </xdr:from>
    <xdr:to>
      <xdr:col>19</xdr:col>
      <xdr:colOff>184150</xdr:colOff>
      <xdr:row>82</xdr:row>
      <xdr:rowOff>68783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2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78960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94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109514</xdr:rowOff>
    </xdr:from>
    <xdr:to>
      <xdr:col>15</xdr:col>
      <xdr:colOff>133350</xdr:colOff>
      <xdr:row>82</xdr:row>
      <xdr:rowOff>39664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49841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96216</xdr:rowOff>
    </xdr:from>
    <xdr:to>
      <xdr:col>11</xdr:col>
      <xdr:colOff>82550</xdr:colOff>
      <xdr:row>82</xdr:row>
      <xdr:rowOff>26366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36543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5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85232</xdr:rowOff>
    </xdr:from>
    <xdr:to>
      <xdr:col>7</xdr:col>
      <xdr:colOff>31750</xdr:colOff>
      <xdr:row>82</xdr:row>
      <xdr:rowOff>15382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5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給与制度の総合的見直しに伴う現給保証を継続しているが、退職者不補充等による職員の年齢構成変動により、指数値に大幅な推移変動はない。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国や県内自治体の支給水準及び本市の財政状況を踏まえ、給与の適正化に努めていく。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47978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9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101600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91016</xdr:rowOff>
    </xdr:from>
    <xdr:to>
      <xdr:col>68</xdr:col>
      <xdr:colOff>203200</xdr:colOff>
      <xdr:row>87</xdr:row>
      <xdr:rowOff>21166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人口が減少する中、第</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次定員適正化計画に基づいた定員管理を行った結果、職員数は類似団体の平均を下回っている。一方で、退職者不補充により職員数を抑制したため年齢構成の偏在が顕著となっている。今後、定年延長制度の開始による高齢層の増加が見込まれる中、定員管理を維持しつつ年齢構成の平準化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また、事務事業の抜本的見直しや民間活力の導入等により組織のスリム化に向けた見直しを行い、行政需要に対し臨機応変に対応できる効率的な組織づくりを図る。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56769</xdr:rowOff>
    </xdr:from>
    <xdr:to>
      <xdr:col>81</xdr:col>
      <xdr:colOff>44450</xdr:colOff>
      <xdr:row>60</xdr:row>
      <xdr:rowOff>70443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43769"/>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56769</xdr:rowOff>
    </xdr:from>
    <xdr:to>
      <xdr:col>77</xdr:col>
      <xdr:colOff>44450</xdr:colOff>
      <xdr:row>60</xdr:row>
      <xdr:rowOff>56769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43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45508</xdr:rowOff>
    </xdr:from>
    <xdr:to>
      <xdr:col>72</xdr:col>
      <xdr:colOff>203200</xdr:colOff>
      <xdr:row>60</xdr:row>
      <xdr:rowOff>56769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32508"/>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45508</xdr:rowOff>
    </xdr:from>
    <xdr:to>
      <xdr:col>68</xdr:col>
      <xdr:colOff>152400</xdr:colOff>
      <xdr:row>60</xdr:row>
      <xdr:rowOff>51139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32508"/>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84920</xdr:rowOff>
    </xdr:from>
    <xdr:to>
      <xdr:col>64</xdr:col>
      <xdr:colOff>152400</xdr:colOff>
      <xdr:row>60</xdr:row>
      <xdr:rowOff>15070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25247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96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19643</xdr:rowOff>
    </xdr:from>
    <xdr:to>
      <xdr:col>81</xdr:col>
      <xdr:colOff>95250</xdr:colOff>
      <xdr:row>60</xdr:row>
      <xdr:rowOff>121243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36170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5969</xdr:rowOff>
    </xdr:from>
    <xdr:to>
      <xdr:col>77</xdr:col>
      <xdr:colOff>95250</xdr:colOff>
      <xdr:row>60</xdr:row>
      <xdr:rowOff>107569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117746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6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5969</xdr:rowOff>
    </xdr:from>
    <xdr:to>
      <xdr:col>73</xdr:col>
      <xdr:colOff>44450</xdr:colOff>
      <xdr:row>60</xdr:row>
      <xdr:rowOff>107569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117746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6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166158</xdr:rowOff>
    </xdr:from>
    <xdr:to>
      <xdr:col>68</xdr:col>
      <xdr:colOff>203200</xdr:colOff>
      <xdr:row>60</xdr:row>
      <xdr:rowOff>96308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106485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339</xdr:rowOff>
    </xdr:from>
    <xdr:to>
      <xdr:col>64</xdr:col>
      <xdr:colOff>152400</xdr:colOff>
      <xdr:row>60</xdr:row>
      <xdr:rowOff>101939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86716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37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b="0" i="0" baseline="0">
              <a:solidFill>
                <a:sysClr val="windowText" lastClr="000000"/>
              </a:solidFill>
              <a:effectLst/>
              <a:latin typeface="+mn-lt"/>
              <a:ea typeface="+mn-ea"/>
              <a:cs typeface="+mn-cs"/>
            </a:rPr>
            <a:t>標準税収入額等</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増加したが、近年の大規模投資に係る地方債の償還が始まっており、一般会計における公債費</a:t>
          </a:r>
          <a:r>
            <a:rPr kumimoji="1" lang="ja-JP" altLang="en-US" sz="1100" b="0" i="0" baseline="0">
              <a:solidFill>
                <a:sysClr val="windowText" lastClr="000000"/>
              </a:solidFill>
              <a:effectLst/>
              <a:latin typeface="+mn-lt"/>
              <a:ea typeface="+mn-ea"/>
              <a:cs typeface="+mn-cs"/>
            </a:rPr>
            <a:t>も高止まりしているため</a:t>
          </a:r>
          <a:r>
            <a:rPr kumimoji="1" lang="ja-JP" altLang="ja-JP" sz="1100" b="0" i="0" baseline="0">
              <a:solidFill>
                <a:sysClr val="windowText" lastClr="000000"/>
              </a:solidFill>
              <a:effectLst/>
              <a:latin typeface="+mn-lt"/>
              <a:ea typeface="+mn-ea"/>
              <a:cs typeface="+mn-cs"/>
            </a:rPr>
            <a:t>、類似団体と比較して</a:t>
          </a:r>
          <a:r>
            <a:rPr kumimoji="1" lang="ja-JP" altLang="en-US" sz="1100" b="0" i="0" baseline="0">
              <a:solidFill>
                <a:sysClr val="windowText" lastClr="000000"/>
              </a:solidFill>
              <a:effectLst/>
              <a:latin typeface="+mn-lt"/>
              <a:ea typeface="+mn-ea"/>
              <a:cs typeface="+mn-cs"/>
            </a:rPr>
            <a:t>数値</a:t>
          </a:r>
          <a:r>
            <a:rPr kumimoji="1" lang="ja-JP" altLang="ja-JP" sz="1100" b="0" i="0" baseline="0">
              <a:solidFill>
                <a:sysClr val="windowText" lastClr="000000"/>
              </a:solidFill>
              <a:effectLst/>
              <a:latin typeface="+mn-lt"/>
              <a:ea typeface="+mn-ea"/>
              <a:cs typeface="+mn-cs"/>
            </a:rPr>
            <a:t>が高くなっている。</a:t>
          </a:r>
          <a:r>
            <a:rPr kumimoji="1" lang="ja-JP" altLang="en-US" sz="1100" b="0" i="0" baseline="0">
              <a:solidFill>
                <a:sysClr val="windowText" lastClr="000000"/>
              </a:solidFill>
              <a:effectLst/>
              <a:latin typeface="+mn-lt"/>
              <a:ea typeface="+mn-ea"/>
              <a:cs typeface="+mn-cs"/>
            </a:rPr>
            <a:t>令和５年度は一部の地方債につき、将来負担軽減のため任意繰上償還を行った。そのため、単年度の実質公債費比率が減少し、前年度と比較して</a:t>
          </a:r>
          <a:r>
            <a:rPr kumimoji="1" lang="en-US" altLang="ja-JP" sz="1100" b="0" i="0" baseline="0">
              <a:solidFill>
                <a:sysClr val="windowText" lastClr="000000"/>
              </a:solidFill>
              <a:effectLst/>
              <a:latin typeface="+mn-lt"/>
              <a:ea typeface="+mn-ea"/>
              <a:cs typeface="+mn-cs"/>
            </a:rPr>
            <a:t>0.3</a:t>
          </a:r>
          <a:r>
            <a:rPr kumimoji="1" lang="ja-JP" altLang="en-US" sz="1100" b="0" i="0" baseline="0">
              <a:solidFill>
                <a:sysClr val="windowText" lastClr="000000"/>
              </a:solidFill>
              <a:effectLst/>
              <a:latin typeface="+mn-lt"/>
              <a:ea typeface="+mn-ea"/>
              <a:cs typeface="+mn-cs"/>
            </a:rPr>
            <a:t>ポイント減少（改善）した。</a:t>
          </a:r>
          <a:r>
            <a:rPr kumimoji="1" lang="ja-JP" altLang="ja-JP" sz="1100" b="0" i="0" baseline="0">
              <a:solidFill>
                <a:schemeClr val="dk1"/>
              </a:solidFill>
              <a:effectLst/>
              <a:latin typeface="+mn-lt"/>
              <a:ea typeface="+mn-ea"/>
              <a:cs typeface="+mn-cs"/>
            </a:rPr>
            <a:t>今後も、引き続き全会計を通じた事業の調整や見直し（一部事業の作送り、凍結、廃止等）を図り、公債費管理の適正化に努める。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30057</xdr:rowOff>
    </xdr:from>
    <xdr:to>
      <xdr:col>81</xdr:col>
      <xdr:colOff>44450</xdr:colOff>
      <xdr:row>37</xdr:row>
      <xdr:rowOff>36089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73707"/>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26035</xdr:rowOff>
    </xdr:from>
    <xdr:to>
      <xdr:col>77</xdr:col>
      <xdr:colOff>44450</xdr:colOff>
      <xdr:row>37</xdr:row>
      <xdr:rowOff>36089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6968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26035</xdr:rowOff>
    </xdr:from>
    <xdr:to>
      <xdr:col>72</xdr:col>
      <xdr:colOff>203200</xdr:colOff>
      <xdr:row>37</xdr:row>
      <xdr:rowOff>28046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6968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28046</xdr:rowOff>
    </xdr:from>
    <xdr:to>
      <xdr:col>68</xdr:col>
      <xdr:colOff>152400</xdr:colOff>
      <xdr:row>37</xdr:row>
      <xdr:rowOff>28046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71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122784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29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156739</xdr:rowOff>
    </xdr:from>
    <xdr:to>
      <xdr:col>77</xdr:col>
      <xdr:colOff>95250</xdr:colOff>
      <xdr:row>37</xdr:row>
      <xdr:rowOff>86889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71666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146685</xdr:rowOff>
    </xdr:from>
    <xdr:to>
      <xdr:col>73</xdr:col>
      <xdr:colOff>44450</xdr:colOff>
      <xdr:row>37</xdr:row>
      <xdr:rowOff>76835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61612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0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148696</xdr:rowOff>
    </xdr:from>
    <xdr:to>
      <xdr:col>68</xdr:col>
      <xdr:colOff>203200</xdr:colOff>
      <xdr:row>37</xdr:row>
      <xdr:rowOff>78846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地方債残高の減少に伴い、引き続き、将来負担額を充当可能財源等が上回ったため、比率なしとなった。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一定規模の基金残高の確保とともに、繰上償還、地方債発行額の抑制に努め、合併特例事業債や過疎対策事業債などの交付税算入割合が有利な地方債を有効活用し、将来負担の増加を引き続き最小限に抑制</a:t>
          </a:r>
          <a:r>
            <a:rPr kumimoji="1" lang="ja-JP" altLang="en-US" sz="1100" b="0" i="0" baseline="0">
              <a:solidFill>
                <a:schemeClr val="dk1"/>
              </a:solidFill>
              <a:effectLst/>
              <a:latin typeface="+mn-lt"/>
              <a:ea typeface="+mn-ea"/>
              <a:cs typeface="+mn-cs"/>
            </a:rPr>
            <a:t>す</a:t>
          </a:r>
          <a:r>
            <a:rPr kumimoji="1" lang="ja-JP" altLang="ja-JP" sz="1100" b="0" i="0" baseline="0">
              <a:solidFill>
                <a:schemeClr val="dk1"/>
              </a:solidFill>
              <a:effectLst/>
              <a:latin typeface="+mn-lt"/>
              <a:ea typeface="+mn-ea"/>
              <a:cs typeface="+mn-cs"/>
            </a:rPr>
            <a:t>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102150</xdr:rowOff>
    </xdr:from>
    <xdr:to>
      <xdr:col>64</xdr:col>
      <xdr:colOff>152400</xdr:colOff>
      <xdr:row>15</xdr:row>
      <xdr:rowOff>32300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42477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48,639
48,155
299.69
36,168,956
33,744,007
2,349,607
16,955,441
31,053,726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人件費に係る経常収支比率</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R5</a:t>
          </a:r>
          <a:r>
            <a:rPr kumimoji="1" lang="ja-JP" altLang="ja-JP" sz="1100">
              <a:solidFill>
                <a:sysClr val="windowText" lastClr="000000"/>
              </a:solidFill>
              <a:effectLst/>
              <a:latin typeface="+mn-lt"/>
              <a:ea typeface="+mn-ea"/>
              <a:cs typeface="+mn-cs"/>
            </a:rPr>
            <a:t>年度において</a:t>
          </a:r>
          <a:r>
            <a:rPr kumimoji="1" lang="en-US" altLang="ja-JP" sz="1100">
              <a:solidFill>
                <a:sysClr val="windowText" lastClr="000000"/>
              </a:solidFill>
              <a:effectLst/>
              <a:latin typeface="+mn-lt"/>
              <a:ea typeface="+mn-ea"/>
              <a:cs typeface="+mn-cs"/>
            </a:rPr>
            <a:t>23.5</a:t>
          </a:r>
          <a:r>
            <a:rPr kumimoji="1" lang="ja-JP" altLang="ja-JP" sz="1100">
              <a:solidFill>
                <a:sysClr val="windowText" lastClr="000000"/>
              </a:solidFill>
              <a:effectLst/>
              <a:latin typeface="+mn-lt"/>
              <a:ea typeface="+mn-ea"/>
              <a:cs typeface="+mn-cs"/>
            </a:rPr>
            <a:t>％と類似団体平均と比べて低い水準となっているが、会計年度任用職員の増加</a:t>
          </a:r>
          <a:r>
            <a:rPr kumimoji="1" lang="ja-JP" altLang="en-US" sz="1100">
              <a:solidFill>
                <a:sysClr val="windowText" lastClr="000000"/>
              </a:solidFill>
              <a:effectLst/>
              <a:latin typeface="+mn-lt"/>
              <a:ea typeface="+mn-ea"/>
              <a:cs typeface="+mn-cs"/>
            </a:rPr>
            <a:t>・処遇改善</a:t>
          </a:r>
          <a:r>
            <a:rPr kumimoji="1" lang="ja-JP" altLang="ja-JP" sz="1100">
              <a:solidFill>
                <a:sysClr val="windowText" lastClr="000000"/>
              </a:solidFill>
              <a:effectLst/>
              <a:latin typeface="+mn-lt"/>
              <a:ea typeface="+mn-ea"/>
              <a:cs typeface="+mn-cs"/>
            </a:rPr>
            <a:t>に伴い人件費は増加している。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今後は、第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次定員適正化計画を確実に実行し、民間活力の導入等を進めるなどにより人件費の適正水準を確保する。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77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77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effectLst/>
              <a:latin typeface="+mn-lt"/>
              <a:ea typeface="+mn-ea"/>
              <a:cs typeface="+mn-cs"/>
            </a:rPr>
            <a:t>市税収納窓口民間委託</a:t>
          </a:r>
          <a:r>
            <a:rPr kumimoji="1" lang="ja-JP" altLang="ja-JP" sz="1100">
              <a:solidFill>
                <a:sysClr val="windowText" lastClr="000000"/>
              </a:solidFill>
              <a:effectLst/>
              <a:latin typeface="+mn-lt"/>
              <a:ea typeface="+mn-ea"/>
              <a:cs typeface="+mn-cs"/>
            </a:rPr>
            <a:t>などにより物件費は増加した。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今後、人件費</a:t>
          </a:r>
          <a:r>
            <a:rPr kumimoji="1" lang="ja-JP" altLang="en-US" sz="1100">
              <a:solidFill>
                <a:sysClr val="windowText" lastClr="000000"/>
              </a:solidFill>
              <a:effectLst/>
              <a:latin typeface="+mn-lt"/>
              <a:ea typeface="+mn-ea"/>
              <a:cs typeface="+mn-cs"/>
            </a:rPr>
            <a:t>・維持補修費</a:t>
          </a:r>
          <a:r>
            <a:rPr kumimoji="1" lang="ja-JP" altLang="ja-JP" sz="1100">
              <a:solidFill>
                <a:sysClr val="windowText" lastClr="000000"/>
              </a:solidFill>
              <a:effectLst/>
              <a:latin typeface="+mn-lt"/>
              <a:ea typeface="+mn-ea"/>
              <a:cs typeface="+mn-cs"/>
            </a:rPr>
            <a:t>を抑制する代替策として、</a:t>
          </a:r>
          <a:r>
            <a:rPr kumimoji="1" lang="ja-JP" altLang="en-US" sz="1100">
              <a:solidFill>
                <a:sysClr val="windowText" lastClr="000000"/>
              </a:solidFill>
              <a:effectLst/>
              <a:latin typeface="+mn-lt"/>
              <a:ea typeface="+mn-ea"/>
              <a:cs typeface="+mn-cs"/>
            </a:rPr>
            <a:t>市が管理する公共施設の管理などにおいて、</a:t>
          </a:r>
          <a:r>
            <a:rPr kumimoji="1" lang="ja-JP" altLang="ja-JP" sz="1100">
              <a:solidFill>
                <a:schemeClr val="dk1"/>
              </a:solidFill>
              <a:effectLst/>
              <a:latin typeface="+mn-lt"/>
              <a:ea typeface="+mn-ea"/>
              <a:cs typeface="+mn-cs"/>
            </a:rPr>
            <a:t>民間活力の導入等を進める方針であるため、物件費は増加する見込みである。そのため、公用車の適正配置や電子化の推進による印刷・消耗品費の削減など、あらゆる消費的経費の縮減を図る。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36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18</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54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77470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153670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92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全国平均を上回る</a:t>
          </a:r>
          <a:r>
            <a:rPr kumimoji="1" lang="ja-JP" altLang="ja-JP" sz="1100">
              <a:solidFill>
                <a:sysClr val="windowText" lastClr="000000"/>
              </a:solidFill>
              <a:effectLst/>
              <a:latin typeface="+mn-lt"/>
              <a:ea typeface="+mn-ea"/>
              <a:cs typeface="+mn-cs"/>
            </a:rPr>
            <a:t>高齢化率（</a:t>
          </a:r>
          <a:r>
            <a:rPr kumimoji="1" lang="en-US" altLang="ja-JP" sz="1100">
              <a:solidFill>
                <a:sysClr val="windowText" lastClr="000000"/>
              </a:solidFill>
              <a:effectLst/>
              <a:latin typeface="+mn-lt"/>
              <a:ea typeface="+mn-ea"/>
              <a:cs typeface="+mn-cs"/>
            </a:rPr>
            <a:t>R6.1.1</a:t>
          </a:r>
          <a:r>
            <a:rPr kumimoji="1" lang="ja-JP" altLang="ja-JP" sz="1100">
              <a:solidFill>
                <a:sysClr val="windowText" lastClr="000000"/>
              </a:solidFill>
              <a:effectLst/>
              <a:latin typeface="+mn-lt"/>
              <a:ea typeface="+mn-ea"/>
              <a:cs typeface="+mn-cs"/>
            </a:rPr>
            <a:t>現在</a:t>
          </a:r>
          <a:r>
            <a:rPr kumimoji="1" lang="en-US" altLang="ja-JP" sz="1100">
              <a:solidFill>
                <a:sysClr val="windowText" lastClr="000000"/>
              </a:solidFill>
              <a:effectLst/>
              <a:latin typeface="+mn-lt"/>
              <a:ea typeface="+mn-ea"/>
              <a:cs typeface="+mn-cs"/>
            </a:rPr>
            <a:t>38.9</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に加え、子ども医療費助成事業の対象者拡充、障害児通所等給付費の増加等により、社会保障関係経費は、増加後高止まりしている。</a:t>
          </a:r>
          <a:endParaRPr lang="ja-JP" altLang="ja-JP" sz="1400">
            <a:effectLst/>
          </a:endParaRPr>
        </a:p>
        <a:p>
          <a:r>
            <a:rPr kumimoji="1" lang="ja-JP" altLang="ja-JP" sz="1100">
              <a:solidFill>
                <a:schemeClr val="dk1"/>
              </a:solidFill>
              <a:effectLst/>
              <a:latin typeface="+mn-lt"/>
              <a:ea typeface="+mn-ea"/>
              <a:cs typeface="+mn-cs"/>
            </a:rPr>
            <a:t>　各種給付や助成に係る対象者、支給基準、単価など、法令や措置基準に基づいた適正な支給に努めるとともに、増加の根本的解決につながる市民所得の向上、保健指導等による包括的、継続的な疾病予防策を講じ、扶助費増加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20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58</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2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82550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71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31750</xdr:rowOff>
    </xdr:from>
    <xdr:to>
      <xdr:col>6</xdr:col>
      <xdr:colOff>171450</xdr:colOff>
      <xdr:row>59</xdr:row>
      <xdr:rowOff>133350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維持補修費については、</a:t>
          </a:r>
          <a:r>
            <a:rPr kumimoji="1" lang="ja-JP" altLang="en-US" sz="1100">
              <a:solidFill>
                <a:sysClr val="windowText" lastClr="000000"/>
              </a:solidFill>
              <a:effectLst/>
              <a:latin typeface="+mn-lt"/>
              <a:ea typeface="+mn-ea"/>
              <a:cs typeface="+mn-cs"/>
            </a:rPr>
            <a:t>多くの公共施設維持管理を民間委託する方針であり、今後は減少する</a:t>
          </a:r>
          <a:r>
            <a:rPr kumimoji="1" lang="ja-JP" altLang="ja-JP" sz="1100">
              <a:solidFill>
                <a:sysClr val="windowText" lastClr="000000"/>
              </a:solidFill>
              <a:effectLst/>
              <a:latin typeface="+mn-lt"/>
              <a:ea typeface="+mn-ea"/>
              <a:cs typeface="+mn-cs"/>
            </a:rPr>
            <a:t>見込みである</a:t>
          </a:r>
          <a:r>
            <a:rPr kumimoji="1" lang="ja-JP" altLang="en-US" sz="1100">
              <a:solidFill>
                <a:sysClr val="windowText" lastClr="000000"/>
              </a:solidFill>
              <a:effectLst/>
              <a:latin typeface="+mn-lt"/>
              <a:ea typeface="+mn-ea"/>
              <a:cs typeface="+mn-cs"/>
            </a:rPr>
            <a:t>。また、市が引き続き管理する公共施設においても、</a:t>
          </a:r>
          <a:r>
            <a:rPr kumimoji="1" lang="ja-JP" altLang="ja-JP" sz="1100">
              <a:solidFill>
                <a:sysClr val="windowText" lastClr="000000"/>
              </a:solidFill>
              <a:effectLst/>
              <a:latin typeface="+mn-lt"/>
              <a:ea typeface="+mn-ea"/>
              <a:cs typeface="+mn-cs"/>
            </a:rPr>
            <a:t>公共施設等総合管理計画に基づき、個別の長期的改修計画を策定し補修費等の抑制を図る。</a:t>
          </a:r>
          <a:r>
            <a:rPr kumimoji="1" lang="ja-JP" altLang="ja-JP" sz="1100">
              <a:solidFill>
                <a:schemeClr val="dk1"/>
              </a:solidFill>
              <a:effectLst/>
              <a:latin typeface="+mn-lt"/>
              <a:ea typeface="+mn-ea"/>
              <a:cs typeface="+mn-cs"/>
            </a:rPr>
            <a:t>繰出金については、特別会計において、公営事業の法適化を進めるほか、施設の最適配置等による事業費の削減により、一般会計と歩調を合わせた経営の健全化、効率化に努め、特別会計の自主性、自律性を高めながら経営基盤の強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59</xdr:row>
      <xdr:rowOff>64407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187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64407</xdr:rowOff>
    </xdr:from>
    <xdr:to>
      <xdr:col>78</xdr:col>
      <xdr:colOff>69850</xdr:colOff>
      <xdr:row>59</xdr:row>
      <xdr:rowOff>64407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7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64407</xdr:rowOff>
    </xdr:from>
    <xdr:to>
      <xdr:col>73</xdr:col>
      <xdr:colOff>180975</xdr:colOff>
      <xdr:row>59</xdr:row>
      <xdr:rowOff>140607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79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75293</xdr:rowOff>
    </xdr:from>
    <xdr:to>
      <xdr:col>69</xdr:col>
      <xdr:colOff>92075</xdr:colOff>
      <xdr:row>59</xdr:row>
      <xdr:rowOff>140607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9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13607</xdr:rowOff>
    </xdr:from>
    <xdr:to>
      <xdr:col>78</xdr:col>
      <xdr:colOff>120650</xdr:colOff>
      <xdr:row>59</xdr:row>
      <xdr:rowOff>115207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99984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1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13607</xdr:rowOff>
    </xdr:from>
    <xdr:to>
      <xdr:col>74</xdr:col>
      <xdr:colOff>31750</xdr:colOff>
      <xdr:row>59</xdr:row>
      <xdr:rowOff>115207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99984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89807</xdr:rowOff>
    </xdr:from>
    <xdr:to>
      <xdr:col>69</xdr:col>
      <xdr:colOff>142875</xdr:colOff>
      <xdr:row>60</xdr:row>
      <xdr:rowOff>19957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4734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24493</xdr:rowOff>
    </xdr:from>
    <xdr:to>
      <xdr:col>65</xdr:col>
      <xdr:colOff>53975</xdr:colOff>
      <xdr:row>59</xdr:row>
      <xdr:rowOff>126093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110870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mn-lt"/>
              <a:ea typeface="+mn-ea"/>
              <a:cs typeface="+mn-cs"/>
            </a:rPr>
            <a:t>農業集落排水事業特別会計の企業会計移行、路線再編の影響による地域公共交通運行費への補助交付金増加といった要因により、補助費等が増加した。</a:t>
          </a:r>
          <a:endParaRPr kumimoji="1" lang="en-US" altLang="ja-JP" sz="1100">
            <a:solidFill>
              <a:sysClr val="windowText" lastClr="00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への繰出については、各会計が策定する経営健全化計画の実施により、一般会計からの繰入に頼らない経営を推進する。各種団体への補助金については、団体の自立化を促進しながら徹底した見直し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1632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156718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16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156718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mn-lt"/>
              <a:ea typeface="+mn-ea"/>
              <a:cs typeface="+mn-cs"/>
            </a:rPr>
            <a:t>学校規模</a:t>
          </a:r>
          <a:r>
            <a:rPr kumimoji="1" lang="ja-JP" altLang="ja-JP" sz="1050">
              <a:solidFill>
                <a:sysClr val="windowText" lastClr="000000"/>
              </a:solidFill>
              <a:effectLst/>
              <a:latin typeface="+mn-lt"/>
              <a:ea typeface="+mn-ea"/>
              <a:cs typeface="+mn-cs"/>
            </a:rPr>
            <a:t>適正化事業等の大型建設事業の財源として地方債を活用したことから、類似団体に比べ高い</a:t>
          </a:r>
          <a:r>
            <a:rPr kumimoji="1" lang="ja-JP" altLang="en-US" sz="1050">
              <a:solidFill>
                <a:sysClr val="windowText" lastClr="000000"/>
              </a:solidFill>
              <a:effectLst/>
              <a:latin typeface="+mn-lt"/>
              <a:ea typeface="+mn-ea"/>
              <a:cs typeface="+mn-cs"/>
            </a:rPr>
            <a:t>水準で推移している。また、本年度から来年度にかけて、地方債を財源とした基金積立を実施する見込みであり、今後も公債費の高止まりが見込まれる。</a:t>
          </a:r>
          <a:r>
            <a:rPr kumimoji="1" lang="ja-JP" altLang="ja-JP" sz="1050">
              <a:solidFill>
                <a:schemeClr val="dk1"/>
              </a:solidFill>
              <a:effectLst/>
              <a:latin typeface="+mn-lt"/>
              <a:ea typeface="+mn-ea"/>
              <a:cs typeface="+mn-cs"/>
            </a:rPr>
            <a:t>今後の財政状況を見据え、起債の種類、借入先、償還期間等の借入条件を適確に見極め、長期的視点に立った公債費の平準化を図るとともに、</a:t>
          </a:r>
          <a:r>
            <a:rPr kumimoji="1" lang="en-US" altLang="ja-JP" sz="1050">
              <a:solidFill>
                <a:schemeClr val="dk1"/>
              </a:solidFill>
              <a:effectLst/>
              <a:latin typeface="+mn-lt"/>
              <a:ea typeface="+mn-ea"/>
              <a:cs typeface="+mn-cs"/>
            </a:rPr>
            <a:t>R</a:t>
          </a:r>
          <a:r>
            <a:rPr kumimoji="1" lang="ja-JP" altLang="ja-JP" sz="1050">
              <a:solidFill>
                <a:schemeClr val="dk1"/>
              </a:solidFill>
              <a:effectLst/>
              <a:latin typeface="+mn-lt"/>
              <a:ea typeface="+mn-ea"/>
              <a:cs typeface="+mn-cs"/>
            </a:rPr>
            <a:t>元年度に策定した「第</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次社会資本整備計画」に基づき、計画的な資本整備及び公債費の適正管理に努める。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13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71755</xdr:rowOff>
    </xdr:from>
    <xdr:to>
      <xdr:col>19</xdr:col>
      <xdr:colOff>187325</xdr:colOff>
      <xdr:row>75</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305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71755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28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69850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0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58437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147337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128288</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20955</xdr:rowOff>
    </xdr:from>
    <xdr:to>
      <xdr:col>15</xdr:col>
      <xdr:colOff>149225</xdr:colOff>
      <xdr:row>75</xdr:row>
      <xdr:rowOff>122555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107332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105427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0</xdr:rowOff>
    </xdr:from>
    <xdr:to>
      <xdr:col>6</xdr:col>
      <xdr:colOff>171450</xdr:colOff>
      <xdr:row>75</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86377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の削減など、義務的経費の抑制策を継続・推進するものの、性質上その額にも限界があるため、今後は施設等の最適配置による物件費の削減、任意的補助金の見直し等による補助費等の削減、公営事業の法適化による基準外繰出の廃止を重点的に健全化策を推進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77</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08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75487"/>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75487"/>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72137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492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29791</xdr:rowOff>
    </xdr:from>
    <xdr:to>
      <xdr:col>29</xdr:col>
      <xdr:colOff>127000</xdr:colOff>
      <xdr:row>18</xdr:row>
      <xdr:rowOff>67651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3516"/>
          <a:ext cx="647700" cy="37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67651</xdr:rowOff>
    </xdr:from>
    <xdr:to>
      <xdr:col>26</xdr:col>
      <xdr:colOff>50800</xdr:colOff>
      <xdr:row>18</xdr:row>
      <xdr:rowOff>95138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1376"/>
          <a:ext cx="698500" cy="27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88563</xdr:rowOff>
    </xdr:from>
    <xdr:to>
      <xdr:col>22</xdr:col>
      <xdr:colOff>114300</xdr:colOff>
      <xdr:row>18</xdr:row>
      <xdr:rowOff>95138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22288"/>
          <a:ext cx="698500" cy="6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88563</xdr:rowOff>
    </xdr:from>
    <xdr:to>
      <xdr:col>18</xdr:col>
      <xdr:colOff>177800</xdr:colOff>
      <xdr:row>18</xdr:row>
      <xdr:rowOff>101854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22288"/>
          <a:ext cx="698500" cy="13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164799</xdr:rowOff>
    </xdr:from>
    <xdr:to>
      <xdr:col>15</xdr:col>
      <xdr:colOff>101600</xdr:colOff>
      <xdr:row>19</xdr:row>
      <xdr:rowOff>94949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79726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150441</xdr:rowOff>
    </xdr:from>
    <xdr:to>
      <xdr:col>29</xdr:col>
      <xdr:colOff>177800</xdr:colOff>
      <xdr:row>18</xdr:row>
      <xdr:rowOff>80591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122518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16851</xdr:rowOff>
    </xdr:from>
    <xdr:to>
      <xdr:col>26</xdr:col>
      <xdr:colOff>101600</xdr:colOff>
      <xdr:row>18</xdr:row>
      <xdr:rowOff>118451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103228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3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44338</xdr:rowOff>
    </xdr:from>
    <xdr:to>
      <xdr:col>22</xdr:col>
      <xdr:colOff>165100</xdr:colOff>
      <xdr:row>18</xdr:row>
      <xdr:rowOff>145938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130715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37763</xdr:rowOff>
    </xdr:from>
    <xdr:to>
      <xdr:col>19</xdr:col>
      <xdr:colOff>38100</xdr:colOff>
      <xdr:row>18</xdr:row>
      <xdr:rowOff>139363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7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124139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5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51054</xdr:rowOff>
    </xdr:from>
    <xdr:to>
      <xdr:col>15</xdr:col>
      <xdr:colOff>101600</xdr:colOff>
      <xdr:row>18</xdr:row>
      <xdr:rowOff>152654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4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162831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5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45494</xdr:rowOff>
    </xdr:from>
    <xdr:to>
      <xdr:col>29</xdr:col>
      <xdr:colOff>127000</xdr:colOff>
      <xdr:row>38</xdr:row>
      <xdr:rowOff>62793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13094"/>
          <a:ext cx="647700" cy="17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45494</xdr:rowOff>
    </xdr:from>
    <xdr:to>
      <xdr:col>26</xdr:col>
      <xdr:colOff>50800</xdr:colOff>
      <xdr:row>38</xdr:row>
      <xdr:rowOff>57059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13094"/>
          <a:ext cx="698500" cy="1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57059</xdr:rowOff>
    </xdr:from>
    <xdr:to>
      <xdr:col>22</xdr:col>
      <xdr:colOff>114300</xdr:colOff>
      <xdr:row>38</xdr:row>
      <xdr:rowOff>59805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24659"/>
          <a:ext cx="698500" cy="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59805</xdr:rowOff>
    </xdr:from>
    <xdr:to>
      <xdr:col>18</xdr:col>
      <xdr:colOff>177800</xdr:colOff>
      <xdr:row>38</xdr:row>
      <xdr:rowOff>65053</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27405"/>
          <a:ext cx="698500" cy="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34983</xdr:rowOff>
    </xdr:from>
    <xdr:to>
      <xdr:col>15</xdr:col>
      <xdr:colOff>101600</xdr:colOff>
      <xdr:row>38</xdr:row>
      <xdr:rowOff>136583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5025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121360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8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11993</xdr:rowOff>
    </xdr:from>
    <xdr:to>
      <xdr:col>29</xdr:col>
      <xdr:colOff>177800</xdr:colOff>
      <xdr:row>38</xdr:row>
      <xdr:rowOff>113593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7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326970</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5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337594</xdr:rowOff>
    </xdr:from>
    <xdr:to>
      <xdr:col>26</xdr:col>
      <xdr:colOff>101600</xdr:colOff>
      <xdr:row>38</xdr:row>
      <xdr:rowOff>96294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6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106471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3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6259</xdr:rowOff>
    </xdr:from>
    <xdr:to>
      <xdr:col>22</xdr:col>
      <xdr:colOff>165100</xdr:colOff>
      <xdr:row>38</xdr:row>
      <xdr:rowOff>107859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73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92636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6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9005</xdr:rowOff>
    </xdr:from>
    <xdr:to>
      <xdr:col>19</xdr:col>
      <xdr:colOff>38100</xdr:colOff>
      <xdr:row>38</xdr:row>
      <xdr:rowOff>110605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7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120782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14253</xdr:rowOff>
    </xdr:from>
    <xdr:to>
      <xdr:col>15</xdr:col>
      <xdr:colOff>101600</xdr:colOff>
      <xdr:row>38</xdr:row>
      <xdr:rowOff>115853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81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126030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50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48,639
48,155
299.69
36,168,956
33,744,007
2,349,607
16,955,441
31,053,726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78457</xdr:rowOff>
    </xdr:from>
    <xdr:to>
      <xdr:col>24</xdr:col>
      <xdr:colOff>63500</xdr:colOff>
      <xdr:row>37</xdr:row>
      <xdr:rowOff>116415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22107"/>
          <a:ext cx="838200" cy="3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116415</xdr:rowOff>
    </xdr:from>
    <xdr:to>
      <xdr:col>19</xdr:col>
      <xdr:colOff>177800</xdr:colOff>
      <xdr:row>37</xdr:row>
      <xdr:rowOff>131743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60065"/>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96712</xdr:rowOff>
    </xdr:from>
    <xdr:to>
      <xdr:col>15</xdr:col>
      <xdr:colOff>50800</xdr:colOff>
      <xdr:row>37</xdr:row>
      <xdr:rowOff>131743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40362"/>
          <a:ext cx="889000" cy="3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96712</xdr:rowOff>
    </xdr:from>
    <xdr:to>
      <xdr:col>10</xdr:col>
      <xdr:colOff>114300</xdr:colOff>
      <xdr:row>37</xdr:row>
      <xdr:rowOff>149182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40362"/>
          <a:ext cx="889000" cy="5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76740</xdr:rowOff>
    </xdr:from>
    <xdr:to>
      <xdr:col>6</xdr:col>
      <xdr:colOff>38100</xdr:colOff>
      <xdr:row>39</xdr:row>
      <xdr:rowOff>6890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9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169467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6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27657</xdr:rowOff>
    </xdr:from>
    <xdr:to>
      <xdr:col>24</xdr:col>
      <xdr:colOff>114300</xdr:colOff>
      <xdr:row>37</xdr:row>
      <xdr:rowOff>129257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6084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65615</xdr:rowOff>
    </xdr:from>
    <xdr:to>
      <xdr:col>20</xdr:col>
      <xdr:colOff>38100</xdr:colOff>
      <xdr:row>37</xdr:row>
      <xdr:rowOff>167215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158342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0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80943</xdr:rowOff>
    </xdr:from>
    <xdr:to>
      <xdr:col>15</xdr:col>
      <xdr:colOff>101600</xdr:colOff>
      <xdr:row>38</xdr:row>
      <xdr:rowOff>11092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45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1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45912</xdr:rowOff>
    </xdr:from>
    <xdr:to>
      <xdr:col>10</xdr:col>
      <xdr:colOff>165100</xdr:colOff>
      <xdr:row>37</xdr:row>
      <xdr:rowOff>147512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138640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8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98382</xdr:rowOff>
    </xdr:from>
    <xdr:to>
      <xdr:col>6</xdr:col>
      <xdr:colOff>38100</xdr:colOff>
      <xdr:row>38</xdr:row>
      <xdr:rowOff>28532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45059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23930</xdr:rowOff>
    </xdr:from>
    <xdr:to>
      <xdr:col>24</xdr:col>
      <xdr:colOff>63500</xdr:colOff>
      <xdr:row>58</xdr:row>
      <xdr:rowOff>27391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68030"/>
          <a:ext cx="8382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27391</xdr:rowOff>
    </xdr:from>
    <xdr:to>
      <xdr:col>19</xdr:col>
      <xdr:colOff>177800</xdr:colOff>
      <xdr:row>58</xdr:row>
      <xdr:rowOff>60716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71491"/>
          <a:ext cx="889000" cy="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60716</xdr:rowOff>
    </xdr:from>
    <xdr:to>
      <xdr:col>15</xdr:col>
      <xdr:colOff>50800</xdr:colOff>
      <xdr:row>58</xdr:row>
      <xdr:rowOff>74930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4816"/>
          <a:ext cx="889000" cy="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70737</xdr:rowOff>
    </xdr:from>
    <xdr:to>
      <xdr:col>10</xdr:col>
      <xdr:colOff>114300</xdr:colOff>
      <xdr:row>58</xdr:row>
      <xdr:rowOff>74930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14837"/>
          <a:ext cx="8890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34589</xdr:rowOff>
    </xdr:from>
    <xdr:to>
      <xdr:col>6</xdr:col>
      <xdr:colOff>38100</xdr:colOff>
      <xdr:row>58</xdr:row>
      <xdr:rowOff>136189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127316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144580</xdr:rowOff>
    </xdr:from>
    <xdr:to>
      <xdr:col>24</xdr:col>
      <xdr:colOff>114300</xdr:colOff>
      <xdr:row>58</xdr:row>
      <xdr:rowOff>74730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148041</xdr:rowOff>
    </xdr:from>
    <xdr:to>
      <xdr:col>20</xdr:col>
      <xdr:colOff>38100</xdr:colOff>
      <xdr:row>58</xdr:row>
      <xdr:rowOff>78191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2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69318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1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9916</xdr:rowOff>
    </xdr:from>
    <xdr:to>
      <xdr:col>15</xdr:col>
      <xdr:colOff>101600</xdr:colOff>
      <xdr:row>58</xdr:row>
      <xdr:rowOff>111516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102643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24130</xdr:rowOff>
    </xdr:from>
    <xdr:to>
      <xdr:col>10</xdr:col>
      <xdr:colOff>165100</xdr:colOff>
      <xdr:row>58</xdr:row>
      <xdr:rowOff>125730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116857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19937</xdr:rowOff>
    </xdr:from>
    <xdr:to>
      <xdr:col>6</xdr:col>
      <xdr:colOff>38100</xdr:colOff>
      <xdr:row>58</xdr:row>
      <xdr:rowOff>121537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138064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3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77082</xdr:rowOff>
    </xdr:from>
    <xdr:to>
      <xdr:col>24</xdr:col>
      <xdr:colOff>63500</xdr:colOff>
      <xdr:row>78</xdr:row>
      <xdr:rowOff>78835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50182"/>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45213</xdr:rowOff>
    </xdr:from>
    <xdr:to>
      <xdr:col>19</xdr:col>
      <xdr:colOff>177800</xdr:colOff>
      <xdr:row>78</xdr:row>
      <xdr:rowOff>78835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18313"/>
          <a:ext cx="889000" cy="3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41708</xdr:rowOff>
    </xdr:from>
    <xdr:to>
      <xdr:col>15</xdr:col>
      <xdr:colOff>50800</xdr:colOff>
      <xdr:row>78</xdr:row>
      <xdr:rowOff>45213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14808"/>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41708</xdr:rowOff>
    </xdr:from>
    <xdr:to>
      <xdr:col>10</xdr:col>
      <xdr:colOff>114300</xdr:colOff>
      <xdr:row>78</xdr:row>
      <xdr:rowOff>102800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14808"/>
          <a:ext cx="889000" cy="6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50724</xdr:rowOff>
    </xdr:from>
    <xdr:to>
      <xdr:col>6</xdr:col>
      <xdr:colOff>38100</xdr:colOff>
      <xdr:row>78</xdr:row>
      <xdr:rowOff>152324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168851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26282</xdr:rowOff>
    </xdr:from>
    <xdr:to>
      <xdr:col>24</xdr:col>
      <xdr:colOff>114300</xdr:colOff>
      <xdr:row>78</xdr:row>
      <xdr:rowOff>127882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4709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28035</xdr:rowOff>
    </xdr:from>
    <xdr:to>
      <xdr:col>20</xdr:col>
      <xdr:colOff>38100</xdr:colOff>
      <xdr:row>78</xdr:row>
      <xdr:rowOff>129635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120762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9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165863</xdr:rowOff>
    </xdr:from>
    <xdr:to>
      <xdr:col>15</xdr:col>
      <xdr:colOff>101600</xdr:colOff>
      <xdr:row>78</xdr:row>
      <xdr:rowOff>96013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87140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162358</xdr:rowOff>
    </xdr:from>
    <xdr:to>
      <xdr:col>10</xdr:col>
      <xdr:colOff>165100</xdr:colOff>
      <xdr:row>78</xdr:row>
      <xdr:rowOff>92508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83635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5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52000</xdr:rowOff>
    </xdr:from>
    <xdr:to>
      <xdr:col>6</xdr:col>
      <xdr:colOff>38100</xdr:colOff>
      <xdr:row>78</xdr:row>
      <xdr:rowOff>153600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144727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160198</xdr:rowOff>
    </xdr:from>
    <xdr:to>
      <xdr:col>24</xdr:col>
      <xdr:colOff>63500</xdr:colOff>
      <xdr:row>95</xdr:row>
      <xdr:rowOff>92486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76498"/>
          <a:ext cx="838200" cy="10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152586</xdr:rowOff>
    </xdr:from>
    <xdr:to>
      <xdr:col>19</xdr:col>
      <xdr:colOff>177800</xdr:colOff>
      <xdr:row>95</xdr:row>
      <xdr:rowOff>92486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68886"/>
          <a:ext cx="889000" cy="1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152586</xdr:rowOff>
    </xdr:from>
    <xdr:to>
      <xdr:col>15</xdr:col>
      <xdr:colOff>50800</xdr:colOff>
      <xdr:row>96</xdr:row>
      <xdr:rowOff>11638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68886"/>
          <a:ext cx="889000" cy="20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11638</xdr:rowOff>
    </xdr:from>
    <xdr:to>
      <xdr:col>10</xdr:col>
      <xdr:colOff>114300</xdr:colOff>
      <xdr:row>96</xdr:row>
      <xdr:rowOff>35108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70838"/>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121780</xdr:rowOff>
    </xdr:from>
    <xdr:to>
      <xdr:col>6</xdr:col>
      <xdr:colOff>38100</xdr:colOff>
      <xdr:row>97</xdr:row>
      <xdr:rowOff>51930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43057</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7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109398</xdr:rowOff>
    </xdr:from>
    <xdr:to>
      <xdr:col>24</xdr:col>
      <xdr:colOff>114300</xdr:colOff>
      <xdr:row>95</xdr:row>
      <xdr:rowOff>39548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132275</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7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41686</xdr:rowOff>
    </xdr:from>
    <xdr:to>
      <xdr:col>20</xdr:col>
      <xdr:colOff>38100</xdr:colOff>
      <xdr:row>95</xdr:row>
      <xdr:rowOff>143286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159813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10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101786</xdr:rowOff>
    </xdr:from>
    <xdr:to>
      <xdr:col>15</xdr:col>
      <xdr:colOff>101600</xdr:colOff>
      <xdr:row>95</xdr:row>
      <xdr:rowOff>31936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48463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9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132288</xdr:rowOff>
    </xdr:from>
    <xdr:to>
      <xdr:col>10</xdr:col>
      <xdr:colOff>165100</xdr:colOff>
      <xdr:row>96</xdr:row>
      <xdr:rowOff>62438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78965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19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155758</xdr:rowOff>
    </xdr:from>
    <xdr:to>
      <xdr:col>6</xdr:col>
      <xdr:colOff>38100</xdr:colOff>
      <xdr:row>96</xdr:row>
      <xdr:rowOff>85908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102435</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21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118052</xdr:rowOff>
    </xdr:from>
    <xdr:to>
      <xdr:col>55</xdr:col>
      <xdr:colOff>0</xdr:colOff>
      <xdr:row>37</xdr:row>
      <xdr:rowOff>125020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61702"/>
          <a:ext cx="838200" cy="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118052</xdr:rowOff>
    </xdr:from>
    <xdr:to>
      <xdr:col>50</xdr:col>
      <xdr:colOff>114300</xdr:colOff>
      <xdr:row>37</xdr:row>
      <xdr:rowOff>125386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61702"/>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38064</xdr:rowOff>
    </xdr:from>
    <xdr:to>
      <xdr:col>45</xdr:col>
      <xdr:colOff>177800</xdr:colOff>
      <xdr:row>37</xdr:row>
      <xdr:rowOff>125386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38814"/>
          <a:ext cx="889000" cy="43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38064</xdr:rowOff>
    </xdr:from>
    <xdr:to>
      <xdr:col>41</xdr:col>
      <xdr:colOff>50800</xdr:colOff>
      <xdr:row>37</xdr:row>
      <xdr:rowOff>170005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38814"/>
          <a:ext cx="889000" cy="47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128566</xdr:rowOff>
    </xdr:from>
    <xdr:to>
      <xdr:col>36</xdr:col>
      <xdr:colOff>165100</xdr:colOff>
      <xdr:row>38</xdr:row>
      <xdr:rowOff>58716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49843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74220</xdr:rowOff>
    </xdr:from>
    <xdr:to>
      <xdr:col>55</xdr:col>
      <xdr:colOff>50800</xdr:colOff>
      <xdr:row>38</xdr:row>
      <xdr:rowOff>4370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52647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9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67252</xdr:rowOff>
    </xdr:from>
    <xdr:to>
      <xdr:col>50</xdr:col>
      <xdr:colOff>165100</xdr:colOff>
      <xdr:row>37</xdr:row>
      <xdr:rowOff>168852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159979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74586</xdr:rowOff>
    </xdr:from>
    <xdr:to>
      <xdr:col>46</xdr:col>
      <xdr:colOff>38100</xdr:colOff>
      <xdr:row>38</xdr:row>
      <xdr:rowOff>4736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167313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158714</xdr:rowOff>
    </xdr:from>
    <xdr:to>
      <xdr:col>41</xdr:col>
      <xdr:colOff>101600</xdr:colOff>
      <xdr:row>35</xdr:row>
      <xdr:rowOff>88864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79991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8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119205</xdr:rowOff>
    </xdr:from>
    <xdr:to>
      <xdr:col>36</xdr:col>
      <xdr:colOff>165100</xdr:colOff>
      <xdr:row>38</xdr:row>
      <xdr:rowOff>49355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65882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159789</xdr:rowOff>
    </xdr:from>
    <xdr:to>
      <xdr:col>55</xdr:col>
      <xdr:colOff>0</xdr:colOff>
      <xdr:row>58</xdr:row>
      <xdr:rowOff>5999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32439"/>
          <a:ext cx="8382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5999</xdr:rowOff>
    </xdr:from>
    <xdr:to>
      <xdr:col>50</xdr:col>
      <xdr:colOff>114300</xdr:colOff>
      <xdr:row>58</xdr:row>
      <xdr:rowOff>47865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50099"/>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156070</xdr:rowOff>
    </xdr:from>
    <xdr:to>
      <xdr:col>45</xdr:col>
      <xdr:colOff>177800</xdr:colOff>
      <xdr:row>58</xdr:row>
      <xdr:rowOff>47865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28720"/>
          <a:ext cx="889000" cy="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156070</xdr:rowOff>
    </xdr:from>
    <xdr:to>
      <xdr:col>41</xdr:col>
      <xdr:colOff>50800</xdr:colOff>
      <xdr:row>57</xdr:row>
      <xdr:rowOff>161509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28720"/>
          <a:ext cx="889000" cy="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99950</xdr:rowOff>
    </xdr:from>
    <xdr:to>
      <xdr:col>36</xdr:col>
      <xdr:colOff>165100</xdr:colOff>
      <xdr:row>58</xdr:row>
      <xdr:rowOff>30100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46627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6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108989</xdr:rowOff>
    </xdr:from>
    <xdr:to>
      <xdr:col>55</xdr:col>
      <xdr:colOff>50800</xdr:colOff>
      <xdr:row>58</xdr:row>
      <xdr:rowOff>39139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27301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126649</xdr:rowOff>
    </xdr:from>
    <xdr:to>
      <xdr:col>50</xdr:col>
      <xdr:colOff>165100</xdr:colOff>
      <xdr:row>58</xdr:row>
      <xdr:rowOff>56799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47926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168515</xdr:rowOff>
    </xdr:from>
    <xdr:to>
      <xdr:col>46</xdr:col>
      <xdr:colOff>38100</xdr:colOff>
      <xdr:row>58</xdr:row>
      <xdr:rowOff>98665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89792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3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105270</xdr:rowOff>
    </xdr:from>
    <xdr:to>
      <xdr:col>41</xdr:col>
      <xdr:colOff>101600</xdr:colOff>
      <xdr:row>58</xdr:row>
      <xdr:rowOff>35420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26547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7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110709</xdr:rowOff>
    </xdr:from>
    <xdr:to>
      <xdr:col>36</xdr:col>
      <xdr:colOff>165100</xdr:colOff>
      <xdr:row>58</xdr:row>
      <xdr:rowOff>40859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31986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7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16256</xdr:rowOff>
    </xdr:from>
    <xdr:to>
      <xdr:col>55</xdr:col>
      <xdr:colOff>0</xdr:colOff>
      <xdr:row>79</xdr:row>
      <xdr:rowOff>32183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60806"/>
          <a:ext cx="838200" cy="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129146</xdr:rowOff>
    </xdr:from>
    <xdr:to>
      <xdr:col>50</xdr:col>
      <xdr:colOff>114300</xdr:colOff>
      <xdr:row>79</xdr:row>
      <xdr:rowOff>16256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02246"/>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167653</xdr:rowOff>
    </xdr:from>
    <xdr:to>
      <xdr:col>45</xdr:col>
      <xdr:colOff>177800</xdr:colOff>
      <xdr:row>78</xdr:row>
      <xdr:rowOff>129146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69303"/>
          <a:ext cx="889000" cy="13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92926</xdr:rowOff>
    </xdr:from>
    <xdr:to>
      <xdr:col>41</xdr:col>
      <xdr:colOff>50800</xdr:colOff>
      <xdr:row>77</xdr:row>
      <xdr:rowOff>167653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94576"/>
          <a:ext cx="889000" cy="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121946</xdr:rowOff>
    </xdr:from>
    <xdr:to>
      <xdr:col>36</xdr:col>
      <xdr:colOff>165100</xdr:colOff>
      <xdr:row>78</xdr:row>
      <xdr:rowOff>52096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43223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152833</xdr:rowOff>
    </xdr:from>
    <xdr:to>
      <xdr:col>55</xdr:col>
      <xdr:colOff>50800</xdr:colOff>
      <xdr:row>79</xdr:row>
      <xdr:rowOff>82983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67760</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136906</xdr:rowOff>
    </xdr:from>
    <xdr:to>
      <xdr:col>50</xdr:col>
      <xdr:colOff>165100</xdr:colOff>
      <xdr:row>79</xdr:row>
      <xdr:rowOff>67056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58183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78346</xdr:rowOff>
    </xdr:from>
    <xdr:to>
      <xdr:col>46</xdr:col>
      <xdr:colOff>38100</xdr:colOff>
      <xdr:row>79</xdr:row>
      <xdr:rowOff>8496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171073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116853</xdr:rowOff>
    </xdr:from>
    <xdr:to>
      <xdr:col>41</xdr:col>
      <xdr:colOff>101600</xdr:colOff>
      <xdr:row>78</xdr:row>
      <xdr:rowOff>47003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1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42126</xdr:rowOff>
    </xdr:from>
    <xdr:to>
      <xdr:col>36</xdr:col>
      <xdr:colOff>165100</xdr:colOff>
      <xdr:row>77</xdr:row>
      <xdr:rowOff>143726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160253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1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17808</xdr:rowOff>
    </xdr:from>
    <xdr:to>
      <xdr:col>55</xdr:col>
      <xdr:colOff>0</xdr:colOff>
      <xdr:row>98</xdr:row>
      <xdr:rowOff>52256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19908"/>
          <a:ext cx="838200" cy="3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52256</xdr:rowOff>
    </xdr:from>
    <xdr:to>
      <xdr:col>50</xdr:col>
      <xdr:colOff>114300</xdr:colOff>
      <xdr:row>98</xdr:row>
      <xdr:rowOff>79448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54356"/>
          <a:ext cx="8890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47329</xdr:rowOff>
    </xdr:from>
    <xdr:to>
      <xdr:col>45</xdr:col>
      <xdr:colOff>177800</xdr:colOff>
      <xdr:row>98</xdr:row>
      <xdr:rowOff>79448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49429"/>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47329</xdr:rowOff>
    </xdr:from>
    <xdr:to>
      <xdr:col>41</xdr:col>
      <xdr:colOff>50800</xdr:colOff>
      <xdr:row>98</xdr:row>
      <xdr:rowOff>64168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49429"/>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168335</xdr:rowOff>
    </xdr:from>
    <xdr:to>
      <xdr:col>36</xdr:col>
      <xdr:colOff>165100</xdr:colOff>
      <xdr:row>98</xdr:row>
      <xdr:rowOff>98485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115012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138458</xdr:rowOff>
    </xdr:from>
    <xdr:to>
      <xdr:col>55</xdr:col>
      <xdr:colOff>50800</xdr:colOff>
      <xdr:row>98</xdr:row>
      <xdr:rowOff>68608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1456</xdr:rowOff>
    </xdr:from>
    <xdr:to>
      <xdr:col>50</xdr:col>
      <xdr:colOff>165100</xdr:colOff>
      <xdr:row>98</xdr:row>
      <xdr:rowOff>103056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94183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28648</xdr:rowOff>
    </xdr:from>
    <xdr:to>
      <xdr:col>46</xdr:col>
      <xdr:colOff>38100</xdr:colOff>
      <xdr:row>98</xdr:row>
      <xdr:rowOff>130248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121375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2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167979</xdr:rowOff>
    </xdr:from>
    <xdr:to>
      <xdr:col>41</xdr:col>
      <xdr:colOff>101600</xdr:colOff>
      <xdr:row>98</xdr:row>
      <xdr:rowOff>98129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89256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13368</xdr:rowOff>
    </xdr:from>
    <xdr:to>
      <xdr:col>36</xdr:col>
      <xdr:colOff>165100</xdr:colOff>
      <xdr:row>98</xdr:row>
      <xdr:rowOff>114968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106095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128029</xdr:rowOff>
    </xdr:from>
    <xdr:to>
      <xdr:col>85</xdr:col>
      <xdr:colOff>127000</xdr:colOff>
      <xdr:row>38</xdr:row>
      <xdr:rowOff>97155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71679"/>
          <a:ext cx="838200" cy="1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25083</xdr:rowOff>
    </xdr:from>
    <xdr:to>
      <xdr:col>81</xdr:col>
      <xdr:colOff>50800</xdr:colOff>
      <xdr:row>37</xdr:row>
      <xdr:rowOff>128029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368733"/>
          <a:ext cx="889000" cy="1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25083</xdr:rowOff>
    </xdr:from>
    <xdr:to>
      <xdr:col>76</xdr:col>
      <xdr:colOff>114300</xdr:colOff>
      <xdr:row>37</xdr:row>
      <xdr:rowOff>147307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368733"/>
          <a:ext cx="889000" cy="1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147307</xdr:rowOff>
    </xdr:from>
    <xdr:to>
      <xdr:col>71</xdr:col>
      <xdr:colOff>177800</xdr:colOff>
      <xdr:row>38</xdr:row>
      <xdr:rowOff>75908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490957"/>
          <a:ext cx="889000" cy="1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66561</xdr:rowOff>
    </xdr:from>
    <xdr:to>
      <xdr:col>67</xdr:col>
      <xdr:colOff>101600</xdr:colOff>
      <xdr:row>38</xdr:row>
      <xdr:rowOff>168161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159288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5732</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4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77229</xdr:rowOff>
    </xdr:from>
    <xdr:to>
      <xdr:col>81</xdr:col>
      <xdr:colOff>101600</xdr:colOff>
      <xdr:row>38</xdr:row>
      <xdr:rowOff>7379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23906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9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145733</xdr:rowOff>
    </xdr:from>
    <xdr:to>
      <xdr:col>76</xdr:col>
      <xdr:colOff>165100</xdr:colOff>
      <xdr:row>37</xdr:row>
      <xdr:rowOff>75883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92410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0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96507</xdr:rowOff>
    </xdr:from>
    <xdr:to>
      <xdr:col>72</xdr:col>
      <xdr:colOff>38100</xdr:colOff>
      <xdr:row>38</xdr:row>
      <xdr:rowOff>26657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43184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25108</xdr:rowOff>
    </xdr:from>
    <xdr:to>
      <xdr:col>67</xdr:col>
      <xdr:colOff>101600</xdr:colOff>
      <xdr:row>38</xdr:row>
      <xdr:rowOff>126708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143235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1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104882</xdr:rowOff>
    </xdr:from>
    <xdr:to>
      <xdr:col>85</xdr:col>
      <xdr:colOff>127000</xdr:colOff>
      <xdr:row>77</xdr:row>
      <xdr:rowOff>122562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06532"/>
          <a:ext cx="8382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122562</xdr:rowOff>
    </xdr:from>
    <xdr:to>
      <xdr:col>81</xdr:col>
      <xdr:colOff>50800</xdr:colOff>
      <xdr:row>77</xdr:row>
      <xdr:rowOff>130761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24212"/>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130761</xdr:rowOff>
    </xdr:from>
    <xdr:to>
      <xdr:col>76</xdr:col>
      <xdr:colOff>114300</xdr:colOff>
      <xdr:row>77</xdr:row>
      <xdr:rowOff>136852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32411"/>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136852</xdr:rowOff>
    </xdr:from>
    <xdr:to>
      <xdr:col>71</xdr:col>
      <xdr:colOff>177800</xdr:colOff>
      <xdr:row>77</xdr:row>
      <xdr:rowOff>154667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38502"/>
          <a:ext cx="889000" cy="1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135644</xdr:rowOff>
    </xdr:from>
    <xdr:to>
      <xdr:col>67</xdr:col>
      <xdr:colOff>101600</xdr:colOff>
      <xdr:row>78</xdr:row>
      <xdr:rowOff>65794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56921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43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54082</xdr:rowOff>
    </xdr:from>
    <xdr:to>
      <xdr:col>85</xdr:col>
      <xdr:colOff>177800</xdr:colOff>
      <xdr:row>77</xdr:row>
      <xdr:rowOff>155682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76959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71762</xdr:rowOff>
    </xdr:from>
    <xdr:to>
      <xdr:col>81</xdr:col>
      <xdr:colOff>101600</xdr:colOff>
      <xdr:row>78</xdr:row>
      <xdr:rowOff>1912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18439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79961</xdr:rowOff>
    </xdr:from>
    <xdr:to>
      <xdr:col>76</xdr:col>
      <xdr:colOff>165100</xdr:colOff>
      <xdr:row>78</xdr:row>
      <xdr:rowOff>10111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26638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5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86052</xdr:rowOff>
    </xdr:from>
    <xdr:to>
      <xdr:col>72</xdr:col>
      <xdr:colOff>38100</xdr:colOff>
      <xdr:row>78</xdr:row>
      <xdr:rowOff>16202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32729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6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103867</xdr:rowOff>
    </xdr:from>
    <xdr:to>
      <xdr:col>67</xdr:col>
      <xdr:colOff>101600</xdr:colOff>
      <xdr:row>78</xdr:row>
      <xdr:rowOff>34017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50544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26084</xdr:rowOff>
    </xdr:from>
    <xdr:to>
      <xdr:col>85</xdr:col>
      <xdr:colOff>127000</xdr:colOff>
      <xdr:row>98</xdr:row>
      <xdr:rowOff>117825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28184"/>
          <a:ext cx="838200" cy="9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117825</xdr:rowOff>
    </xdr:from>
    <xdr:to>
      <xdr:col>81</xdr:col>
      <xdr:colOff>50800</xdr:colOff>
      <xdr:row>98</xdr:row>
      <xdr:rowOff>131279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19925"/>
          <a:ext cx="889000" cy="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129111</xdr:rowOff>
    </xdr:from>
    <xdr:to>
      <xdr:col>76</xdr:col>
      <xdr:colOff>114300</xdr:colOff>
      <xdr:row>98</xdr:row>
      <xdr:rowOff>131279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31211"/>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124132</xdr:rowOff>
    </xdr:from>
    <xdr:to>
      <xdr:col>71</xdr:col>
      <xdr:colOff>177800</xdr:colOff>
      <xdr:row>98</xdr:row>
      <xdr:rowOff>129111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26232"/>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55663</xdr:rowOff>
    </xdr:from>
    <xdr:to>
      <xdr:col>67</xdr:col>
      <xdr:colOff>101600</xdr:colOff>
      <xdr:row>98</xdr:row>
      <xdr:rowOff>157263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146734</xdr:rowOff>
    </xdr:from>
    <xdr:to>
      <xdr:col>85</xdr:col>
      <xdr:colOff>177800</xdr:colOff>
      <xdr:row>98</xdr:row>
      <xdr:rowOff>76884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7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106111</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67025</xdr:rowOff>
    </xdr:from>
    <xdr:to>
      <xdr:col>81</xdr:col>
      <xdr:colOff>101600</xdr:colOff>
      <xdr:row>98</xdr:row>
      <xdr:rowOff>168625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159752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80479</xdr:rowOff>
    </xdr:from>
    <xdr:to>
      <xdr:col>76</xdr:col>
      <xdr:colOff>165100</xdr:colOff>
      <xdr:row>99</xdr:row>
      <xdr:rowOff>10629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8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1756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7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78311</xdr:rowOff>
    </xdr:from>
    <xdr:to>
      <xdr:col>72</xdr:col>
      <xdr:colOff>38100</xdr:colOff>
      <xdr:row>99</xdr:row>
      <xdr:rowOff>8461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171038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73332</xdr:rowOff>
    </xdr:from>
    <xdr:to>
      <xdr:col>67</xdr:col>
      <xdr:colOff>101600</xdr:colOff>
      <xdr:row>99</xdr:row>
      <xdr:rowOff>3482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166059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119856</xdr:rowOff>
    </xdr:from>
    <xdr:to>
      <xdr:col>98</xdr:col>
      <xdr:colOff>38100</xdr:colOff>
      <xdr:row>39</xdr:row>
      <xdr:rowOff>50006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66533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55095</xdr:rowOff>
    </xdr:from>
    <xdr:to>
      <xdr:col>116</xdr:col>
      <xdr:colOff>63500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999195"/>
          <a:ext cx="838200" cy="8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112702</xdr:rowOff>
    </xdr:from>
    <xdr:to>
      <xdr:col>107</xdr:col>
      <xdr:colOff>50800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56802"/>
          <a:ext cx="8890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112702</xdr:rowOff>
    </xdr:from>
    <xdr:to>
      <xdr:col>102</xdr:col>
      <xdr:colOff>114300</xdr:colOff>
      <xdr:row>58</xdr:row>
      <xdr:rowOff>113114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5680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138849</xdr:rowOff>
    </xdr:from>
    <xdr:to>
      <xdr:col>98</xdr:col>
      <xdr:colOff>38100</xdr:colOff>
      <xdr:row>58</xdr:row>
      <xdr:rowOff>68999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1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85526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4295</xdr:rowOff>
    </xdr:from>
    <xdr:to>
      <xdr:col>116</xdr:col>
      <xdr:colOff>114300</xdr:colOff>
      <xdr:row>58</xdr:row>
      <xdr:rowOff>105895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61902</xdr:rowOff>
    </xdr:from>
    <xdr:to>
      <xdr:col>102</xdr:col>
      <xdr:colOff>165100</xdr:colOff>
      <xdr:row>58</xdr:row>
      <xdr:rowOff>163502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154629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9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62314</xdr:rowOff>
    </xdr:from>
    <xdr:to>
      <xdr:col>98</xdr:col>
      <xdr:colOff>38100</xdr:colOff>
      <xdr:row>58</xdr:row>
      <xdr:rowOff>163914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155041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102769</xdr:rowOff>
    </xdr:from>
    <xdr:to>
      <xdr:col>116</xdr:col>
      <xdr:colOff>63500</xdr:colOff>
      <xdr:row>77</xdr:row>
      <xdr:rowOff>44805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132969"/>
          <a:ext cx="838200" cy="1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102769</xdr:rowOff>
    </xdr:from>
    <xdr:to>
      <xdr:col>111</xdr:col>
      <xdr:colOff>177800</xdr:colOff>
      <xdr:row>76</xdr:row>
      <xdr:rowOff>123889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32969"/>
          <a:ext cx="889000" cy="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123889</xdr:rowOff>
    </xdr:from>
    <xdr:to>
      <xdr:col>107</xdr:col>
      <xdr:colOff>50800</xdr:colOff>
      <xdr:row>76</xdr:row>
      <xdr:rowOff>131432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54089"/>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120231</xdr:rowOff>
    </xdr:from>
    <xdr:to>
      <xdr:col>102</xdr:col>
      <xdr:colOff>114300</xdr:colOff>
      <xdr:row>76</xdr:row>
      <xdr:rowOff>131432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50431"/>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100837</xdr:rowOff>
    </xdr:from>
    <xdr:to>
      <xdr:col>98</xdr:col>
      <xdr:colOff>38100</xdr:colOff>
      <xdr:row>78</xdr:row>
      <xdr:rowOff>30987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0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22114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3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165455</xdr:rowOff>
    </xdr:from>
    <xdr:to>
      <xdr:col>116</xdr:col>
      <xdr:colOff>114300</xdr:colOff>
      <xdr:row>77</xdr:row>
      <xdr:rowOff>95605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143882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51969</xdr:rowOff>
    </xdr:from>
    <xdr:to>
      <xdr:col>112</xdr:col>
      <xdr:colOff>38100</xdr:colOff>
      <xdr:row>76</xdr:row>
      <xdr:rowOff>153569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8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170095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73089</xdr:rowOff>
    </xdr:from>
    <xdr:to>
      <xdr:col>107</xdr:col>
      <xdr:colOff>101600</xdr:colOff>
      <xdr:row>77</xdr:row>
      <xdr:rowOff>3239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19766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80632</xdr:rowOff>
    </xdr:from>
    <xdr:to>
      <xdr:col>102</xdr:col>
      <xdr:colOff>165100</xdr:colOff>
      <xdr:row>77</xdr:row>
      <xdr:rowOff>10782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27309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8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69431</xdr:rowOff>
    </xdr:from>
    <xdr:to>
      <xdr:col>98</xdr:col>
      <xdr:colOff>38100</xdr:colOff>
      <xdr:row>76</xdr:row>
      <xdr:rowOff>171031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16108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人口及び産業構造等が類似する類似団体平均と比較すると</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物件費・</a:t>
          </a:r>
          <a:r>
            <a:rPr kumimoji="1" lang="ja-JP" altLang="ja-JP" sz="1100">
              <a:solidFill>
                <a:sysClr val="windowText" lastClr="000000"/>
              </a:solidFill>
              <a:effectLst/>
              <a:latin typeface="+mn-lt"/>
              <a:ea typeface="+mn-ea"/>
              <a:cs typeface="+mn-cs"/>
            </a:rPr>
            <a:t>扶助費</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災害復旧事業費</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公債費のコストが割高である。</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物件費については、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市税収納窓口・市民課対応窓口・公営住宅維持管理の民間委託による影響、</a:t>
          </a:r>
          <a:r>
            <a:rPr kumimoji="1" lang="ja-JP" altLang="ja-JP" sz="1100">
              <a:solidFill>
                <a:schemeClr val="dk1"/>
              </a:solidFill>
              <a:effectLst/>
              <a:latin typeface="+mn-lt"/>
              <a:ea typeface="+mn-ea"/>
              <a:cs typeface="+mn-cs"/>
            </a:rPr>
            <a:t>扶助費については、高齢化の進展や本市独自の子ども医療費対策等の影響、災害復旧事業費については</a:t>
          </a:r>
          <a:r>
            <a:rPr kumimoji="1" lang="ja-JP" altLang="en-US" sz="1100">
              <a:solidFill>
                <a:schemeClr val="dk1"/>
              </a:solidFill>
              <a:effectLst/>
              <a:latin typeface="+mn-lt"/>
              <a:ea typeface="+mn-ea"/>
              <a:cs typeface="+mn-cs"/>
            </a:rPr>
            <a:t>、近年の</a:t>
          </a:r>
          <a:r>
            <a:rPr kumimoji="1" lang="ja-JP" altLang="ja-JP" sz="1100">
              <a:solidFill>
                <a:schemeClr val="dk1"/>
              </a:solidFill>
              <a:effectLst/>
              <a:latin typeface="+mn-lt"/>
              <a:ea typeface="+mn-ea"/>
              <a:cs typeface="+mn-cs"/>
            </a:rPr>
            <a:t>豪雨</a:t>
          </a:r>
          <a:r>
            <a:rPr kumimoji="1" lang="ja-JP" altLang="en-US" sz="1100">
              <a:solidFill>
                <a:schemeClr val="dk1"/>
              </a:solidFill>
              <a:effectLst/>
              <a:latin typeface="+mn-lt"/>
              <a:ea typeface="+mn-ea"/>
              <a:cs typeface="+mn-cs"/>
            </a:rPr>
            <a:t>や台風</a:t>
          </a:r>
          <a:r>
            <a:rPr kumimoji="1" lang="ja-JP" altLang="ja-JP" sz="1100">
              <a:solidFill>
                <a:schemeClr val="dk1"/>
              </a:solidFill>
              <a:effectLst/>
              <a:latin typeface="+mn-lt"/>
              <a:ea typeface="+mn-ea"/>
              <a:cs typeface="+mn-cs"/>
            </a:rPr>
            <a:t>の影響、公債費については、合併後の社会資本整備に係る公債費償還の影響が考えられる。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48,639
48,155
299.69
36,168,956
33,744,007
2,349,607
16,955,441
31,053,726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25209</xdr:rowOff>
    </xdr:from>
    <xdr:to>
      <xdr:col>24</xdr:col>
      <xdr:colOff>63500</xdr:colOff>
      <xdr:row>37</xdr:row>
      <xdr:rowOff>38926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6885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25209</xdr:rowOff>
    </xdr:from>
    <xdr:to>
      <xdr:col>19</xdr:col>
      <xdr:colOff>177800</xdr:colOff>
      <xdr:row>37</xdr:row>
      <xdr:rowOff>53594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68859"/>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53594</xdr:rowOff>
    </xdr:from>
    <xdr:to>
      <xdr:col>15</xdr:col>
      <xdr:colOff>50800</xdr:colOff>
      <xdr:row>37</xdr:row>
      <xdr:rowOff>75121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7244"/>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52451</xdr:rowOff>
    </xdr:from>
    <xdr:to>
      <xdr:col>10</xdr:col>
      <xdr:colOff>114300</xdr:colOff>
      <xdr:row>37</xdr:row>
      <xdr:rowOff>75121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96101"/>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53086</xdr:rowOff>
    </xdr:from>
    <xdr:to>
      <xdr:col>6</xdr:col>
      <xdr:colOff>38100</xdr:colOff>
      <xdr:row>37</xdr:row>
      <xdr:rowOff>154686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145813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159576</xdr:rowOff>
    </xdr:from>
    <xdr:to>
      <xdr:col>24</xdr:col>
      <xdr:colOff>114300</xdr:colOff>
      <xdr:row>37</xdr:row>
      <xdr:rowOff>89726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74503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145859</xdr:rowOff>
    </xdr:from>
    <xdr:to>
      <xdr:col>20</xdr:col>
      <xdr:colOff>38100</xdr:colOff>
      <xdr:row>37</xdr:row>
      <xdr:rowOff>76009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67136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2794</xdr:rowOff>
    </xdr:from>
    <xdr:to>
      <xdr:col>15</xdr:col>
      <xdr:colOff>101600</xdr:colOff>
      <xdr:row>37</xdr:row>
      <xdr:rowOff>104394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95521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24321</xdr:rowOff>
    </xdr:from>
    <xdr:to>
      <xdr:col>10</xdr:col>
      <xdr:colOff>165100</xdr:colOff>
      <xdr:row>37</xdr:row>
      <xdr:rowOff>125921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1651</xdr:rowOff>
    </xdr:from>
    <xdr:to>
      <xdr:col>6</xdr:col>
      <xdr:colOff>38100</xdr:colOff>
      <xdr:row>37</xdr:row>
      <xdr:rowOff>103251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119778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74923</xdr:rowOff>
    </xdr:from>
    <xdr:to>
      <xdr:col>24</xdr:col>
      <xdr:colOff>63500</xdr:colOff>
      <xdr:row>58</xdr:row>
      <xdr:rowOff>131645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19023"/>
          <a:ext cx="838200" cy="5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131645</xdr:rowOff>
    </xdr:from>
    <xdr:to>
      <xdr:col>19</xdr:col>
      <xdr:colOff>177800</xdr:colOff>
      <xdr:row>58</xdr:row>
      <xdr:rowOff>153995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75745"/>
          <a:ext cx="889000" cy="2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18393</xdr:rowOff>
    </xdr:from>
    <xdr:to>
      <xdr:col>15</xdr:col>
      <xdr:colOff>50800</xdr:colOff>
      <xdr:row>58</xdr:row>
      <xdr:rowOff>153995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62493"/>
          <a:ext cx="889000" cy="13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18393</xdr:rowOff>
    </xdr:from>
    <xdr:to>
      <xdr:col>10</xdr:col>
      <xdr:colOff>114300</xdr:colOff>
      <xdr:row>58</xdr:row>
      <xdr:rowOff>139973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2493"/>
          <a:ext cx="889000" cy="1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77170</xdr:rowOff>
    </xdr:from>
    <xdr:to>
      <xdr:col>6</xdr:col>
      <xdr:colOff>38100</xdr:colOff>
      <xdr:row>59</xdr:row>
      <xdr:rowOff>7320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23847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9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24123</xdr:rowOff>
    </xdr:from>
    <xdr:to>
      <xdr:col>24</xdr:col>
      <xdr:colOff>114300</xdr:colOff>
      <xdr:row>58</xdr:row>
      <xdr:rowOff>125723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80845</xdr:rowOff>
    </xdr:from>
    <xdr:to>
      <xdr:col>20</xdr:col>
      <xdr:colOff>38100</xdr:colOff>
      <xdr:row>59</xdr:row>
      <xdr:rowOff>10995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2122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103195</xdr:rowOff>
    </xdr:from>
    <xdr:to>
      <xdr:col>15</xdr:col>
      <xdr:colOff>101600</xdr:colOff>
      <xdr:row>59</xdr:row>
      <xdr:rowOff>33345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24472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139043</xdr:rowOff>
    </xdr:from>
    <xdr:to>
      <xdr:col>10</xdr:col>
      <xdr:colOff>165100</xdr:colOff>
      <xdr:row>58</xdr:row>
      <xdr:rowOff>69193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60320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0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89173</xdr:rowOff>
    </xdr:from>
    <xdr:to>
      <xdr:col>6</xdr:col>
      <xdr:colOff>38100</xdr:colOff>
      <xdr:row>59</xdr:row>
      <xdr:rowOff>19323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10450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14711</xdr:rowOff>
    </xdr:from>
    <xdr:to>
      <xdr:col>24</xdr:col>
      <xdr:colOff>63500</xdr:colOff>
      <xdr:row>75</xdr:row>
      <xdr:rowOff>70247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73461"/>
          <a:ext cx="838200" cy="5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47195</xdr:rowOff>
    </xdr:from>
    <xdr:to>
      <xdr:col>19</xdr:col>
      <xdr:colOff>177800</xdr:colOff>
      <xdr:row>75</xdr:row>
      <xdr:rowOff>70247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05945"/>
          <a:ext cx="8890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47195</xdr:rowOff>
    </xdr:from>
    <xdr:to>
      <xdr:col>15</xdr:col>
      <xdr:colOff>50800</xdr:colOff>
      <xdr:row>75</xdr:row>
      <xdr:rowOff>159913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05945"/>
          <a:ext cx="889000" cy="1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159913</xdr:rowOff>
    </xdr:from>
    <xdr:to>
      <xdr:col>10</xdr:col>
      <xdr:colOff>114300</xdr:colOff>
      <xdr:row>76</xdr:row>
      <xdr:rowOff>18898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18663"/>
          <a:ext cx="889000" cy="3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110603</xdr:rowOff>
    </xdr:from>
    <xdr:to>
      <xdr:col>6</xdr:col>
      <xdr:colOff>38100</xdr:colOff>
      <xdr:row>77</xdr:row>
      <xdr:rowOff>40753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31880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3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135361</xdr:rowOff>
    </xdr:from>
    <xdr:to>
      <xdr:col>24</xdr:col>
      <xdr:colOff>114300</xdr:colOff>
      <xdr:row>75</xdr:row>
      <xdr:rowOff>65511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158238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7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19447</xdr:rowOff>
    </xdr:from>
    <xdr:to>
      <xdr:col>20</xdr:col>
      <xdr:colOff>38100</xdr:colOff>
      <xdr:row>75</xdr:row>
      <xdr:rowOff>121047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137574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5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167845</xdr:rowOff>
    </xdr:from>
    <xdr:to>
      <xdr:col>15</xdr:col>
      <xdr:colOff>101600</xdr:colOff>
      <xdr:row>75</xdr:row>
      <xdr:rowOff>97995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114522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3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109113</xdr:rowOff>
    </xdr:from>
    <xdr:to>
      <xdr:col>10</xdr:col>
      <xdr:colOff>165100</xdr:colOff>
      <xdr:row>76</xdr:row>
      <xdr:rowOff>39263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55790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4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139549</xdr:rowOff>
    </xdr:from>
    <xdr:to>
      <xdr:col>6</xdr:col>
      <xdr:colOff>38100</xdr:colOff>
      <xdr:row>76</xdr:row>
      <xdr:rowOff>69698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982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86226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7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77164</xdr:rowOff>
    </xdr:from>
    <xdr:to>
      <xdr:col>24</xdr:col>
      <xdr:colOff>63500</xdr:colOff>
      <xdr:row>97</xdr:row>
      <xdr:rowOff>93546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07814"/>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77164</xdr:rowOff>
    </xdr:from>
    <xdr:to>
      <xdr:col>19</xdr:col>
      <xdr:colOff>177800</xdr:colOff>
      <xdr:row>97</xdr:row>
      <xdr:rowOff>85562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07814"/>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85562</xdr:rowOff>
    </xdr:from>
    <xdr:to>
      <xdr:col>15</xdr:col>
      <xdr:colOff>50800</xdr:colOff>
      <xdr:row>97</xdr:row>
      <xdr:rowOff>104628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16212"/>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104628</xdr:rowOff>
    </xdr:from>
    <xdr:to>
      <xdr:col>10</xdr:col>
      <xdr:colOff>114300</xdr:colOff>
      <xdr:row>97</xdr:row>
      <xdr:rowOff>130226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35278"/>
          <a:ext cx="889000" cy="2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64463</xdr:rowOff>
    </xdr:from>
    <xdr:to>
      <xdr:col>6</xdr:col>
      <xdr:colOff>38100</xdr:colOff>
      <xdr:row>97</xdr:row>
      <xdr:rowOff>166063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11140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42746</xdr:rowOff>
    </xdr:from>
    <xdr:to>
      <xdr:col>24</xdr:col>
      <xdr:colOff>114300</xdr:colOff>
      <xdr:row>97</xdr:row>
      <xdr:rowOff>144346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7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129123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8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26364</xdr:rowOff>
    </xdr:from>
    <xdr:to>
      <xdr:col>20</xdr:col>
      <xdr:colOff>38100</xdr:colOff>
      <xdr:row>97</xdr:row>
      <xdr:rowOff>127964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5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119091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4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34762</xdr:rowOff>
    </xdr:from>
    <xdr:to>
      <xdr:col>15</xdr:col>
      <xdr:colOff>101600</xdr:colOff>
      <xdr:row>97</xdr:row>
      <xdr:rowOff>136362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127489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5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53828</xdr:rowOff>
    </xdr:from>
    <xdr:to>
      <xdr:col>10</xdr:col>
      <xdr:colOff>165100</xdr:colOff>
      <xdr:row>97</xdr:row>
      <xdr:rowOff>155428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146555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7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79426</xdr:rowOff>
    </xdr:from>
    <xdr:to>
      <xdr:col>6</xdr:col>
      <xdr:colOff>38100</xdr:colOff>
      <xdr:row>98</xdr:row>
      <xdr:rowOff>9576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1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156883</xdr:rowOff>
    </xdr:from>
    <xdr:to>
      <xdr:col>55</xdr:col>
      <xdr:colOff>0</xdr:colOff>
      <xdr:row>57</xdr:row>
      <xdr:rowOff>18077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58083"/>
          <a:ext cx="8382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156883</xdr:rowOff>
    </xdr:from>
    <xdr:to>
      <xdr:col>50</xdr:col>
      <xdr:colOff>114300</xdr:colOff>
      <xdr:row>57</xdr:row>
      <xdr:rowOff>54813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58083"/>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44496</xdr:rowOff>
    </xdr:from>
    <xdr:to>
      <xdr:col>45</xdr:col>
      <xdr:colOff>177800</xdr:colOff>
      <xdr:row>57</xdr:row>
      <xdr:rowOff>54813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17146"/>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44496</xdr:rowOff>
    </xdr:from>
    <xdr:to>
      <xdr:col>41</xdr:col>
      <xdr:colOff>50800</xdr:colOff>
      <xdr:row>57</xdr:row>
      <xdr:rowOff>77010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17146"/>
          <a:ext cx="889000" cy="3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158844</xdr:rowOff>
    </xdr:from>
    <xdr:to>
      <xdr:col>36</xdr:col>
      <xdr:colOff>165100</xdr:colOff>
      <xdr:row>58</xdr:row>
      <xdr:rowOff>88994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80121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02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138727</xdr:rowOff>
    </xdr:from>
    <xdr:to>
      <xdr:col>55</xdr:col>
      <xdr:colOff>50800</xdr:colOff>
      <xdr:row>57</xdr:row>
      <xdr:rowOff>68877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161604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9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106083</xdr:rowOff>
    </xdr:from>
    <xdr:to>
      <xdr:col>50</xdr:col>
      <xdr:colOff>165100</xdr:colOff>
      <xdr:row>57</xdr:row>
      <xdr:rowOff>36233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52760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4013</xdr:rowOff>
    </xdr:from>
    <xdr:to>
      <xdr:col>46</xdr:col>
      <xdr:colOff>38100</xdr:colOff>
      <xdr:row>57</xdr:row>
      <xdr:rowOff>105613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122140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165146</xdr:rowOff>
    </xdr:from>
    <xdr:to>
      <xdr:col>41</xdr:col>
      <xdr:colOff>101600</xdr:colOff>
      <xdr:row>57</xdr:row>
      <xdr:rowOff>95296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111823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4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26210</xdr:rowOff>
    </xdr:from>
    <xdr:to>
      <xdr:col>36</xdr:col>
      <xdr:colOff>165100</xdr:colOff>
      <xdr:row>57</xdr:row>
      <xdr:rowOff>127810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9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144337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7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71239</xdr:rowOff>
    </xdr:from>
    <xdr:to>
      <xdr:col>55</xdr:col>
      <xdr:colOff>0</xdr:colOff>
      <xdr:row>78</xdr:row>
      <xdr:rowOff>91726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44339"/>
          <a:ext cx="838200" cy="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64029</xdr:rowOff>
    </xdr:from>
    <xdr:to>
      <xdr:col>50</xdr:col>
      <xdr:colOff>114300</xdr:colOff>
      <xdr:row>78</xdr:row>
      <xdr:rowOff>71239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37129"/>
          <a:ext cx="889000" cy="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19785</xdr:rowOff>
    </xdr:from>
    <xdr:to>
      <xdr:col>45</xdr:col>
      <xdr:colOff>177800</xdr:colOff>
      <xdr:row>78</xdr:row>
      <xdr:rowOff>64029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92885"/>
          <a:ext cx="889000" cy="4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19785</xdr:rowOff>
    </xdr:from>
    <xdr:to>
      <xdr:col>41</xdr:col>
      <xdr:colOff>50800</xdr:colOff>
      <xdr:row>78</xdr:row>
      <xdr:rowOff>94295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2885"/>
          <a:ext cx="889000" cy="7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30607</xdr:rowOff>
    </xdr:from>
    <xdr:to>
      <xdr:col>36</xdr:col>
      <xdr:colOff>165100</xdr:colOff>
      <xdr:row>78</xdr:row>
      <xdr:rowOff>132207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148734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40926</xdr:rowOff>
    </xdr:from>
    <xdr:to>
      <xdr:col>55</xdr:col>
      <xdr:colOff>50800</xdr:colOff>
      <xdr:row>78</xdr:row>
      <xdr:rowOff>142526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127303</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20439</xdr:rowOff>
    </xdr:from>
    <xdr:to>
      <xdr:col>50</xdr:col>
      <xdr:colOff>165100</xdr:colOff>
      <xdr:row>78</xdr:row>
      <xdr:rowOff>122039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113166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13229</xdr:rowOff>
    </xdr:from>
    <xdr:to>
      <xdr:col>46</xdr:col>
      <xdr:colOff>38100</xdr:colOff>
      <xdr:row>78</xdr:row>
      <xdr:rowOff>114829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8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105956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140435</xdr:rowOff>
    </xdr:from>
    <xdr:to>
      <xdr:col>41</xdr:col>
      <xdr:colOff>101600</xdr:colOff>
      <xdr:row>78</xdr:row>
      <xdr:rowOff>70585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61712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43495</xdr:rowOff>
    </xdr:from>
    <xdr:to>
      <xdr:col>36</xdr:col>
      <xdr:colOff>165100</xdr:colOff>
      <xdr:row>78</xdr:row>
      <xdr:rowOff>145095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136222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0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128126</xdr:rowOff>
    </xdr:from>
    <xdr:to>
      <xdr:col>55</xdr:col>
      <xdr:colOff>0</xdr:colOff>
      <xdr:row>97</xdr:row>
      <xdr:rowOff>128400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58776"/>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128126</xdr:rowOff>
    </xdr:from>
    <xdr:to>
      <xdr:col>50</xdr:col>
      <xdr:colOff>114300</xdr:colOff>
      <xdr:row>97</xdr:row>
      <xdr:rowOff>146154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58776"/>
          <a:ext cx="889000" cy="1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140560</xdr:rowOff>
    </xdr:from>
    <xdr:to>
      <xdr:col>45</xdr:col>
      <xdr:colOff>177800</xdr:colOff>
      <xdr:row>97</xdr:row>
      <xdr:rowOff>146154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71210"/>
          <a:ext cx="889000" cy="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105814</xdr:rowOff>
    </xdr:from>
    <xdr:to>
      <xdr:col>41</xdr:col>
      <xdr:colOff>50800</xdr:colOff>
      <xdr:row>97</xdr:row>
      <xdr:rowOff>140560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36464"/>
          <a:ext cx="8890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139915</xdr:rowOff>
    </xdr:from>
    <xdr:to>
      <xdr:col>36</xdr:col>
      <xdr:colOff>165100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86592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77600</xdr:rowOff>
    </xdr:from>
    <xdr:to>
      <xdr:col>55</xdr:col>
      <xdr:colOff>50800</xdr:colOff>
      <xdr:row>98</xdr:row>
      <xdr:rowOff>7750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163977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2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77326</xdr:rowOff>
    </xdr:from>
    <xdr:to>
      <xdr:col>50</xdr:col>
      <xdr:colOff>165100</xdr:colOff>
      <xdr:row>98</xdr:row>
      <xdr:rowOff>7476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170053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95354</xdr:rowOff>
    </xdr:from>
    <xdr:to>
      <xdr:col>46</xdr:col>
      <xdr:colOff>38100</xdr:colOff>
      <xdr:row>98</xdr:row>
      <xdr:rowOff>25504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2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16631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89760</xdr:rowOff>
    </xdr:from>
    <xdr:to>
      <xdr:col>41</xdr:col>
      <xdr:colOff>101600</xdr:colOff>
      <xdr:row>98</xdr:row>
      <xdr:rowOff>19910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55014</xdr:rowOff>
    </xdr:from>
    <xdr:to>
      <xdr:col>36</xdr:col>
      <xdr:colOff>165100</xdr:colOff>
      <xdr:row>97</xdr:row>
      <xdr:rowOff>156614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147741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8918</xdr:rowOff>
    </xdr:from>
    <xdr:to>
      <xdr:col>85</xdr:col>
      <xdr:colOff>127000</xdr:colOff>
      <xdr:row>35</xdr:row>
      <xdr:rowOff>51643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09668"/>
          <a:ext cx="8382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151290</xdr:rowOff>
    </xdr:from>
    <xdr:to>
      <xdr:col>81</xdr:col>
      <xdr:colOff>50800</xdr:colOff>
      <xdr:row>35</xdr:row>
      <xdr:rowOff>51643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980590"/>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76469</xdr:rowOff>
    </xdr:from>
    <xdr:to>
      <xdr:col>76</xdr:col>
      <xdr:colOff>114300</xdr:colOff>
      <xdr:row>34</xdr:row>
      <xdr:rowOff>151290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905769"/>
          <a:ext cx="889000" cy="7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76469</xdr:rowOff>
    </xdr:from>
    <xdr:to>
      <xdr:col>71</xdr:col>
      <xdr:colOff>177800</xdr:colOff>
      <xdr:row>36</xdr:row>
      <xdr:rowOff>20005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905769"/>
          <a:ext cx="889000" cy="2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161686</xdr:rowOff>
    </xdr:from>
    <xdr:to>
      <xdr:col>67</xdr:col>
      <xdr:colOff>101600</xdr:colOff>
      <xdr:row>36</xdr:row>
      <xdr:rowOff>91836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82963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129568</xdr:rowOff>
    </xdr:from>
    <xdr:to>
      <xdr:col>85</xdr:col>
      <xdr:colOff>177800</xdr:colOff>
      <xdr:row>35</xdr:row>
      <xdr:rowOff>59718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152445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81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843</xdr:rowOff>
    </xdr:from>
    <xdr:to>
      <xdr:col>81</xdr:col>
      <xdr:colOff>101600</xdr:colOff>
      <xdr:row>35</xdr:row>
      <xdr:rowOff>102443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118970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100490</xdr:rowOff>
    </xdr:from>
    <xdr:to>
      <xdr:col>76</xdr:col>
      <xdr:colOff>165100</xdr:colOff>
      <xdr:row>35</xdr:row>
      <xdr:rowOff>30640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47167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0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25669</xdr:rowOff>
    </xdr:from>
    <xdr:to>
      <xdr:col>72</xdr:col>
      <xdr:colOff>38100</xdr:colOff>
      <xdr:row>34</xdr:row>
      <xdr:rowOff>127269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143796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3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140655</xdr:rowOff>
    </xdr:from>
    <xdr:to>
      <xdr:col>67</xdr:col>
      <xdr:colOff>101600</xdr:colOff>
      <xdr:row>36</xdr:row>
      <xdr:rowOff>70805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87332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159099</xdr:rowOff>
    </xdr:from>
    <xdr:to>
      <xdr:col>85</xdr:col>
      <xdr:colOff>127000</xdr:colOff>
      <xdr:row>57</xdr:row>
      <xdr:rowOff>49728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60299"/>
          <a:ext cx="838200" cy="6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49728</xdr:rowOff>
    </xdr:from>
    <xdr:to>
      <xdr:col>81</xdr:col>
      <xdr:colOff>50800</xdr:colOff>
      <xdr:row>57</xdr:row>
      <xdr:rowOff>90958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22378"/>
          <a:ext cx="8890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5521</xdr:rowOff>
    </xdr:from>
    <xdr:to>
      <xdr:col>76</xdr:col>
      <xdr:colOff>114300</xdr:colOff>
      <xdr:row>57</xdr:row>
      <xdr:rowOff>90958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78171"/>
          <a:ext cx="889000" cy="8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160837</xdr:rowOff>
    </xdr:from>
    <xdr:to>
      <xdr:col>71</xdr:col>
      <xdr:colOff>177800</xdr:colOff>
      <xdr:row>57</xdr:row>
      <xdr:rowOff>5521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62037"/>
          <a:ext cx="889000" cy="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15830</xdr:rowOff>
    </xdr:from>
    <xdr:to>
      <xdr:col>67</xdr:col>
      <xdr:colOff>101600</xdr:colOff>
      <xdr:row>57</xdr:row>
      <xdr:rowOff>117430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108557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108299</xdr:rowOff>
    </xdr:from>
    <xdr:to>
      <xdr:col>85</xdr:col>
      <xdr:colOff>177800</xdr:colOff>
      <xdr:row>57</xdr:row>
      <xdr:rowOff>38449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131176</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170378</xdr:rowOff>
    </xdr:from>
    <xdr:to>
      <xdr:col>81</xdr:col>
      <xdr:colOff>101600</xdr:colOff>
      <xdr:row>57</xdr:row>
      <xdr:rowOff>100528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91655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40158</xdr:rowOff>
    </xdr:from>
    <xdr:to>
      <xdr:col>76</xdr:col>
      <xdr:colOff>165100</xdr:colOff>
      <xdr:row>57</xdr:row>
      <xdr:rowOff>141758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132885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126171</xdr:rowOff>
    </xdr:from>
    <xdr:to>
      <xdr:col>72</xdr:col>
      <xdr:colOff>38100</xdr:colOff>
      <xdr:row>57</xdr:row>
      <xdr:rowOff>56321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47448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110037</xdr:rowOff>
    </xdr:from>
    <xdr:to>
      <xdr:col>67</xdr:col>
      <xdr:colOff>101600</xdr:colOff>
      <xdr:row>57</xdr:row>
      <xdr:rowOff>40187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56714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128029</xdr:rowOff>
    </xdr:from>
    <xdr:to>
      <xdr:col>85</xdr:col>
      <xdr:colOff>127000</xdr:colOff>
      <xdr:row>78</xdr:row>
      <xdr:rowOff>97155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329679"/>
          <a:ext cx="838200" cy="1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25082</xdr:rowOff>
    </xdr:from>
    <xdr:to>
      <xdr:col>81</xdr:col>
      <xdr:colOff>50800</xdr:colOff>
      <xdr:row>77</xdr:row>
      <xdr:rowOff>128029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226732"/>
          <a:ext cx="889000" cy="10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25082</xdr:rowOff>
    </xdr:from>
    <xdr:to>
      <xdr:col>76</xdr:col>
      <xdr:colOff>114300</xdr:colOff>
      <xdr:row>77</xdr:row>
      <xdr:rowOff>147307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226732"/>
          <a:ext cx="889000" cy="1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147307</xdr:rowOff>
    </xdr:from>
    <xdr:to>
      <xdr:col>71</xdr:col>
      <xdr:colOff>177800</xdr:colOff>
      <xdr:row>78</xdr:row>
      <xdr:rowOff>75909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348957"/>
          <a:ext cx="889000" cy="10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66560</xdr:rowOff>
    </xdr:from>
    <xdr:to>
      <xdr:col>67</xdr:col>
      <xdr:colOff>101600</xdr:colOff>
      <xdr:row>78</xdr:row>
      <xdr:rowOff>168160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159287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46355</xdr:rowOff>
    </xdr:from>
    <xdr:to>
      <xdr:col>85</xdr:col>
      <xdr:colOff>177800</xdr:colOff>
      <xdr:row>78</xdr:row>
      <xdr:rowOff>147955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5732</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0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77229</xdr:rowOff>
    </xdr:from>
    <xdr:to>
      <xdr:col>81</xdr:col>
      <xdr:colOff>101600</xdr:colOff>
      <xdr:row>78</xdr:row>
      <xdr:rowOff>7379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2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23906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05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145732</xdr:rowOff>
    </xdr:from>
    <xdr:to>
      <xdr:col>76</xdr:col>
      <xdr:colOff>165100</xdr:colOff>
      <xdr:row>77</xdr:row>
      <xdr:rowOff>75882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1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92409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9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96507</xdr:rowOff>
    </xdr:from>
    <xdr:to>
      <xdr:col>72</xdr:col>
      <xdr:colOff>38100</xdr:colOff>
      <xdr:row>78</xdr:row>
      <xdr:rowOff>26657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2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43184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0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25109</xdr:rowOff>
    </xdr:from>
    <xdr:to>
      <xdr:col>67</xdr:col>
      <xdr:colOff>101600</xdr:colOff>
      <xdr:row>78</xdr:row>
      <xdr:rowOff>126709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143236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17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104882</xdr:rowOff>
    </xdr:from>
    <xdr:to>
      <xdr:col>85</xdr:col>
      <xdr:colOff>127000</xdr:colOff>
      <xdr:row>97</xdr:row>
      <xdr:rowOff>122562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35532"/>
          <a:ext cx="8382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122562</xdr:rowOff>
    </xdr:from>
    <xdr:to>
      <xdr:col>81</xdr:col>
      <xdr:colOff>50800</xdr:colOff>
      <xdr:row>97</xdr:row>
      <xdr:rowOff>130761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53212"/>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130761</xdr:rowOff>
    </xdr:from>
    <xdr:to>
      <xdr:col>76</xdr:col>
      <xdr:colOff>114300</xdr:colOff>
      <xdr:row>97</xdr:row>
      <xdr:rowOff>136852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61411"/>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136852</xdr:rowOff>
    </xdr:from>
    <xdr:to>
      <xdr:col>71</xdr:col>
      <xdr:colOff>177800</xdr:colOff>
      <xdr:row>97</xdr:row>
      <xdr:rowOff>154667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67502"/>
          <a:ext cx="889000" cy="1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135632</xdr:rowOff>
    </xdr:from>
    <xdr:to>
      <xdr:col>67</xdr:col>
      <xdr:colOff>101600</xdr:colOff>
      <xdr:row>98</xdr:row>
      <xdr:rowOff>65782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6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56909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54082</xdr:rowOff>
    </xdr:from>
    <xdr:to>
      <xdr:col>85</xdr:col>
      <xdr:colOff>177800</xdr:colOff>
      <xdr:row>97</xdr:row>
      <xdr:rowOff>155682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76959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3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71762</xdr:rowOff>
    </xdr:from>
    <xdr:to>
      <xdr:col>81</xdr:col>
      <xdr:colOff>101600</xdr:colOff>
      <xdr:row>98</xdr:row>
      <xdr:rowOff>1912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0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18439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79961</xdr:rowOff>
    </xdr:from>
    <xdr:to>
      <xdr:col>76</xdr:col>
      <xdr:colOff>165100</xdr:colOff>
      <xdr:row>98</xdr:row>
      <xdr:rowOff>10111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26638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86052</xdr:rowOff>
    </xdr:from>
    <xdr:to>
      <xdr:col>72</xdr:col>
      <xdr:colOff>38100</xdr:colOff>
      <xdr:row>98</xdr:row>
      <xdr:rowOff>16202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32729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103867</xdr:rowOff>
    </xdr:from>
    <xdr:to>
      <xdr:col>67</xdr:col>
      <xdr:colOff>101600</xdr:colOff>
      <xdr:row>98</xdr:row>
      <xdr:rowOff>34017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50544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146177</xdr:rowOff>
    </xdr:from>
    <xdr:to>
      <xdr:col>98</xdr:col>
      <xdr:colOff>38100</xdr:colOff>
      <xdr:row>39</xdr:row>
      <xdr:rowOff>76327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92854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人口及び産業構造等が類似する類似団体平均と比較</a:t>
          </a:r>
          <a:r>
            <a:rPr kumimoji="1" lang="ja-JP" altLang="ja-JP" sz="1100">
              <a:solidFill>
                <a:sysClr val="windowText" lastClr="000000"/>
              </a:solidFill>
              <a:effectLst/>
              <a:latin typeface="+mn-lt"/>
              <a:ea typeface="+mn-ea"/>
              <a:cs typeface="+mn-cs"/>
            </a:rPr>
            <a:t>すると、民生費、農林水産業費、</a:t>
          </a:r>
          <a:r>
            <a:rPr kumimoji="1" lang="ja-JP" altLang="en-US" sz="1100">
              <a:solidFill>
                <a:sysClr val="windowText" lastClr="000000"/>
              </a:solidFill>
              <a:effectLst/>
              <a:latin typeface="+mn-lt"/>
              <a:ea typeface="+mn-ea"/>
              <a:cs typeface="+mn-cs"/>
            </a:rPr>
            <a:t>教育</a:t>
          </a:r>
          <a:r>
            <a:rPr kumimoji="1" lang="ja-JP" altLang="ja-JP" sz="1100">
              <a:solidFill>
                <a:sysClr val="windowText" lastClr="000000"/>
              </a:solidFill>
              <a:effectLst/>
              <a:latin typeface="+mn-lt"/>
              <a:ea typeface="+mn-ea"/>
              <a:cs typeface="+mn-cs"/>
            </a:rPr>
            <a:t>費、災害復旧費、公債費のコストが割高である。</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民生費については、高齢化の進展や本市独自の子ども医療費対策等の影響であり、今後も適正な給付水準の確保に努めていく。農林水産業費については、本市の基幹産業である農業等の振興を図るものであり、今後も積極的に充実させていく。</a:t>
          </a:r>
          <a:r>
            <a:rPr kumimoji="1" lang="ja-JP" altLang="en-US" sz="1100">
              <a:solidFill>
                <a:sysClr val="windowText" lastClr="000000"/>
              </a:solidFill>
              <a:effectLst/>
              <a:latin typeface="+mn-lt"/>
              <a:ea typeface="+mn-ea"/>
              <a:cs typeface="+mn-cs"/>
            </a:rPr>
            <a:t>教育</a:t>
          </a:r>
          <a:r>
            <a:rPr kumimoji="1" lang="ja-JP" altLang="ja-JP" sz="1100">
              <a:solidFill>
                <a:sysClr val="windowText" lastClr="000000"/>
              </a:solidFill>
              <a:effectLst/>
              <a:latin typeface="+mn-lt"/>
              <a:ea typeface="+mn-ea"/>
              <a:cs typeface="+mn-cs"/>
            </a:rPr>
            <a:t>費については、</a:t>
          </a:r>
          <a:r>
            <a:rPr kumimoji="1" lang="ja-JP" altLang="en-US" sz="1100">
              <a:solidFill>
                <a:sysClr val="windowText" lastClr="000000"/>
              </a:solidFill>
              <a:effectLst/>
              <a:latin typeface="+mn-lt"/>
              <a:ea typeface="+mn-ea"/>
              <a:cs typeface="+mn-cs"/>
            </a:rPr>
            <a:t>従来の学校施設維持に</a:t>
          </a:r>
          <a:r>
            <a:rPr kumimoji="1" lang="en-US" altLang="ja-JP" sz="1100">
              <a:solidFill>
                <a:sysClr val="windowText" lastClr="000000"/>
              </a:solidFill>
              <a:effectLst/>
              <a:latin typeface="+mn-lt"/>
              <a:ea typeface="+mn-ea"/>
              <a:cs typeface="+mn-cs"/>
            </a:rPr>
            <a:t>LED</a:t>
          </a:r>
          <a:r>
            <a:rPr kumimoji="1" lang="ja-JP" altLang="en-US" sz="1100">
              <a:solidFill>
                <a:sysClr val="windowText" lastClr="000000"/>
              </a:solidFill>
              <a:effectLst/>
              <a:latin typeface="+mn-lt"/>
              <a:ea typeface="+mn-ea"/>
              <a:cs typeface="+mn-cs"/>
            </a:rPr>
            <a:t>照明切替等の事業費が上乗せになることで</a:t>
          </a:r>
          <a:r>
            <a:rPr kumimoji="1" lang="ja-JP" altLang="ja-JP" sz="1100">
              <a:solidFill>
                <a:sysClr val="windowText" lastClr="000000"/>
              </a:solidFill>
              <a:effectLst/>
              <a:latin typeface="+mn-lt"/>
              <a:ea typeface="+mn-ea"/>
              <a:cs typeface="+mn-cs"/>
            </a:rPr>
            <a:t>増加して</a:t>
          </a:r>
          <a:r>
            <a:rPr kumimoji="1" lang="ja-JP" altLang="en-US" sz="1100">
              <a:solidFill>
                <a:sysClr val="windowText" lastClr="000000"/>
              </a:solidFill>
              <a:effectLst/>
              <a:latin typeface="+mn-lt"/>
              <a:ea typeface="+mn-ea"/>
              <a:cs typeface="+mn-cs"/>
            </a:rPr>
            <a:t>おり、今後も必要な改修については実施していく。</a:t>
          </a:r>
          <a:r>
            <a:rPr kumimoji="1" lang="ja-JP" altLang="ja-JP" sz="1100">
              <a:solidFill>
                <a:schemeClr val="dk1"/>
              </a:solidFill>
              <a:effectLst/>
              <a:latin typeface="+mn-lt"/>
              <a:ea typeface="+mn-ea"/>
              <a:cs typeface="+mn-cs"/>
            </a:rPr>
            <a:t>災害復旧費については、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近年の</a:t>
          </a:r>
          <a:r>
            <a:rPr kumimoji="1" lang="ja-JP" altLang="ja-JP" sz="1100" b="0" i="0" u="none" strike="noStrike" kern="0" cap="none" spc="0" normalizeH="0" baseline="0" noProof="0">
              <a:ln>
                <a:noFill/>
              </a:ln>
              <a:solidFill>
                <a:prstClr val="black"/>
              </a:solidFill>
              <a:effectLst/>
              <a:uLnTx/>
              <a:uFillTx/>
              <a:latin typeface="+mn-lt"/>
              <a:ea typeface="+mn-ea"/>
              <a:cs typeface="+mn-cs"/>
            </a:rPr>
            <a:t>豪雨</a:t>
          </a:r>
          <a:r>
            <a:rPr kumimoji="1" lang="ja-JP" altLang="en-US" sz="1100" b="0" i="0" u="none" strike="noStrike" kern="0" cap="none" spc="0" normalizeH="0" baseline="0" noProof="0">
              <a:ln>
                <a:noFill/>
              </a:ln>
              <a:solidFill>
                <a:prstClr val="black"/>
              </a:solidFill>
              <a:effectLst/>
              <a:uLnTx/>
              <a:uFillTx/>
              <a:latin typeface="+mn-lt"/>
              <a:ea typeface="+mn-ea"/>
              <a:cs typeface="+mn-cs"/>
            </a:rPr>
            <a:t>や台風</a:t>
          </a:r>
          <a:r>
            <a:rPr kumimoji="1" lang="ja-JP" altLang="ja-JP" sz="1100" b="0" i="0" u="none" strike="noStrike" kern="0" cap="none" spc="0" normalizeH="0" baseline="0" noProof="0">
              <a:ln>
                <a:noFill/>
              </a:ln>
              <a:solidFill>
                <a:prstClr val="black"/>
              </a:solidFill>
              <a:effectLst/>
              <a:uLnTx/>
              <a:uFillTx/>
              <a:latin typeface="+mn-lt"/>
              <a:ea typeface="+mn-ea"/>
              <a:cs typeface="+mn-cs"/>
            </a:rPr>
            <a:t>の影響</a:t>
          </a:r>
          <a:r>
            <a:rPr kumimoji="1" lang="ja-JP" altLang="en-US" sz="1100" b="0" i="0" u="none" strike="noStrike" kern="0" cap="none" spc="0" normalizeH="0" baseline="0" noProof="0">
              <a:ln>
                <a:noFill/>
              </a:ln>
              <a:solidFill>
                <a:schemeClr val="dk1"/>
              </a:solidFill>
              <a:effectLst/>
              <a:uLnTx/>
              <a:uFillTx/>
              <a:latin typeface="+mn-lt"/>
              <a:ea typeface="+mn-ea"/>
              <a:cs typeface="+mn-cs"/>
            </a:rPr>
            <a:t>が大きく、</a:t>
          </a:r>
          <a:r>
            <a:rPr kumimoji="1" lang="ja-JP" altLang="ja-JP" sz="1100">
              <a:solidFill>
                <a:schemeClr val="dk1"/>
              </a:solidFill>
              <a:effectLst/>
              <a:latin typeface="+mn-lt"/>
              <a:ea typeface="+mn-ea"/>
              <a:cs typeface="+mn-cs"/>
            </a:rPr>
            <a:t>毎年</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定程度の支出が必要なものである。公債費については、近年の大型投資や地方財政の財源不足に対応するための臨時財政対策債に係る公債費償還の影響で増加傾向にあり、将来世代に負担を先送りにしない財政運営を図るため、交付税措置が高い起債を活用しつつ、適正水準の確保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財政調整基金残高及び実質収支額については、概ね適正水準で推移しているが、財政調整基金は、一般財源の減少（生産年齢人口減少等）への補填策として活用を予定しており、減少が見込まれる。</a:t>
          </a:r>
          <a:r>
            <a:rPr kumimoji="1" lang="ja-JP" altLang="ja-JP" sz="1100">
              <a:solidFill>
                <a:sysClr val="windowText" lastClr="000000"/>
              </a:solidFill>
              <a:effectLst/>
              <a:latin typeface="+mn-lt"/>
              <a:ea typeface="+mn-ea"/>
              <a:cs typeface="+mn-cs"/>
            </a:rPr>
            <a:t>実質単年度収支は、</a:t>
          </a:r>
          <a:r>
            <a:rPr kumimoji="1" lang="ja-JP" altLang="en-US" sz="1100">
              <a:solidFill>
                <a:sysClr val="windowText" lastClr="000000"/>
              </a:solidFill>
              <a:effectLst/>
              <a:latin typeface="+mn-lt"/>
              <a:ea typeface="+mn-ea"/>
              <a:cs typeface="+mn-cs"/>
            </a:rPr>
            <a:t>一部地方債の任意繰上償還実施等によって、前年度に比べて</a:t>
          </a:r>
          <a:r>
            <a:rPr kumimoji="1" lang="en-US" altLang="ja-JP" sz="1100">
              <a:solidFill>
                <a:sysClr val="windowText" lastClr="000000"/>
              </a:solidFill>
              <a:effectLst/>
              <a:latin typeface="+mn-lt"/>
              <a:ea typeface="+mn-ea"/>
              <a:cs typeface="+mn-cs"/>
            </a:rPr>
            <a:t>3.80</a:t>
          </a:r>
          <a:r>
            <a:rPr kumimoji="1" lang="ja-JP" altLang="en-US" sz="1100">
              <a:solidFill>
                <a:sysClr val="windowText" lastClr="000000"/>
              </a:solidFill>
              <a:effectLst/>
              <a:latin typeface="+mn-lt"/>
              <a:ea typeface="+mn-ea"/>
              <a:cs typeface="+mn-cs"/>
            </a:rPr>
            <a:t>ポイント増加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solidFill>
                <a:sysClr val="windowText" lastClr="000000"/>
              </a:solidFill>
              <a:effectLst/>
              <a:latin typeface="+mn-lt"/>
              <a:ea typeface="+mn-ea"/>
              <a:cs typeface="+mn-cs"/>
            </a:rPr>
            <a:t>R5</a:t>
          </a:r>
          <a:r>
            <a:rPr kumimoji="1" lang="ja-JP" altLang="ja-JP" sz="1400">
              <a:solidFill>
                <a:sysClr val="windowText" lastClr="000000"/>
              </a:solidFill>
              <a:effectLst/>
              <a:latin typeface="+mn-lt"/>
              <a:ea typeface="+mn-ea"/>
              <a:cs typeface="+mn-cs"/>
            </a:rPr>
            <a:t>年度については、全会計における連結実質収支額は、</a:t>
          </a:r>
          <a:r>
            <a:rPr kumimoji="1" lang="en-US" altLang="ja-JP" sz="1400">
              <a:solidFill>
                <a:sysClr val="windowText" lastClr="000000"/>
              </a:solidFill>
              <a:effectLst/>
              <a:latin typeface="+mn-lt"/>
              <a:ea typeface="+mn-ea"/>
              <a:cs typeface="+mn-cs"/>
            </a:rPr>
            <a:t>3,539</a:t>
          </a:r>
          <a:r>
            <a:rPr kumimoji="1" lang="ja-JP" altLang="ja-JP" sz="1400">
              <a:solidFill>
                <a:sysClr val="windowText" lastClr="000000"/>
              </a:solidFill>
              <a:effectLst/>
              <a:latin typeface="+mn-lt"/>
              <a:ea typeface="+mn-ea"/>
              <a:cs typeface="+mn-cs"/>
            </a:rPr>
            <a:t>百万円の黒字決算であり、連結実質赤字比率は、比率なしとなっている。</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しかしながら、病院事業会計においては、</a:t>
          </a:r>
          <a:r>
            <a:rPr kumimoji="1" lang="ja-JP" altLang="en-US" sz="1400">
              <a:solidFill>
                <a:sysClr val="windowText" lastClr="000000"/>
              </a:solidFill>
              <a:effectLst/>
              <a:latin typeface="+mn-lt"/>
              <a:ea typeface="+mn-ea"/>
              <a:cs typeface="+mn-cs"/>
            </a:rPr>
            <a:t>令和４年度に黒字に転じるも、新型コロナウイルス感染症による入院制限、当該感染症の関連補助金大幅減等により、令和５年度決算では当年度未処理</a:t>
          </a:r>
          <a:r>
            <a:rPr kumimoji="1" lang="ja-JP" altLang="ja-JP" sz="1400">
              <a:solidFill>
                <a:sysClr val="windowText" lastClr="000000"/>
              </a:solidFill>
              <a:effectLst/>
              <a:latin typeface="+mn-lt"/>
              <a:ea typeface="+mn-ea"/>
              <a:cs typeface="+mn-cs"/>
            </a:rPr>
            <a:t>欠損金</a:t>
          </a:r>
          <a:r>
            <a:rPr kumimoji="1" lang="ja-JP" altLang="en-US" sz="1400">
              <a:solidFill>
                <a:sysClr val="windowText" lastClr="000000"/>
              </a:solidFill>
              <a:effectLst/>
              <a:latin typeface="+mn-lt"/>
              <a:ea typeface="+mn-ea"/>
              <a:cs typeface="+mn-cs"/>
            </a:rPr>
            <a:t>として</a:t>
          </a:r>
          <a:r>
            <a:rPr kumimoji="1" lang="en-US" altLang="ja-JP" sz="1400">
              <a:solidFill>
                <a:sysClr val="windowText" lastClr="000000"/>
              </a:solidFill>
              <a:effectLst/>
              <a:latin typeface="+mn-lt"/>
              <a:ea typeface="+mn-ea"/>
              <a:cs typeface="+mn-cs"/>
            </a:rPr>
            <a:t>319</a:t>
          </a:r>
          <a:r>
            <a:rPr kumimoji="1" lang="ja-JP" altLang="en-US" sz="1400">
              <a:solidFill>
                <a:sysClr val="windowText" lastClr="000000"/>
              </a:solidFill>
              <a:effectLst/>
              <a:latin typeface="+mn-lt"/>
              <a:ea typeface="+mn-ea"/>
              <a:cs typeface="+mn-cs"/>
            </a:rPr>
            <a:t>百万円を計上した。</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病院事業会計においては、</a:t>
          </a:r>
          <a:r>
            <a:rPr kumimoji="1" lang="en-US" altLang="ja-JP" sz="1400">
              <a:solidFill>
                <a:sysClr val="windowText" lastClr="000000"/>
              </a:solidFill>
              <a:effectLst/>
              <a:latin typeface="+mn-lt"/>
              <a:ea typeface="+mn-ea"/>
              <a:cs typeface="+mn-cs"/>
            </a:rPr>
            <a:t>H29.3</a:t>
          </a:r>
          <a:r>
            <a:rPr kumimoji="1" lang="ja-JP" altLang="ja-JP" sz="1400">
              <a:solidFill>
                <a:sysClr val="windowText" lastClr="000000"/>
              </a:solidFill>
              <a:effectLst/>
              <a:latin typeface="+mn-lt"/>
              <a:ea typeface="+mn-ea"/>
              <a:cs typeface="+mn-cs"/>
            </a:rPr>
            <a:t>月に病院改革プランを策定し、経営健全化を定着させるとともに、市民の安全安心、地域医療提供体制の確保に取り組んで</a:t>
          </a:r>
          <a:r>
            <a:rPr kumimoji="1" lang="ja-JP" altLang="en-US" sz="1400">
              <a:solidFill>
                <a:sysClr val="windowText" lastClr="000000"/>
              </a:solidFill>
              <a:effectLst/>
              <a:latin typeface="+mn-lt"/>
              <a:ea typeface="+mn-ea"/>
              <a:cs typeface="+mn-cs"/>
            </a:rPr>
            <a:t>きた</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今後も</a:t>
          </a:r>
          <a:r>
            <a:rPr kumimoji="1" lang="ja-JP" altLang="ja-JP" sz="1400">
              <a:solidFill>
                <a:sysClr val="windowText" lastClr="000000"/>
              </a:solidFill>
              <a:effectLst/>
              <a:latin typeface="+mn-lt"/>
              <a:ea typeface="+mn-ea"/>
              <a:cs typeface="+mn-cs"/>
            </a:rPr>
            <a:t>常勤医師の確保、患者数の確保のためのがん医療等の地域連携の促進、人件費及び医療材料等の経費の縮減を掲げ、迅速かつ弾力的な組織運営を行い経営基盤の強化を図りながら、累積欠損金の早期解消を目指す。</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その他特別会計においても、独立採算制の原則に従い、一般会計からの繰出しに頼らない強固な経営基盤を確立する。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一般会計における元利償還金は、大型投資（消防・学校施設等）や地方の財源不足に対応するための臨時財政対策債に係る償還金により、実質公債費比率の分子は高止まりしている。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算入公債費等については、普通交付税の算入割合が有利な地方債を中心に財源調達に努めた結果、実質公債費比率は適正水準の範囲内にある。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今後も、将来世代に負担を先送りしない財政運営に努めていく。</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（令和５年度は一部地方債において、約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637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百万円の任意繰上償還を実施し、将来負担の軽減を図った。左記の</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R5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元利償還金には、当該金額は含まれていない。）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満期一括償還地方債を利用していないため、該当なしである。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公営企業債等繰入見込額は減少傾向にある。加えて、第</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次定員適正化計画に基づく職員採用等において退職者より採用者を抑えていること等により、退職手当負担見込額が減少した。一方で、一般会計における地方債現在高は、前年度から減少したが、大型投資（消防・学校施設等）の推進により高止まりしている。引き続き、充当可能財源等が将来負担額を上回っており、将来負担比率の分子は負数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の地方債残高については、今後も義務教育施設整備といった大型の社会資本整備により数年間は高水準で推移することが見込まれるため、交付税算入割合が高い有利な地方債を活用するなど、将来負担比率の低減に努めなければなら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「財政調整基金」に約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百万円積立てた一方で、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百万円を取崩した。「減債基金」に剰余金処分を含め約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百万円を積立てた一方で、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百万円を取り崩した。令和５年度から山鹿市未来創造基金の積立を開始し、それを含む「その他特定目的基金」に約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2,217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百万円を積立てた一方で、約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百万円を取崩した。これらにより、基金全体としては、約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1,169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近年の予算編成時における収支不足や近年の災害復旧費に係る経費への対応、財政運営の安定化等のための基金取崩しにより、中長期的には、減少していく見込みである。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環境保全型地域振興基金：環境保全に必要な経費の財源に充当するもの。（一般廃棄物処理施設の整備に係る地方債償還金の財源にも活用）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・退職手当基金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：退職手当の所要一般財源の平準化を図るため、退職手当が平年の平均値を超過する場合の財源に充当するもの。</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・地域福祉基金：地域福祉の向上に要する経費の財源に充当するもの。</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基金：本市を応援しようとする個人又は団体からの寄附金を適正に管理し、これを財源として事業を行うことで寄附者のまちづくりに対する意向を具体化することにより、個性豊かで活力あるふるさとづくりに資するもの。</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・山鹿市未来創造基金：地域住民の連帯の強化、地域振興等に要する経費の財源に充当するもの。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・環境保全型地域振興基金：一般廃棄物処理施設の整備に係る地方債償還の財源として取崩したため、約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・地域福祉基金：地域副活動支援事業等の財源として活用したため約百万円の減少となった。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年度の寄附金相当額を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年度事業に約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百万円取崩した一方で、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年度の寄附金相当額約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百万円を積立てたため、約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山鹿市未来創造基金については、地方債（合併特例債）を活用し、令和５・６年度の２年間で約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百万円を積立し上記目的の財源として活用する。元金の定期償還が開始される令和７年度以降に、償還元金の範囲内で活用していく見込みである。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環境保全型地域振興基金については、一般廃棄物処理施設の整備に係る地方債償還の財源として活用する見込みである。退職手当基金については、退職手当に係る所要一般財源が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超える部分について、財源として活用する見込みである。ふるさと応援基金については、寄附の受入れ年度に寄附金相当額を積立て、翌年度に取崩して財源として活用する見込みである。地域福祉基金については、毎年度の継続的な人づくり・地域づくり等に活用するため、減少する見込み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主に財産売払収</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入や公営企業貸付金元利収入などで約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百万円を積立てた一方で、所要一般財源のために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百万円を取崩したことにより、約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今後の財政需要や大規模災害に対応し、中長期的に安定的な財政運営を行うため、減債基金を含めて、標準財政規模の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％を目安として確保する。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基金利子約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百万円や、後年度の償還財源を確保するために剰余金処分で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百万円を積立てた一方で、償還財源に充てるため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百万円を取崩したことにより、約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通常の財政規模に対する標準的な公債費を超過する部分を目安として確保しているが、各年度の取崩しにより、中長期的には減少していく見込みである。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36168956</v>
      </c>
      <c r="BO4" s="371"/>
      <c r="BP4" s="371"/>
      <c r="BQ4" s="371"/>
      <c r="BR4" s="371"/>
      <c r="BS4" s="371"/>
      <c r="BT4" s="371"/>
      <c r="BU4" s="372"/>
      <c r="BV4" s="370">
        <v>33745796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13.9</v>
      </c>
      <c r="CU4" s="377"/>
      <c r="CV4" s="377"/>
      <c r="CW4" s="377"/>
      <c r="CX4" s="377"/>
      <c r="CY4" s="377"/>
      <c r="CZ4" s="377"/>
      <c r="DA4" s="378"/>
      <c r="DB4" s="376">
        <v>13.2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33744007</v>
      </c>
      <c r="BO5" s="408"/>
      <c r="BP5" s="408"/>
      <c r="BQ5" s="408"/>
      <c r="BR5" s="408"/>
      <c r="BS5" s="408"/>
      <c r="BT5" s="408"/>
      <c r="BU5" s="409"/>
      <c r="BV5" s="407">
        <v>31480583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v>
      </c>
      <c r="CU5" s="405"/>
      <c r="CV5" s="405"/>
      <c r="CW5" s="405"/>
      <c r="CX5" s="405"/>
      <c r="CY5" s="405"/>
      <c r="CZ5" s="405"/>
      <c r="DA5" s="406"/>
      <c r="DB5" s="404">
        <v>99.2</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2424949</v>
      </c>
      <c r="BO6" s="408"/>
      <c r="BP6" s="408"/>
      <c r="BQ6" s="408"/>
      <c r="BR6" s="408"/>
      <c r="BS6" s="408"/>
      <c r="BT6" s="408"/>
      <c r="BU6" s="409"/>
      <c r="BV6" s="407">
        <v>2265213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97.5</v>
      </c>
      <c r="CU6" s="445"/>
      <c r="CV6" s="445"/>
      <c r="CW6" s="445"/>
      <c r="CX6" s="445"/>
      <c r="CY6" s="445"/>
      <c r="CZ6" s="445"/>
      <c r="DA6" s="446"/>
      <c r="DB6" s="444">
        <v>100.3</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75342</v>
      </c>
      <c r="BO7" s="408"/>
      <c r="BP7" s="408"/>
      <c r="BQ7" s="408"/>
      <c r="BR7" s="408"/>
      <c r="BS7" s="408"/>
      <c r="BT7" s="408"/>
      <c r="BU7" s="409"/>
      <c r="BV7" s="407">
        <v>31014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16955441</v>
      </c>
      <c r="CU7" s="408"/>
      <c r="CV7" s="408"/>
      <c r="CW7" s="408"/>
      <c r="CX7" s="408"/>
      <c r="CY7" s="408"/>
      <c r="CZ7" s="408"/>
      <c r="DA7" s="409"/>
      <c r="DB7" s="407">
        <v>16981218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2349607</v>
      </c>
      <c r="BO8" s="408"/>
      <c r="BP8" s="408"/>
      <c r="BQ8" s="408"/>
      <c r="BR8" s="408"/>
      <c r="BS8" s="408"/>
      <c r="BT8" s="408"/>
      <c r="BU8" s="409"/>
      <c r="BV8" s="407">
        <v>2234199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0.33</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49025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115408</v>
      </c>
      <c r="BO9" s="408"/>
      <c r="BP9" s="408"/>
      <c r="BQ9" s="408"/>
      <c r="BR9" s="408"/>
      <c r="BS9" s="408"/>
      <c r="BT9" s="408"/>
      <c r="BU9" s="409"/>
      <c r="BV9" s="407">
        <v>-107434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18.3</v>
      </c>
      <c r="CU9" s="405"/>
      <c r="CV9" s="405"/>
      <c r="CW9" s="405"/>
      <c r="CX9" s="405"/>
      <c r="CY9" s="405"/>
      <c r="CZ9" s="405"/>
      <c r="DA9" s="406"/>
      <c r="DB9" s="404">
        <v>18.100000000000001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52264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198531</v>
      </c>
      <c r="BO10" s="408"/>
      <c r="BP10" s="408"/>
      <c r="BQ10" s="408"/>
      <c r="BR10" s="408"/>
      <c r="BS10" s="408"/>
      <c r="BT10" s="408"/>
      <c r="BU10" s="409"/>
      <c r="BV10" s="407">
        <v>213947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636562</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48639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800000</v>
      </c>
      <c r="BO12" s="408"/>
      <c r="BP12" s="408"/>
      <c r="BQ12" s="408"/>
      <c r="BR12" s="408"/>
      <c r="BS12" s="408"/>
      <c r="BT12" s="408"/>
      <c r="BU12" s="409"/>
      <c r="BV12" s="407">
        <v>600000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48155</v>
      </c>
      <c r="S13" s="492"/>
      <c r="T13" s="492"/>
      <c r="U13" s="492"/>
      <c r="V13" s="493"/>
      <c r="W13" s="423" t="s">
        <v>131</v>
      </c>
      <c r="X13" s="424"/>
      <c r="Y13" s="424"/>
      <c r="Z13" s="424"/>
      <c r="AA13" s="424"/>
      <c r="AB13" s="414"/>
      <c r="AC13" s="458">
        <v>3761</v>
      </c>
      <c r="AD13" s="459"/>
      <c r="AE13" s="459"/>
      <c r="AF13" s="459"/>
      <c r="AG13" s="501"/>
      <c r="AH13" s="458">
        <v>4219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150501</v>
      </c>
      <c r="BO13" s="408"/>
      <c r="BP13" s="408"/>
      <c r="BQ13" s="408"/>
      <c r="BR13" s="408"/>
      <c r="BS13" s="408"/>
      <c r="BT13" s="408"/>
      <c r="BU13" s="409"/>
      <c r="BV13" s="407">
        <v>-493487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9.6</v>
      </c>
      <c r="CU13" s="405"/>
      <c r="CV13" s="405"/>
      <c r="CW13" s="405"/>
      <c r="CX13" s="405"/>
      <c r="CY13" s="405"/>
      <c r="CZ13" s="405"/>
      <c r="DA13" s="406"/>
      <c r="DB13" s="404">
        <v>9.9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49397</v>
      </c>
      <c r="S14" s="492"/>
      <c r="T14" s="492"/>
      <c r="U14" s="492"/>
      <c r="V14" s="493"/>
      <c r="W14" s="397"/>
      <c r="X14" s="398"/>
      <c r="Y14" s="398"/>
      <c r="Z14" s="398"/>
      <c r="AA14" s="398"/>
      <c r="AB14" s="387"/>
      <c r="AC14" s="494">
        <v>15.6</v>
      </c>
      <c r="AD14" s="495"/>
      <c r="AE14" s="495"/>
      <c r="AF14" s="495"/>
      <c r="AG14" s="496"/>
      <c r="AH14" s="494">
        <v>16.600000000000001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48990</v>
      </c>
      <c r="S15" s="492"/>
      <c r="T15" s="492"/>
      <c r="U15" s="492"/>
      <c r="V15" s="493"/>
      <c r="W15" s="423" t="s">
        <v>137</v>
      </c>
      <c r="X15" s="424"/>
      <c r="Y15" s="424"/>
      <c r="Z15" s="424"/>
      <c r="AA15" s="424"/>
      <c r="AB15" s="414"/>
      <c r="AC15" s="458">
        <v>6324</v>
      </c>
      <c r="AD15" s="459"/>
      <c r="AE15" s="459"/>
      <c r="AF15" s="459"/>
      <c r="AG15" s="501"/>
      <c r="AH15" s="458">
        <v>6628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5403511</v>
      </c>
      <c r="BO15" s="371"/>
      <c r="BP15" s="371"/>
      <c r="BQ15" s="371"/>
      <c r="BR15" s="371"/>
      <c r="BS15" s="371"/>
      <c r="BT15" s="371"/>
      <c r="BU15" s="372"/>
      <c r="BV15" s="370">
        <v>5305381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26.2</v>
      </c>
      <c r="AD16" s="495"/>
      <c r="AE16" s="495"/>
      <c r="AF16" s="495"/>
      <c r="AG16" s="496"/>
      <c r="AH16" s="494">
        <v>26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15612017</v>
      </c>
      <c r="BO16" s="408"/>
      <c r="BP16" s="408"/>
      <c r="BQ16" s="408"/>
      <c r="BR16" s="408"/>
      <c r="BS16" s="408"/>
      <c r="BT16" s="408"/>
      <c r="BU16" s="409"/>
      <c r="BV16" s="407">
        <v>15495176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14084</v>
      </c>
      <c r="AD17" s="459"/>
      <c r="AE17" s="459"/>
      <c r="AF17" s="459"/>
      <c r="AG17" s="501"/>
      <c r="AH17" s="458">
        <v>14621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6724913</v>
      </c>
      <c r="BO17" s="408"/>
      <c r="BP17" s="408"/>
      <c r="BQ17" s="408"/>
      <c r="BR17" s="408"/>
      <c r="BS17" s="408"/>
      <c r="BT17" s="408"/>
      <c r="BU17" s="409"/>
      <c r="BV17" s="407">
        <v>6603878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147</v>
      </c>
      <c r="C18" s="450"/>
      <c r="D18" s="450"/>
      <c r="E18" s="533"/>
      <c r="F18" s="533"/>
      <c r="G18" s="533"/>
      <c r="H18" s="533"/>
      <c r="I18" s="533"/>
      <c r="J18" s="533"/>
      <c r="K18" s="533"/>
      <c r="L18" s="534">
        <v>299.69</v>
      </c>
      <c r="M18" s="534"/>
      <c r="N18" s="534"/>
      <c r="O18" s="534"/>
      <c r="P18" s="534"/>
      <c r="Q18" s="534"/>
      <c r="R18" s="535"/>
      <c r="S18" s="535"/>
      <c r="T18" s="535"/>
      <c r="U18" s="535"/>
      <c r="V18" s="536"/>
      <c r="W18" s="425"/>
      <c r="X18" s="426"/>
      <c r="Y18" s="426"/>
      <c r="Z18" s="426"/>
      <c r="AA18" s="426"/>
      <c r="AB18" s="417"/>
      <c r="AC18" s="537">
        <v>58.3</v>
      </c>
      <c r="AD18" s="538"/>
      <c r="AE18" s="538"/>
      <c r="AF18" s="538"/>
      <c r="AG18" s="539"/>
      <c r="AH18" s="537">
        <v>57.4</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16546487</v>
      </c>
      <c r="BO18" s="408"/>
      <c r="BP18" s="408"/>
      <c r="BQ18" s="408"/>
      <c r="BR18" s="408"/>
      <c r="BS18" s="408"/>
      <c r="BT18" s="408"/>
      <c r="BU18" s="409"/>
      <c r="BV18" s="407">
        <v>16970615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149</v>
      </c>
      <c r="C19" s="450"/>
      <c r="D19" s="450"/>
      <c r="E19" s="533"/>
      <c r="F19" s="533"/>
      <c r="G19" s="533"/>
      <c r="H19" s="533"/>
      <c r="I19" s="533"/>
      <c r="J19" s="533"/>
      <c r="K19" s="533"/>
      <c r="L19" s="541">
        <v>164</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23205190</v>
      </c>
      <c r="BO19" s="408"/>
      <c r="BP19" s="408"/>
      <c r="BQ19" s="408"/>
      <c r="BR19" s="408"/>
      <c r="BS19" s="408"/>
      <c r="BT19" s="408"/>
      <c r="BU19" s="409"/>
      <c r="BV19" s="407">
        <v>21843235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151</v>
      </c>
      <c r="C20" s="450"/>
      <c r="D20" s="450"/>
      <c r="E20" s="533"/>
      <c r="F20" s="533"/>
      <c r="G20" s="533"/>
      <c r="H20" s="533"/>
      <c r="I20" s="533"/>
      <c r="J20" s="533"/>
      <c r="K20" s="533"/>
      <c r="L20" s="541">
        <v>19085</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31053726</v>
      </c>
      <c r="BO22" s="371"/>
      <c r="BP22" s="371"/>
      <c r="BQ22" s="371"/>
      <c r="BR22" s="371"/>
      <c r="BS22" s="371"/>
      <c r="BT22" s="371"/>
      <c r="BU22" s="372"/>
      <c r="BV22" s="370">
        <v>31033919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16999122</v>
      </c>
      <c r="BO23" s="408"/>
      <c r="BP23" s="408"/>
      <c r="BQ23" s="408"/>
      <c r="BR23" s="408"/>
      <c r="BS23" s="408"/>
      <c r="BT23" s="408"/>
      <c r="BU23" s="409"/>
      <c r="BV23" s="407">
        <v>18211716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8350</v>
      </c>
      <c r="R24" s="459"/>
      <c r="S24" s="459"/>
      <c r="T24" s="459"/>
      <c r="U24" s="459"/>
      <c r="V24" s="501"/>
      <c r="W24" s="553"/>
      <c r="X24" s="554"/>
      <c r="Y24" s="555"/>
      <c r="Z24" s="457" t="s">
        <v>162</v>
      </c>
      <c r="AA24" s="437"/>
      <c r="AB24" s="437"/>
      <c r="AC24" s="437"/>
      <c r="AD24" s="437"/>
      <c r="AE24" s="437"/>
      <c r="AF24" s="437"/>
      <c r="AG24" s="438"/>
      <c r="AH24" s="458">
        <v>457</v>
      </c>
      <c r="AI24" s="459"/>
      <c r="AJ24" s="459"/>
      <c r="AK24" s="459"/>
      <c r="AL24" s="501"/>
      <c r="AM24" s="458">
        <v>1453260</v>
      </c>
      <c r="AN24" s="459"/>
      <c r="AO24" s="459"/>
      <c r="AP24" s="459"/>
      <c r="AQ24" s="459"/>
      <c r="AR24" s="501"/>
      <c r="AS24" s="458">
        <v>3180</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23462008</v>
      </c>
      <c r="BO24" s="408"/>
      <c r="BP24" s="408"/>
      <c r="BQ24" s="408"/>
      <c r="BR24" s="408"/>
      <c r="BS24" s="408"/>
      <c r="BT24" s="408"/>
      <c r="BU24" s="409"/>
      <c r="BV24" s="407">
        <v>21829286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6480</v>
      </c>
      <c r="R25" s="459"/>
      <c r="S25" s="459"/>
      <c r="T25" s="459"/>
      <c r="U25" s="459"/>
      <c r="V25" s="501"/>
      <c r="W25" s="553"/>
      <c r="X25" s="554"/>
      <c r="Y25" s="555"/>
      <c r="Z25" s="457" t="s">
        <v>165</v>
      </c>
      <c r="AA25" s="437"/>
      <c r="AB25" s="437"/>
      <c r="AC25" s="437"/>
      <c r="AD25" s="437"/>
      <c r="AE25" s="437"/>
      <c r="AF25" s="437"/>
      <c r="AG25" s="438"/>
      <c r="AH25" s="458">
        <v>79</v>
      </c>
      <c r="AI25" s="459"/>
      <c r="AJ25" s="459"/>
      <c r="AK25" s="459"/>
      <c r="AL25" s="501"/>
      <c r="AM25" s="458">
        <v>235104</v>
      </c>
      <c r="AN25" s="459"/>
      <c r="AO25" s="459"/>
      <c r="AP25" s="459"/>
      <c r="AQ25" s="459"/>
      <c r="AR25" s="501"/>
      <c r="AS25" s="458">
        <v>2976</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5137644</v>
      </c>
      <c r="BO25" s="371"/>
      <c r="BP25" s="371"/>
      <c r="BQ25" s="371"/>
      <c r="BR25" s="371"/>
      <c r="BS25" s="371"/>
      <c r="BT25" s="371"/>
      <c r="BU25" s="372"/>
      <c r="BV25" s="370">
        <v>6479025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5370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4100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30132</v>
      </c>
      <c r="AN27" s="459"/>
      <c r="AO27" s="459"/>
      <c r="AP27" s="459"/>
      <c r="AQ27" s="459"/>
      <c r="AR27" s="501"/>
      <c r="AS27" s="458">
        <v>3767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341071</v>
      </c>
      <c r="BO27" s="530"/>
      <c r="BP27" s="530"/>
      <c r="BQ27" s="530"/>
      <c r="BR27" s="530"/>
      <c r="BS27" s="530"/>
      <c r="BT27" s="530"/>
      <c r="BU27" s="531"/>
      <c r="BV27" s="529">
        <v>341064</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3750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5720192</v>
      </c>
      <c r="BO28" s="371"/>
      <c r="BP28" s="371"/>
      <c r="BQ28" s="371"/>
      <c r="BR28" s="371"/>
      <c r="BS28" s="371"/>
      <c r="BT28" s="371"/>
      <c r="BU28" s="372"/>
      <c r="BV28" s="370">
        <v>6321661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18</v>
      </c>
      <c r="M29" s="459"/>
      <c r="N29" s="459"/>
      <c r="O29" s="459"/>
      <c r="P29" s="501"/>
      <c r="Q29" s="458">
        <v>3530</v>
      </c>
      <c r="R29" s="459"/>
      <c r="S29" s="459"/>
      <c r="T29" s="459"/>
      <c r="U29" s="459"/>
      <c r="V29" s="501"/>
      <c r="W29" s="556"/>
      <c r="X29" s="557"/>
      <c r="Y29" s="558"/>
      <c r="Z29" s="457" t="s">
        <v>177</v>
      </c>
      <c r="AA29" s="437"/>
      <c r="AB29" s="437"/>
      <c r="AC29" s="437"/>
      <c r="AD29" s="437"/>
      <c r="AE29" s="437"/>
      <c r="AF29" s="437"/>
      <c r="AG29" s="438"/>
      <c r="AH29" s="458">
        <v>465</v>
      </c>
      <c r="AI29" s="459"/>
      <c r="AJ29" s="459"/>
      <c r="AK29" s="459"/>
      <c r="AL29" s="501"/>
      <c r="AM29" s="458">
        <v>1483392</v>
      </c>
      <c r="AN29" s="459"/>
      <c r="AO29" s="459"/>
      <c r="AP29" s="459"/>
      <c r="AQ29" s="459"/>
      <c r="AR29" s="501"/>
      <c r="AS29" s="458">
        <v>3190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6473188</v>
      </c>
      <c r="BO29" s="408"/>
      <c r="BP29" s="408"/>
      <c r="BQ29" s="408"/>
      <c r="BR29" s="408"/>
      <c r="BS29" s="408"/>
      <c r="BT29" s="408"/>
      <c r="BU29" s="409"/>
      <c r="BV29" s="407">
        <v>6571148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97.3</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4501212</v>
      </c>
      <c r="BO30" s="530"/>
      <c r="BP30" s="530"/>
      <c r="BQ30" s="530"/>
      <c r="BR30" s="530"/>
      <c r="BS30" s="530"/>
      <c r="BT30" s="530"/>
      <c r="BU30" s="531"/>
      <c r="BV30" s="529">
        <v>2633024</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山鹿市地域振興公社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山鹿植木広域行政事務組合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(株)小栗郷</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熊本県後期高齢者医療広域連合（一般会計）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(株)鹿本町振興公社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8</v>
      </c>
      <c r="AN37" s="597"/>
      <c r="AO37" s="598" t="str">
        <f>IF('各会計、関係団体の財政状況及び健全化判断比率'!B34="","",'各会計、関係団体の財政状況及び健全化判断比率'!B34)</f>
        <v>農業集落排水事業会計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熊本県後期高齢者医療広域連合（後期高齢者医療特別会計）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6NOtUXl8F/KsqsqZHw9sGjNLp4MtQDKV82m9dt5k95HellskrMa6hOqALx9NN3e0cmFLPOoFvszQ9lJVLWmChA==" saltValue="hHmFd9HsWf2/3T4Jv4Gpu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B1"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5239944</v>
      </c>
      <c r="S5" s="613"/>
      <c r="T5" s="613"/>
      <c r="U5" s="613"/>
      <c r="V5" s="613"/>
      <c r="W5" s="613"/>
      <c r="X5" s="613"/>
      <c r="Y5" s="614"/>
      <c r="Z5" s="615">
        <v>14.5</v>
      </c>
      <c r="AA5" s="615"/>
      <c r="AB5" s="615"/>
      <c r="AC5" s="615"/>
      <c r="AD5" s="616">
        <v>5093628</v>
      </c>
      <c r="AE5" s="616"/>
      <c r="AF5" s="616"/>
      <c r="AG5" s="616"/>
      <c r="AH5" s="616"/>
      <c r="AI5" s="616"/>
      <c r="AJ5" s="616"/>
      <c r="AK5" s="616"/>
      <c r="AL5" s="617">
        <v>30</v>
      </c>
      <c r="AM5" s="618"/>
      <c r="AN5" s="618"/>
      <c r="AO5" s="619"/>
      <c r="AP5" s="609" t="s">
        <v>216</v>
      </c>
      <c r="AQ5" s="610"/>
      <c r="AR5" s="610"/>
      <c r="AS5" s="610"/>
      <c r="AT5" s="610"/>
      <c r="AU5" s="610"/>
      <c r="AV5" s="610"/>
      <c r="AW5" s="610"/>
      <c r="AX5" s="610"/>
      <c r="AY5" s="610"/>
      <c r="AZ5" s="610"/>
      <c r="BA5" s="610"/>
      <c r="BB5" s="610"/>
      <c r="BC5" s="610"/>
      <c r="BD5" s="610"/>
      <c r="BE5" s="610"/>
      <c r="BF5" s="611"/>
      <c r="BG5" s="623">
        <v>5072510</v>
      </c>
      <c r="BH5" s="624"/>
      <c r="BI5" s="624"/>
      <c r="BJ5" s="624"/>
      <c r="BK5" s="624"/>
      <c r="BL5" s="624"/>
      <c r="BM5" s="624"/>
      <c r="BN5" s="625"/>
      <c r="BO5" s="626">
        <v>96.8</v>
      </c>
      <c r="BP5" s="626"/>
      <c r="BQ5" s="626"/>
      <c r="BR5" s="626"/>
      <c r="BS5" s="627">
        <v>79178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295997</v>
      </c>
      <c r="S6" s="624"/>
      <c r="T6" s="624"/>
      <c r="U6" s="624"/>
      <c r="V6" s="624"/>
      <c r="W6" s="624"/>
      <c r="X6" s="624"/>
      <c r="Y6" s="625"/>
      <c r="Z6" s="626">
        <v>0.8</v>
      </c>
      <c r="AA6" s="626"/>
      <c r="AB6" s="626"/>
      <c r="AC6" s="626"/>
      <c r="AD6" s="627">
        <v>295997</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5072510</v>
      </c>
      <c r="BH6" s="624"/>
      <c r="BI6" s="624"/>
      <c r="BJ6" s="624"/>
      <c r="BK6" s="624"/>
      <c r="BL6" s="624"/>
      <c r="BM6" s="624"/>
      <c r="BN6" s="625"/>
      <c r="BO6" s="626">
        <v>96.8</v>
      </c>
      <c r="BP6" s="626"/>
      <c r="BQ6" s="626"/>
      <c r="BR6" s="626"/>
      <c r="BS6" s="627">
        <v>79178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186244</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186016</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1016</v>
      </c>
      <c r="S7" s="624"/>
      <c r="T7" s="624"/>
      <c r="U7" s="624"/>
      <c r="V7" s="624"/>
      <c r="W7" s="624"/>
      <c r="X7" s="624"/>
      <c r="Y7" s="625"/>
      <c r="Z7" s="626">
        <v>0</v>
      </c>
      <c r="AA7" s="626"/>
      <c r="AB7" s="626"/>
      <c r="AC7" s="626"/>
      <c r="AD7" s="627">
        <v>1016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2078891</v>
      </c>
      <c r="BH7" s="624"/>
      <c r="BI7" s="624"/>
      <c r="BJ7" s="624"/>
      <c r="BK7" s="624"/>
      <c r="BL7" s="624"/>
      <c r="BM7" s="624"/>
      <c r="BN7" s="625"/>
      <c r="BO7" s="626">
        <v>39.700000000000003</v>
      </c>
      <c r="BP7" s="626"/>
      <c r="BQ7" s="626"/>
      <c r="BR7" s="626"/>
      <c r="BS7" s="627">
        <v>79178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5399226</v>
      </c>
      <c r="CS7" s="624"/>
      <c r="CT7" s="624"/>
      <c r="CU7" s="624"/>
      <c r="CV7" s="624"/>
      <c r="CW7" s="624"/>
      <c r="CX7" s="624"/>
      <c r="CY7" s="625"/>
      <c r="CZ7" s="626">
        <v>16</v>
      </c>
      <c r="DA7" s="626"/>
      <c r="DB7" s="626"/>
      <c r="DC7" s="626"/>
      <c r="DD7" s="632">
        <v>127392</v>
      </c>
      <c r="DE7" s="624"/>
      <c r="DF7" s="624"/>
      <c r="DG7" s="624"/>
      <c r="DH7" s="624"/>
      <c r="DI7" s="624"/>
      <c r="DJ7" s="624"/>
      <c r="DK7" s="624"/>
      <c r="DL7" s="624"/>
      <c r="DM7" s="624"/>
      <c r="DN7" s="624"/>
      <c r="DO7" s="624"/>
      <c r="DP7" s="625"/>
      <c r="DQ7" s="632">
        <v>2617764</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15364</v>
      </c>
      <c r="S8" s="624"/>
      <c r="T8" s="624"/>
      <c r="U8" s="624"/>
      <c r="V8" s="624"/>
      <c r="W8" s="624"/>
      <c r="X8" s="624"/>
      <c r="Y8" s="625"/>
      <c r="Z8" s="626">
        <v>0</v>
      </c>
      <c r="AA8" s="626"/>
      <c r="AB8" s="626"/>
      <c r="AC8" s="626"/>
      <c r="AD8" s="627">
        <v>15364</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81149</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11665478</v>
      </c>
      <c r="CS8" s="624"/>
      <c r="CT8" s="624"/>
      <c r="CU8" s="624"/>
      <c r="CV8" s="624"/>
      <c r="CW8" s="624"/>
      <c r="CX8" s="624"/>
      <c r="CY8" s="625"/>
      <c r="CZ8" s="626">
        <v>34.6</v>
      </c>
      <c r="DA8" s="626"/>
      <c r="DB8" s="626"/>
      <c r="DC8" s="626"/>
      <c r="DD8" s="632">
        <v>229434</v>
      </c>
      <c r="DE8" s="624"/>
      <c r="DF8" s="624"/>
      <c r="DG8" s="624"/>
      <c r="DH8" s="624"/>
      <c r="DI8" s="624"/>
      <c r="DJ8" s="624"/>
      <c r="DK8" s="624"/>
      <c r="DL8" s="624"/>
      <c r="DM8" s="624"/>
      <c r="DN8" s="624"/>
      <c r="DO8" s="624"/>
      <c r="DP8" s="625"/>
      <c r="DQ8" s="632">
        <v>6145436</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15717</v>
      </c>
      <c r="S9" s="624"/>
      <c r="T9" s="624"/>
      <c r="U9" s="624"/>
      <c r="V9" s="624"/>
      <c r="W9" s="624"/>
      <c r="X9" s="624"/>
      <c r="Y9" s="625"/>
      <c r="Z9" s="626">
        <v>0</v>
      </c>
      <c r="AA9" s="626"/>
      <c r="AB9" s="626"/>
      <c r="AC9" s="626"/>
      <c r="AD9" s="627">
        <v>15717</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1666950</v>
      </c>
      <c r="BH9" s="624"/>
      <c r="BI9" s="624"/>
      <c r="BJ9" s="624"/>
      <c r="BK9" s="624"/>
      <c r="BL9" s="624"/>
      <c r="BM9" s="624"/>
      <c r="BN9" s="625"/>
      <c r="BO9" s="626">
        <v>31.8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2314995</v>
      </c>
      <c r="CS9" s="624"/>
      <c r="CT9" s="624"/>
      <c r="CU9" s="624"/>
      <c r="CV9" s="624"/>
      <c r="CW9" s="624"/>
      <c r="CX9" s="624"/>
      <c r="CY9" s="625"/>
      <c r="CZ9" s="626">
        <v>6.9</v>
      </c>
      <c r="DA9" s="626"/>
      <c r="DB9" s="626"/>
      <c r="DC9" s="626"/>
      <c r="DD9" s="632">
        <v>32474</v>
      </c>
      <c r="DE9" s="624"/>
      <c r="DF9" s="624"/>
      <c r="DG9" s="624"/>
      <c r="DH9" s="624"/>
      <c r="DI9" s="624"/>
      <c r="DJ9" s="624"/>
      <c r="DK9" s="624"/>
      <c r="DL9" s="624"/>
      <c r="DM9" s="624"/>
      <c r="DN9" s="624"/>
      <c r="DO9" s="624"/>
      <c r="DP9" s="625"/>
      <c r="DQ9" s="632">
        <v>1942524</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133014</v>
      </c>
      <c r="BH10" s="624"/>
      <c r="BI10" s="624"/>
      <c r="BJ10" s="624"/>
      <c r="BK10" s="624"/>
      <c r="BL10" s="624"/>
      <c r="BM10" s="624"/>
      <c r="BN10" s="625"/>
      <c r="BO10" s="626">
        <v>2.5</v>
      </c>
      <c r="BP10" s="626"/>
      <c r="BQ10" s="626"/>
      <c r="BR10" s="626"/>
      <c r="BS10" s="627">
        <v>22634</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1189438</v>
      </c>
      <c r="S11" s="624"/>
      <c r="T11" s="624"/>
      <c r="U11" s="624"/>
      <c r="V11" s="624"/>
      <c r="W11" s="624"/>
      <c r="X11" s="624"/>
      <c r="Y11" s="625"/>
      <c r="Z11" s="628">
        <v>3.3</v>
      </c>
      <c r="AA11" s="629"/>
      <c r="AB11" s="629"/>
      <c r="AC11" s="635"/>
      <c r="AD11" s="632">
        <v>1189438</v>
      </c>
      <c r="AE11" s="624"/>
      <c r="AF11" s="624"/>
      <c r="AG11" s="624"/>
      <c r="AH11" s="624"/>
      <c r="AI11" s="624"/>
      <c r="AJ11" s="624"/>
      <c r="AK11" s="625"/>
      <c r="AL11" s="628">
        <v>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197778</v>
      </c>
      <c r="BH11" s="624"/>
      <c r="BI11" s="624"/>
      <c r="BJ11" s="624"/>
      <c r="BK11" s="624"/>
      <c r="BL11" s="624"/>
      <c r="BM11" s="624"/>
      <c r="BN11" s="625"/>
      <c r="BO11" s="626">
        <v>3.8</v>
      </c>
      <c r="BP11" s="626"/>
      <c r="BQ11" s="626"/>
      <c r="BR11" s="626"/>
      <c r="BS11" s="627">
        <v>56544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2357105</v>
      </c>
      <c r="CS11" s="624"/>
      <c r="CT11" s="624"/>
      <c r="CU11" s="624"/>
      <c r="CV11" s="624"/>
      <c r="CW11" s="624"/>
      <c r="CX11" s="624"/>
      <c r="CY11" s="625"/>
      <c r="CZ11" s="626">
        <v>7</v>
      </c>
      <c r="DA11" s="626"/>
      <c r="DB11" s="626"/>
      <c r="DC11" s="626"/>
      <c r="DD11" s="632">
        <v>445865</v>
      </c>
      <c r="DE11" s="624"/>
      <c r="DF11" s="624"/>
      <c r="DG11" s="624"/>
      <c r="DH11" s="624"/>
      <c r="DI11" s="624"/>
      <c r="DJ11" s="624"/>
      <c r="DK11" s="624"/>
      <c r="DL11" s="624"/>
      <c r="DM11" s="624"/>
      <c r="DN11" s="624"/>
      <c r="DO11" s="624"/>
      <c r="DP11" s="625"/>
      <c r="DQ11" s="632">
        <v>1373508</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19721</v>
      </c>
      <c r="S12" s="624"/>
      <c r="T12" s="624"/>
      <c r="U12" s="624"/>
      <c r="V12" s="624"/>
      <c r="W12" s="624"/>
      <c r="X12" s="624"/>
      <c r="Y12" s="625"/>
      <c r="Z12" s="626">
        <v>0.1</v>
      </c>
      <c r="AA12" s="626"/>
      <c r="AB12" s="626"/>
      <c r="AC12" s="626"/>
      <c r="AD12" s="627">
        <v>19721</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2364062</v>
      </c>
      <c r="BH12" s="624"/>
      <c r="BI12" s="624"/>
      <c r="BJ12" s="624"/>
      <c r="BK12" s="624"/>
      <c r="BL12" s="624"/>
      <c r="BM12" s="624"/>
      <c r="BN12" s="625"/>
      <c r="BO12" s="626">
        <v>45.1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510360</v>
      </c>
      <c r="CS12" s="624"/>
      <c r="CT12" s="624"/>
      <c r="CU12" s="624"/>
      <c r="CV12" s="624"/>
      <c r="CW12" s="624"/>
      <c r="CX12" s="624"/>
      <c r="CY12" s="625"/>
      <c r="CZ12" s="626">
        <v>1.5</v>
      </c>
      <c r="DA12" s="626"/>
      <c r="DB12" s="626"/>
      <c r="DC12" s="626"/>
      <c r="DD12" s="632">
        <v>24297</v>
      </c>
      <c r="DE12" s="624"/>
      <c r="DF12" s="624"/>
      <c r="DG12" s="624"/>
      <c r="DH12" s="624"/>
      <c r="DI12" s="624"/>
      <c r="DJ12" s="624"/>
      <c r="DK12" s="624"/>
      <c r="DL12" s="624"/>
      <c r="DM12" s="624"/>
      <c r="DN12" s="624"/>
      <c r="DO12" s="624"/>
      <c r="DP12" s="625"/>
      <c r="DQ12" s="632">
        <v>397536</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2356725</v>
      </c>
      <c r="BH13" s="624"/>
      <c r="BI13" s="624"/>
      <c r="BJ13" s="624"/>
      <c r="BK13" s="624"/>
      <c r="BL13" s="624"/>
      <c r="BM13" s="624"/>
      <c r="BN13" s="625"/>
      <c r="BO13" s="626">
        <v>45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1652877</v>
      </c>
      <c r="CS13" s="624"/>
      <c r="CT13" s="624"/>
      <c r="CU13" s="624"/>
      <c r="CV13" s="624"/>
      <c r="CW13" s="624"/>
      <c r="CX13" s="624"/>
      <c r="CY13" s="625"/>
      <c r="CZ13" s="626">
        <v>4.9000000000000004</v>
      </c>
      <c r="DA13" s="626"/>
      <c r="DB13" s="626"/>
      <c r="DC13" s="626"/>
      <c r="DD13" s="632">
        <v>571980</v>
      </c>
      <c r="DE13" s="624"/>
      <c r="DF13" s="624"/>
      <c r="DG13" s="624"/>
      <c r="DH13" s="624"/>
      <c r="DI13" s="624"/>
      <c r="DJ13" s="624"/>
      <c r="DK13" s="624"/>
      <c r="DL13" s="624"/>
      <c r="DM13" s="624"/>
      <c r="DN13" s="624"/>
      <c r="DO13" s="624"/>
      <c r="DP13" s="625"/>
      <c r="DQ13" s="632">
        <v>868317</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1676</v>
      </c>
      <c r="S14" s="624"/>
      <c r="T14" s="624"/>
      <c r="U14" s="624"/>
      <c r="V14" s="624"/>
      <c r="W14" s="624"/>
      <c r="X14" s="624"/>
      <c r="Y14" s="625"/>
      <c r="Z14" s="626">
        <v>0</v>
      </c>
      <c r="AA14" s="626"/>
      <c r="AB14" s="626"/>
      <c r="AC14" s="626"/>
      <c r="AD14" s="627">
        <v>1676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238823</v>
      </c>
      <c r="BH14" s="624"/>
      <c r="BI14" s="624"/>
      <c r="BJ14" s="624"/>
      <c r="BK14" s="624"/>
      <c r="BL14" s="624"/>
      <c r="BM14" s="624"/>
      <c r="BN14" s="625"/>
      <c r="BO14" s="626">
        <v>4.5999999999999996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1372639</v>
      </c>
      <c r="CS14" s="624"/>
      <c r="CT14" s="624"/>
      <c r="CU14" s="624"/>
      <c r="CV14" s="624"/>
      <c r="CW14" s="624"/>
      <c r="CX14" s="624"/>
      <c r="CY14" s="625"/>
      <c r="CZ14" s="626">
        <v>4.0999999999999996</v>
      </c>
      <c r="DA14" s="626"/>
      <c r="DB14" s="626"/>
      <c r="DC14" s="626"/>
      <c r="DD14" s="632">
        <v>453893</v>
      </c>
      <c r="DE14" s="624"/>
      <c r="DF14" s="624"/>
      <c r="DG14" s="624"/>
      <c r="DH14" s="624"/>
      <c r="DI14" s="624"/>
      <c r="DJ14" s="624"/>
      <c r="DK14" s="624"/>
      <c r="DL14" s="624"/>
      <c r="DM14" s="624"/>
      <c r="DN14" s="624"/>
      <c r="DO14" s="624"/>
      <c r="DP14" s="625"/>
      <c r="DQ14" s="632">
        <v>886470</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390734</v>
      </c>
      <c r="BH15" s="624"/>
      <c r="BI15" s="624"/>
      <c r="BJ15" s="624"/>
      <c r="BK15" s="624"/>
      <c r="BL15" s="624"/>
      <c r="BM15" s="624"/>
      <c r="BN15" s="625"/>
      <c r="BO15" s="626">
        <v>7.5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3441561</v>
      </c>
      <c r="CS15" s="624"/>
      <c r="CT15" s="624"/>
      <c r="CU15" s="624"/>
      <c r="CV15" s="624"/>
      <c r="CW15" s="624"/>
      <c r="CX15" s="624"/>
      <c r="CY15" s="625"/>
      <c r="CZ15" s="626">
        <v>10.199999999999999</v>
      </c>
      <c r="DA15" s="626"/>
      <c r="DB15" s="626"/>
      <c r="DC15" s="626"/>
      <c r="DD15" s="632">
        <v>1335140</v>
      </c>
      <c r="DE15" s="624"/>
      <c r="DF15" s="624"/>
      <c r="DG15" s="624"/>
      <c r="DH15" s="624"/>
      <c r="DI15" s="624"/>
      <c r="DJ15" s="624"/>
      <c r="DK15" s="624"/>
      <c r="DL15" s="624"/>
      <c r="DM15" s="624"/>
      <c r="DN15" s="624"/>
      <c r="DO15" s="624"/>
      <c r="DP15" s="625"/>
      <c r="DQ15" s="632">
        <v>1994896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27920</v>
      </c>
      <c r="S16" s="624"/>
      <c r="T16" s="624"/>
      <c r="U16" s="624"/>
      <c r="V16" s="624"/>
      <c r="W16" s="624"/>
      <c r="X16" s="624"/>
      <c r="Y16" s="625"/>
      <c r="Z16" s="626">
        <v>0.1</v>
      </c>
      <c r="AA16" s="626"/>
      <c r="AB16" s="626"/>
      <c r="AC16" s="626"/>
      <c r="AD16" s="627">
        <v>27920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454766</v>
      </c>
      <c r="CS16" s="624"/>
      <c r="CT16" s="624"/>
      <c r="CU16" s="624"/>
      <c r="CV16" s="624"/>
      <c r="CW16" s="624"/>
      <c r="CX16" s="624"/>
      <c r="CY16" s="625"/>
      <c r="CZ16" s="626">
        <v>1.3</v>
      </c>
      <c r="DA16" s="626"/>
      <c r="DB16" s="626"/>
      <c r="DC16" s="626"/>
      <c r="DD16" s="632" t="s">
        <v>122</v>
      </c>
      <c r="DE16" s="624"/>
      <c r="DF16" s="624"/>
      <c r="DG16" s="624"/>
      <c r="DH16" s="624"/>
      <c r="DI16" s="624"/>
      <c r="DJ16" s="624"/>
      <c r="DK16" s="624"/>
      <c r="DL16" s="624"/>
      <c r="DM16" s="624"/>
      <c r="DN16" s="624"/>
      <c r="DO16" s="624"/>
      <c r="DP16" s="625"/>
      <c r="DQ16" s="632">
        <v>119049</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83664</v>
      </c>
      <c r="S17" s="624"/>
      <c r="T17" s="624"/>
      <c r="U17" s="624"/>
      <c r="V17" s="624"/>
      <c r="W17" s="624"/>
      <c r="X17" s="624"/>
      <c r="Y17" s="625"/>
      <c r="Z17" s="626">
        <v>0.2</v>
      </c>
      <c r="AA17" s="626"/>
      <c r="AB17" s="626"/>
      <c r="AC17" s="626"/>
      <c r="AD17" s="627">
        <v>83664</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4388756</v>
      </c>
      <c r="CS17" s="624"/>
      <c r="CT17" s="624"/>
      <c r="CU17" s="624"/>
      <c r="CV17" s="624"/>
      <c r="CW17" s="624"/>
      <c r="CX17" s="624"/>
      <c r="CY17" s="625"/>
      <c r="CZ17" s="626">
        <v>13</v>
      </c>
      <c r="DA17" s="626"/>
      <c r="DB17" s="626"/>
      <c r="DC17" s="626"/>
      <c r="DD17" s="632" t="s">
        <v>122</v>
      </c>
      <c r="DE17" s="624"/>
      <c r="DF17" s="624"/>
      <c r="DG17" s="624"/>
      <c r="DH17" s="624"/>
      <c r="DI17" s="624"/>
      <c r="DJ17" s="624"/>
      <c r="DK17" s="624"/>
      <c r="DL17" s="624"/>
      <c r="DM17" s="624"/>
      <c r="DN17" s="624"/>
      <c r="DO17" s="624"/>
      <c r="DP17" s="625"/>
      <c r="DQ17" s="632">
        <v>4248725</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50859</v>
      </c>
      <c r="S18" s="624"/>
      <c r="T18" s="624"/>
      <c r="U18" s="624"/>
      <c r="V18" s="624"/>
      <c r="W18" s="624"/>
      <c r="X18" s="624"/>
      <c r="Y18" s="625"/>
      <c r="Z18" s="626">
        <v>0.1</v>
      </c>
      <c r="AA18" s="626"/>
      <c r="AB18" s="626"/>
      <c r="AC18" s="626"/>
      <c r="AD18" s="627">
        <v>50859</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38158</v>
      </c>
      <c r="S19" s="624"/>
      <c r="T19" s="624"/>
      <c r="U19" s="624"/>
      <c r="V19" s="624"/>
      <c r="W19" s="624"/>
      <c r="X19" s="624"/>
      <c r="Y19" s="625"/>
      <c r="Z19" s="626">
        <v>0.1</v>
      </c>
      <c r="AA19" s="626"/>
      <c r="AB19" s="626"/>
      <c r="AC19" s="626"/>
      <c r="AD19" s="627">
        <v>38158</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167434</v>
      </c>
      <c r="BH19" s="624"/>
      <c r="BI19" s="624"/>
      <c r="BJ19" s="624"/>
      <c r="BK19" s="624"/>
      <c r="BL19" s="624"/>
      <c r="BM19" s="624"/>
      <c r="BN19" s="625"/>
      <c r="BO19" s="626">
        <v>3.2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12701</v>
      </c>
      <c r="S20" s="624"/>
      <c r="T20" s="624"/>
      <c r="U20" s="624"/>
      <c r="V20" s="624"/>
      <c r="W20" s="624"/>
      <c r="X20" s="624"/>
      <c r="Y20" s="625"/>
      <c r="Z20" s="626">
        <v>0</v>
      </c>
      <c r="AA20" s="626"/>
      <c r="AB20" s="626"/>
      <c r="AC20" s="626"/>
      <c r="AD20" s="627">
        <v>12701</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167434</v>
      </c>
      <c r="BH20" s="624"/>
      <c r="BI20" s="624"/>
      <c r="BJ20" s="624"/>
      <c r="BK20" s="624"/>
      <c r="BL20" s="624"/>
      <c r="BM20" s="624"/>
      <c r="BN20" s="625"/>
      <c r="BO20" s="626">
        <v>3.2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33744007</v>
      </c>
      <c r="CS20" s="624"/>
      <c r="CT20" s="624"/>
      <c r="CU20" s="624"/>
      <c r="CV20" s="624"/>
      <c r="CW20" s="624"/>
      <c r="CX20" s="624"/>
      <c r="CY20" s="625"/>
      <c r="CZ20" s="626">
        <v>100</v>
      </c>
      <c r="DA20" s="626"/>
      <c r="DB20" s="626"/>
      <c r="DC20" s="626"/>
      <c r="DD20" s="632">
        <v>3220475</v>
      </c>
      <c r="DE20" s="624"/>
      <c r="DF20" s="624"/>
      <c r="DG20" s="624"/>
      <c r="DH20" s="624"/>
      <c r="DI20" s="624"/>
      <c r="DJ20" s="624"/>
      <c r="DK20" s="624"/>
      <c r="DL20" s="624"/>
      <c r="DM20" s="624"/>
      <c r="DN20" s="624"/>
      <c r="DO20" s="624"/>
      <c r="DP20" s="625"/>
      <c r="DQ20" s="632">
        <v>20780241</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11746288</v>
      </c>
      <c r="S21" s="624"/>
      <c r="T21" s="624"/>
      <c r="U21" s="624"/>
      <c r="V21" s="624"/>
      <c r="W21" s="624"/>
      <c r="X21" s="624"/>
      <c r="Y21" s="625"/>
      <c r="Z21" s="626">
        <v>32.5</v>
      </c>
      <c r="AA21" s="626"/>
      <c r="AB21" s="626"/>
      <c r="AC21" s="626"/>
      <c r="AD21" s="627">
        <v>10145914</v>
      </c>
      <c r="AE21" s="627"/>
      <c r="AF21" s="627"/>
      <c r="AG21" s="627"/>
      <c r="AH21" s="627"/>
      <c r="AI21" s="627"/>
      <c r="AJ21" s="627"/>
      <c r="AK21" s="627"/>
      <c r="AL21" s="628">
        <v>59.8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21118</v>
      </c>
      <c r="BH21" s="624"/>
      <c r="BI21" s="624"/>
      <c r="BJ21" s="624"/>
      <c r="BK21" s="624"/>
      <c r="BL21" s="624"/>
      <c r="BM21" s="624"/>
      <c r="BN21" s="625"/>
      <c r="BO21" s="626">
        <v>0.4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10145914</v>
      </c>
      <c r="S22" s="624"/>
      <c r="T22" s="624"/>
      <c r="U22" s="624"/>
      <c r="V22" s="624"/>
      <c r="W22" s="624"/>
      <c r="X22" s="624"/>
      <c r="Y22" s="625"/>
      <c r="Z22" s="626">
        <v>28.1</v>
      </c>
      <c r="AA22" s="626"/>
      <c r="AB22" s="626"/>
      <c r="AC22" s="626"/>
      <c r="AD22" s="627">
        <v>10145914</v>
      </c>
      <c r="AE22" s="627"/>
      <c r="AF22" s="627"/>
      <c r="AG22" s="627"/>
      <c r="AH22" s="627"/>
      <c r="AI22" s="627"/>
      <c r="AJ22" s="627"/>
      <c r="AK22" s="627"/>
      <c r="AL22" s="628">
        <v>59.8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1600374</v>
      </c>
      <c r="S23" s="624"/>
      <c r="T23" s="624"/>
      <c r="U23" s="624"/>
      <c r="V23" s="624"/>
      <c r="W23" s="624"/>
      <c r="X23" s="624"/>
      <c r="Y23" s="625"/>
      <c r="Z23" s="626">
        <v>4.4000000000000004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146316</v>
      </c>
      <c r="BH23" s="624"/>
      <c r="BI23" s="624"/>
      <c r="BJ23" s="624"/>
      <c r="BK23" s="624"/>
      <c r="BL23" s="624"/>
      <c r="BM23" s="624"/>
      <c r="BN23" s="625"/>
      <c r="BO23" s="626">
        <v>2.8</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16095500</v>
      </c>
      <c r="CS24" s="613"/>
      <c r="CT24" s="613"/>
      <c r="CU24" s="613"/>
      <c r="CV24" s="613"/>
      <c r="CW24" s="613"/>
      <c r="CX24" s="613"/>
      <c r="CY24" s="614"/>
      <c r="CZ24" s="617">
        <v>47.7</v>
      </c>
      <c r="DA24" s="618"/>
      <c r="DB24" s="618"/>
      <c r="DC24" s="634"/>
      <c r="DD24" s="657">
        <v>11174403</v>
      </c>
      <c r="DE24" s="613"/>
      <c r="DF24" s="613"/>
      <c r="DG24" s="613"/>
      <c r="DH24" s="613"/>
      <c r="DI24" s="613"/>
      <c r="DJ24" s="613"/>
      <c r="DK24" s="614"/>
      <c r="DL24" s="657">
        <v>9412013</v>
      </c>
      <c r="DM24" s="613"/>
      <c r="DN24" s="613"/>
      <c r="DO24" s="613"/>
      <c r="DP24" s="613"/>
      <c r="DQ24" s="613"/>
      <c r="DR24" s="613"/>
      <c r="DS24" s="613"/>
      <c r="DT24" s="613"/>
      <c r="DU24" s="613"/>
      <c r="DV24" s="614"/>
      <c r="DW24" s="617">
        <v>55.2</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18687604</v>
      </c>
      <c r="S25" s="624"/>
      <c r="T25" s="624"/>
      <c r="U25" s="624"/>
      <c r="V25" s="624"/>
      <c r="W25" s="624"/>
      <c r="X25" s="624"/>
      <c r="Y25" s="625"/>
      <c r="Z25" s="626">
        <v>51.7</v>
      </c>
      <c r="AA25" s="626"/>
      <c r="AB25" s="626"/>
      <c r="AC25" s="626"/>
      <c r="AD25" s="627">
        <v>16940914</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4541730</v>
      </c>
      <c r="CS25" s="653"/>
      <c r="CT25" s="653"/>
      <c r="CU25" s="653"/>
      <c r="CV25" s="653"/>
      <c r="CW25" s="653"/>
      <c r="CX25" s="653"/>
      <c r="CY25" s="654"/>
      <c r="CZ25" s="628">
        <v>13.5</v>
      </c>
      <c r="DA25" s="655"/>
      <c r="DB25" s="655"/>
      <c r="DC25" s="658"/>
      <c r="DD25" s="632">
        <v>4257156</v>
      </c>
      <c r="DE25" s="653"/>
      <c r="DF25" s="653"/>
      <c r="DG25" s="653"/>
      <c r="DH25" s="653"/>
      <c r="DI25" s="653"/>
      <c r="DJ25" s="653"/>
      <c r="DK25" s="654"/>
      <c r="DL25" s="632">
        <v>4016297</v>
      </c>
      <c r="DM25" s="653"/>
      <c r="DN25" s="653"/>
      <c r="DO25" s="653"/>
      <c r="DP25" s="653"/>
      <c r="DQ25" s="653"/>
      <c r="DR25" s="653"/>
      <c r="DS25" s="653"/>
      <c r="DT25" s="653"/>
      <c r="DU25" s="653"/>
      <c r="DV25" s="654"/>
      <c r="DW25" s="628">
        <v>23.5</v>
      </c>
      <c r="DX25" s="655"/>
      <c r="DY25" s="655"/>
      <c r="DZ25" s="655"/>
      <c r="EA25" s="655"/>
      <c r="EB25" s="655"/>
      <c r="EC25" s="656"/>
    </row>
    <row r="26" spans="2:133" ht="11.25" customHeight="1" x14ac:dyDescent="0.2">
      <c r="B26" s="620" t="s">
        <v>283</v>
      </c>
      <c r="C26" s="621"/>
      <c r="D26" s="621"/>
      <c r="E26" s="621"/>
      <c r="F26" s="621"/>
      <c r="G26" s="621"/>
      <c r="H26" s="621"/>
      <c r="I26" s="621"/>
      <c r="J26" s="621"/>
      <c r="K26" s="621"/>
      <c r="L26" s="621"/>
      <c r="M26" s="621"/>
      <c r="N26" s="621"/>
      <c r="O26" s="621"/>
      <c r="P26" s="621"/>
      <c r="Q26" s="622"/>
      <c r="R26" s="623">
        <v>5108</v>
      </c>
      <c r="S26" s="624"/>
      <c r="T26" s="624"/>
      <c r="U26" s="624"/>
      <c r="V26" s="624"/>
      <c r="W26" s="624"/>
      <c r="X26" s="624"/>
      <c r="Y26" s="625"/>
      <c r="Z26" s="626">
        <v>0</v>
      </c>
      <c r="AA26" s="626"/>
      <c r="AB26" s="626"/>
      <c r="AC26" s="626"/>
      <c r="AD26" s="627">
        <v>5108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2680401</v>
      </c>
      <c r="CS26" s="624"/>
      <c r="CT26" s="624"/>
      <c r="CU26" s="624"/>
      <c r="CV26" s="624"/>
      <c r="CW26" s="624"/>
      <c r="CX26" s="624"/>
      <c r="CY26" s="625"/>
      <c r="CZ26" s="628">
        <v>7.9</v>
      </c>
      <c r="DA26" s="655"/>
      <c r="DB26" s="655"/>
      <c r="DC26" s="658"/>
      <c r="DD26" s="632">
        <v>2519972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2">
      <c r="B27" s="620" t="s">
        <v>286</v>
      </c>
      <c r="C27" s="621"/>
      <c r="D27" s="621"/>
      <c r="E27" s="621"/>
      <c r="F27" s="621"/>
      <c r="G27" s="621"/>
      <c r="H27" s="621"/>
      <c r="I27" s="621"/>
      <c r="J27" s="621"/>
      <c r="K27" s="621"/>
      <c r="L27" s="621"/>
      <c r="M27" s="621"/>
      <c r="N27" s="621"/>
      <c r="O27" s="621"/>
      <c r="P27" s="621"/>
      <c r="Q27" s="622"/>
      <c r="R27" s="623">
        <v>126534</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5239944</v>
      </c>
      <c r="BH27" s="624"/>
      <c r="BI27" s="624"/>
      <c r="BJ27" s="624"/>
      <c r="BK27" s="624"/>
      <c r="BL27" s="624"/>
      <c r="BM27" s="624"/>
      <c r="BN27" s="625"/>
      <c r="BO27" s="626">
        <v>100</v>
      </c>
      <c r="BP27" s="626"/>
      <c r="BQ27" s="626"/>
      <c r="BR27" s="626"/>
      <c r="BS27" s="627">
        <v>79178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7165014</v>
      </c>
      <c r="CS27" s="653"/>
      <c r="CT27" s="653"/>
      <c r="CU27" s="653"/>
      <c r="CV27" s="653"/>
      <c r="CW27" s="653"/>
      <c r="CX27" s="653"/>
      <c r="CY27" s="654"/>
      <c r="CZ27" s="628">
        <v>21.2</v>
      </c>
      <c r="DA27" s="655"/>
      <c r="DB27" s="655"/>
      <c r="DC27" s="658"/>
      <c r="DD27" s="632">
        <v>2668522</v>
      </c>
      <c r="DE27" s="653"/>
      <c r="DF27" s="653"/>
      <c r="DG27" s="653"/>
      <c r="DH27" s="653"/>
      <c r="DI27" s="653"/>
      <c r="DJ27" s="653"/>
      <c r="DK27" s="654"/>
      <c r="DL27" s="632">
        <v>1783553</v>
      </c>
      <c r="DM27" s="653"/>
      <c r="DN27" s="653"/>
      <c r="DO27" s="653"/>
      <c r="DP27" s="653"/>
      <c r="DQ27" s="653"/>
      <c r="DR27" s="653"/>
      <c r="DS27" s="653"/>
      <c r="DT27" s="653"/>
      <c r="DU27" s="653"/>
      <c r="DV27" s="654"/>
      <c r="DW27" s="628">
        <v>10.5</v>
      </c>
      <c r="DX27" s="655"/>
      <c r="DY27" s="655"/>
      <c r="DZ27" s="655"/>
      <c r="EA27" s="655"/>
      <c r="EB27" s="655"/>
      <c r="EC27" s="656"/>
    </row>
    <row r="28" spans="2:133" ht="11.25" customHeight="1" x14ac:dyDescent="0.2">
      <c r="B28" s="620" t="s">
        <v>289</v>
      </c>
      <c r="C28" s="621"/>
      <c r="D28" s="621"/>
      <c r="E28" s="621"/>
      <c r="F28" s="621"/>
      <c r="G28" s="621"/>
      <c r="H28" s="621"/>
      <c r="I28" s="621"/>
      <c r="J28" s="621"/>
      <c r="K28" s="621"/>
      <c r="L28" s="621"/>
      <c r="M28" s="621"/>
      <c r="N28" s="621"/>
      <c r="O28" s="621"/>
      <c r="P28" s="621"/>
      <c r="Q28" s="622"/>
      <c r="R28" s="623">
        <v>246930</v>
      </c>
      <c r="S28" s="624"/>
      <c r="T28" s="624"/>
      <c r="U28" s="624"/>
      <c r="V28" s="624"/>
      <c r="W28" s="624"/>
      <c r="X28" s="624"/>
      <c r="Y28" s="625"/>
      <c r="Z28" s="626">
        <v>0.7</v>
      </c>
      <c r="AA28" s="626"/>
      <c r="AB28" s="626"/>
      <c r="AC28" s="626"/>
      <c r="AD28" s="627">
        <v>16347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4388756</v>
      </c>
      <c r="CS28" s="624"/>
      <c r="CT28" s="624"/>
      <c r="CU28" s="624"/>
      <c r="CV28" s="624"/>
      <c r="CW28" s="624"/>
      <c r="CX28" s="624"/>
      <c r="CY28" s="625"/>
      <c r="CZ28" s="628">
        <v>13</v>
      </c>
      <c r="DA28" s="655"/>
      <c r="DB28" s="655"/>
      <c r="DC28" s="658"/>
      <c r="DD28" s="632">
        <v>4248725</v>
      </c>
      <c r="DE28" s="624"/>
      <c r="DF28" s="624"/>
      <c r="DG28" s="624"/>
      <c r="DH28" s="624"/>
      <c r="DI28" s="624"/>
      <c r="DJ28" s="624"/>
      <c r="DK28" s="625"/>
      <c r="DL28" s="632">
        <v>3612163</v>
      </c>
      <c r="DM28" s="624"/>
      <c r="DN28" s="624"/>
      <c r="DO28" s="624"/>
      <c r="DP28" s="624"/>
      <c r="DQ28" s="624"/>
      <c r="DR28" s="624"/>
      <c r="DS28" s="624"/>
      <c r="DT28" s="624"/>
      <c r="DU28" s="624"/>
      <c r="DV28" s="625"/>
      <c r="DW28" s="628">
        <v>21.2</v>
      </c>
      <c r="DX28" s="655"/>
      <c r="DY28" s="655"/>
      <c r="DZ28" s="655"/>
      <c r="EA28" s="655"/>
      <c r="EB28" s="655"/>
      <c r="EC28" s="656"/>
    </row>
    <row r="29" spans="2:133" ht="11.25" customHeight="1" x14ac:dyDescent="0.2">
      <c r="B29" s="620" t="s">
        <v>291</v>
      </c>
      <c r="C29" s="621"/>
      <c r="D29" s="621"/>
      <c r="E29" s="621"/>
      <c r="F29" s="621"/>
      <c r="G29" s="621"/>
      <c r="H29" s="621"/>
      <c r="I29" s="621"/>
      <c r="J29" s="621"/>
      <c r="K29" s="621"/>
      <c r="L29" s="621"/>
      <c r="M29" s="621"/>
      <c r="N29" s="621"/>
      <c r="O29" s="621"/>
      <c r="P29" s="621"/>
      <c r="Q29" s="622"/>
      <c r="R29" s="623">
        <v>162281</v>
      </c>
      <c r="S29" s="624"/>
      <c r="T29" s="624"/>
      <c r="U29" s="624"/>
      <c r="V29" s="624"/>
      <c r="W29" s="624"/>
      <c r="X29" s="624"/>
      <c r="Y29" s="625"/>
      <c r="Z29" s="626">
        <v>0.4</v>
      </c>
      <c r="AA29" s="626"/>
      <c r="AB29" s="626"/>
      <c r="AC29" s="626"/>
      <c r="AD29" s="627">
        <v>3848</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4388514</v>
      </c>
      <c r="CS29" s="653"/>
      <c r="CT29" s="653"/>
      <c r="CU29" s="653"/>
      <c r="CV29" s="653"/>
      <c r="CW29" s="653"/>
      <c r="CX29" s="653"/>
      <c r="CY29" s="654"/>
      <c r="CZ29" s="628">
        <v>13</v>
      </c>
      <c r="DA29" s="655"/>
      <c r="DB29" s="655"/>
      <c r="DC29" s="658"/>
      <c r="DD29" s="632">
        <v>4248483</v>
      </c>
      <c r="DE29" s="653"/>
      <c r="DF29" s="653"/>
      <c r="DG29" s="653"/>
      <c r="DH29" s="653"/>
      <c r="DI29" s="653"/>
      <c r="DJ29" s="653"/>
      <c r="DK29" s="654"/>
      <c r="DL29" s="632">
        <v>3611921</v>
      </c>
      <c r="DM29" s="653"/>
      <c r="DN29" s="653"/>
      <c r="DO29" s="653"/>
      <c r="DP29" s="653"/>
      <c r="DQ29" s="653"/>
      <c r="DR29" s="653"/>
      <c r="DS29" s="653"/>
      <c r="DT29" s="653"/>
      <c r="DU29" s="653"/>
      <c r="DV29" s="654"/>
      <c r="DW29" s="628">
        <v>21.2</v>
      </c>
      <c r="DX29" s="655"/>
      <c r="DY29" s="655"/>
      <c r="DZ29" s="655"/>
      <c r="EA29" s="655"/>
      <c r="EB29" s="655"/>
      <c r="EC29" s="656"/>
    </row>
    <row r="30" spans="2:133" ht="11.25" customHeight="1" x14ac:dyDescent="0.2">
      <c r="B30" s="620" t="s">
        <v>293</v>
      </c>
      <c r="C30" s="621"/>
      <c r="D30" s="621"/>
      <c r="E30" s="621"/>
      <c r="F30" s="621"/>
      <c r="G30" s="621"/>
      <c r="H30" s="621"/>
      <c r="I30" s="621"/>
      <c r="J30" s="621"/>
      <c r="K30" s="621"/>
      <c r="L30" s="621"/>
      <c r="M30" s="621"/>
      <c r="N30" s="621"/>
      <c r="O30" s="621"/>
      <c r="P30" s="621"/>
      <c r="Q30" s="622"/>
      <c r="R30" s="623">
        <v>5109365</v>
      </c>
      <c r="S30" s="624"/>
      <c r="T30" s="624"/>
      <c r="U30" s="624"/>
      <c r="V30" s="624"/>
      <c r="W30" s="624"/>
      <c r="X30" s="624"/>
      <c r="Y30" s="625"/>
      <c r="Z30" s="626">
        <v>14.1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4299893</v>
      </c>
      <c r="CS30" s="624"/>
      <c r="CT30" s="624"/>
      <c r="CU30" s="624"/>
      <c r="CV30" s="624"/>
      <c r="CW30" s="624"/>
      <c r="CX30" s="624"/>
      <c r="CY30" s="625"/>
      <c r="CZ30" s="628">
        <v>12.7</v>
      </c>
      <c r="DA30" s="655"/>
      <c r="DB30" s="655"/>
      <c r="DC30" s="658"/>
      <c r="DD30" s="632">
        <v>4162003</v>
      </c>
      <c r="DE30" s="624"/>
      <c r="DF30" s="624"/>
      <c r="DG30" s="624"/>
      <c r="DH30" s="624"/>
      <c r="DI30" s="624"/>
      <c r="DJ30" s="624"/>
      <c r="DK30" s="625"/>
      <c r="DL30" s="632">
        <v>3525441</v>
      </c>
      <c r="DM30" s="624"/>
      <c r="DN30" s="624"/>
      <c r="DO30" s="624"/>
      <c r="DP30" s="624"/>
      <c r="DQ30" s="624"/>
      <c r="DR30" s="624"/>
      <c r="DS30" s="624"/>
      <c r="DT30" s="624"/>
      <c r="DU30" s="624"/>
      <c r="DV30" s="625"/>
      <c r="DW30" s="628">
        <v>20.7</v>
      </c>
      <c r="DX30" s="655"/>
      <c r="DY30" s="655"/>
      <c r="DZ30" s="655"/>
      <c r="EA30" s="655"/>
      <c r="EB30" s="655"/>
      <c r="EC30" s="656"/>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98.8</v>
      </c>
      <c r="BH31" s="667"/>
      <c r="BI31" s="667"/>
      <c r="BJ31" s="667"/>
      <c r="BK31" s="667"/>
      <c r="BL31" s="667"/>
      <c r="BM31" s="618">
        <v>96.1</v>
      </c>
      <c r="BN31" s="667"/>
      <c r="BO31" s="667"/>
      <c r="BP31" s="667"/>
      <c r="BQ31" s="668"/>
      <c r="BR31" s="670">
        <v>98.9</v>
      </c>
      <c r="BS31" s="667"/>
      <c r="BT31" s="667"/>
      <c r="BU31" s="667"/>
      <c r="BV31" s="667"/>
      <c r="BW31" s="667"/>
      <c r="BX31" s="618">
        <v>96</v>
      </c>
      <c r="BY31" s="667"/>
      <c r="BZ31" s="667"/>
      <c r="CA31" s="667"/>
      <c r="CB31" s="668"/>
      <c r="CD31" s="663"/>
      <c r="CE31" s="664"/>
      <c r="CF31" s="620" t="s">
        <v>300</v>
      </c>
      <c r="CG31" s="621"/>
      <c r="CH31" s="621"/>
      <c r="CI31" s="621"/>
      <c r="CJ31" s="621"/>
      <c r="CK31" s="621"/>
      <c r="CL31" s="621"/>
      <c r="CM31" s="621"/>
      <c r="CN31" s="621"/>
      <c r="CO31" s="621"/>
      <c r="CP31" s="621"/>
      <c r="CQ31" s="622"/>
      <c r="CR31" s="623">
        <v>88621</v>
      </c>
      <c r="CS31" s="653"/>
      <c r="CT31" s="653"/>
      <c r="CU31" s="653"/>
      <c r="CV31" s="653"/>
      <c r="CW31" s="653"/>
      <c r="CX31" s="653"/>
      <c r="CY31" s="654"/>
      <c r="CZ31" s="628">
        <v>0.3</v>
      </c>
      <c r="DA31" s="655"/>
      <c r="DB31" s="655"/>
      <c r="DC31" s="658"/>
      <c r="DD31" s="632">
        <v>86480</v>
      </c>
      <c r="DE31" s="653"/>
      <c r="DF31" s="653"/>
      <c r="DG31" s="653"/>
      <c r="DH31" s="653"/>
      <c r="DI31" s="653"/>
      <c r="DJ31" s="653"/>
      <c r="DK31" s="654"/>
      <c r="DL31" s="632">
        <v>86480</v>
      </c>
      <c r="DM31" s="653"/>
      <c r="DN31" s="653"/>
      <c r="DO31" s="653"/>
      <c r="DP31" s="653"/>
      <c r="DQ31" s="653"/>
      <c r="DR31" s="653"/>
      <c r="DS31" s="653"/>
      <c r="DT31" s="653"/>
      <c r="DU31" s="653"/>
      <c r="DV31" s="654"/>
      <c r="DW31" s="628">
        <v>0.5</v>
      </c>
      <c r="DX31" s="655"/>
      <c r="DY31" s="655"/>
      <c r="DZ31" s="655"/>
      <c r="EA31" s="655"/>
      <c r="EB31" s="655"/>
      <c r="EC31" s="656"/>
    </row>
    <row r="32" spans="2:133" ht="11.25" customHeight="1" x14ac:dyDescent="0.2">
      <c r="B32" s="620" t="s">
        <v>301</v>
      </c>
      <c r="C32" s="621"/>
      <c r="D32" s="621"/>
      <c r="E32" s="621"/>
      <c r="F32" s="621"/>
      <c r="G32" s="621"/>
      <c r="H32" s="621"/>
      <c r="I32" s="621"/>
      <c r="J32" s="621"/>
      <c r="K32" s="621"/>
      <c r="L32" s="621"/>
      <c r="M32" s="621"/>
      <c r="N32" s="621"/>
      <c r="O32" s="621"/>
      <c r="P32" s="621"/>
      <c r="Q32" s="622"/>
      <c r="R32" s="623">
        <v>2830947</v>
      </c>
      <c r="S32" s="624"/>
      <c r="T32" s="624"/>
      <c r="U32" s="624"/>
      <c r="V32" s="624"/>
      <c r="W32" s="624"/>
      <c r="X32" s="624"/>
      <c r="Y32" s="625"/>
      <c r="Z32" s="626">
        <v>7.8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98.7</v>
      </c>
      <c r="BH32" s="653"/>
      <c r="BI32" s="653"/>
      <c r="BJ32" s="653"/>
      <c r="BK32" s="653"/>
      <c r="BL32" s="653"/>
      <c r="BM32" s="629">
        <v>96.3</v>
      </c>
      <c r="BN32" s="653"/>
      <c r="BO32" s="653"/>
      <c r="BP32" s="653"/>
      <c r="BQ32" s="669"/>
      <c r="BR32" s="680">
        <v>98.8</v>
      </c>
      <c r="BS32" s="653"/>
      <c r="BT32" s="653"/>
      <c r="BU32" s="653"/>
      <c r="BV32" s="653"/>
      <c r="BW32" s="653"/>
      <c r="BX32" s="629">
        <v>96.4</v>
      </c>
      <c r="BY32" s="653"/>
      <c r="BZ32" s="653"/>
      <c r="CA32" s="653"/>
      <c r="CB32" s="669"/>
      <c r="CD32" s="665"/>
      <c r="CE32" s="666"/>
      <c r="CF32" s="620" t="s">
        <v>304</v>
      </c>
      <c r="CG32" s="621"/>
      <c r="CH32" s="621"/>
      <c r="CI32" s="621"/>
      <c r="CJ32" s="621"/>
      <c r="CK32" s="621"/>
      <c r="CL32" s="621"/>
      <c r="CM32" s="621"/>
      <c r="CN32" s="621"/>
      <c r="CO32" s="621"/>
      <c r="CP32" s="621"/>
      <c r="CQ32" s="622"/>
      <c r="CR32" s="623">
        <v>242</v>
      </c>
      <c r="CS32" s="624"/>
      <c r="CT32" s="624"/>
      <c r="CU32" s="624"/>
      <c r="CV32" s="624"/>
      <c r="CW32" s="624"/>
      <c r="CX32" s="624"/>
      <c r="CY32" s="625"/>
      <c r="CZ32" s="628">
        <v>0</v>
      </c>
      <c r="DA32" s="655"/>
      <c r="DB32" s="655"/>
      <c r="DC32" s="658"/>
      <c r="DD32" s="632">
        <v>242</v>
      </c>
      <c r="DE32" s="624"/>
      <c r="DF32" s="624"/>
      <c r="DG32" s="624"/>
      <c r="DH32" s="624"/>
      <c r="DI32" s="624"/>
      <c r="DJ32" s="624"/>
      <c r="DK32" s="625"/>
      <c r="DL32" s="632">
        <v>242</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2">
      <c r="B33" s="620" t="s">
        <v>305</v>
      </c>
      <c r="C33" s="621"/>
      <c r="D33" s="621"/>
      <c r="E33" s="621"/>
      <c r="F33" s="621"/>
      <c r="G33" s="621"/>
      <c r="H33" s="621"/>
      <c r="I33" s="621"/>
      <c r="J33" s="621"/>
      <c r="K33" s="621"/>
      <c r="L33" s="621"/>
      <c r="M33" s="621"/>
      <c r="N33" s="621"/>
      <c r="O33" s="621"/>
      <c r="P33" s="621"/>
      <c r="Q33" s="622"/>
      <c r="R33" s="623">
        <v>103514</v>
      </c>
      <c r="S33" s="624"/>
      <c r="T33" s="624"/>
      <c r="U33" s="624"/>
      <c r="V33" s="624"/>
      <c r="W33" s="624"/>
      <c r="X33" s="624"/>
      <c r="Y33" s="625"/>
      <c r="Z33" s="626">
        <v>0.3</v>
      </c>
      <c r="AA33" s="626"/>
      <c r="AB33" s="626"/>
      <c r="AC33" s="626"/>
      <c r="AD33" s="627">
        <v>12654</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98.8</v>
      </c>
      <c r="BH33" s="682"/>
      <c r="BI33" s="682"/>
      <c r="BJ33" s="682"/>
      <c r="BK33" s="682"/>
      <c r="BL33" s="682"/>
      <c r="BM33" s="683">
        <v>95.3</v>
      </c>
      <c r="BN33" s="682"/>
      <c r="BO33" s="682"/>
      <c r="BP33" s="682"/>
      <c r="BQ33" s="684"/>
      <c r="BR33" s="681">
        <v>98.8</v>
      </c>
      <c r="BS33" s="682"/>
      <c r="BT33" s="682"/>
      <c r="BU33" s="682"/>
      <c r="BV33" s="682"/>
      <c r="BW33" s="682"/>
      <c r="BX33" s="683">
        <v>95</v>
      </c>
      <c r="BY33" s="682"/>
      <c r="BZ33" s="682"/>
      <c r="CA33" s="682"/>
      <c r="CB33" s="684"/>
      <c r="CD33" s="620" t="s">
        <v>307</v>
      </c>
      <c r="CE33" s="621"/>
      <c r="CF33" s="621"/>
      <c r="CG33" s="621"/>
      <c r="CH33" s="621"/>
      <c r="CI33" s="621"/>
      <c r="CJ33" s="621"/>
      <c r="CK33" s="621"/>
      <c r="CL33" s="621"/>
      <c r="CM33" s="621"/>
      <c r="CN33" s="621"/>
      <c r="CO33" s="621"/>
      <c r="CP33" s="621"/>
      <c r="CQ33" s="622"/>
      <c r="CR33" s="623">
        <v>13973266</v>
      </c>
      <c r="CS33" s="653"/>
      <c r="CT33" s="653"/>
      <c r="CU33" s="653"/>
      <c r="CV33" s="653"/>
      <c r="CW33" s="653"/>
      <c r="CX33" s="653"/>
      <c r="CY33" s="654"/>
      <c r="CZ33" s="628">
        <v>41.4</v>
      </c>
      <c r="DA33" s="655"/>
      <c r="DB33" s="655"/>
      <c r="DC33" s="658"/>
      <c r="DD33" s="632">
        <v>9094522</v>
      </c>
      <c r="DE33" s="653"/>
      <c r="DF33" s="653"/>
      <c r="DG33" s="653"/>
      <c r="DH33" s="653"/>
      <c r="DI33" s="653"/>
      <c r="DJ33" s="653"/>
      <c r="DK33" s="654"/>
      <c r="DL33" s="632">
        <v>7134474</v>
      </c>
      <c r="DM33" s="653"/>
      <c r="DN33" s="653"/>
      <c r="DO33" s="653"/>
      <c r="DP33" s="653"/>
      <c r="DQ33" s="653"/>
      <c r="DR33" s="653"/>
      <c r="DS33" s="653"/>
      <c r="DT33" s="653"/>
      <c r="DU33" s="653"/>
      <c r="DV33" s="654"/>
      <c r="DW33" s="628">
        <v>41.8</v>
      </c>
      <c r="DX33" s="655"/>
      <c r="DY33" s="655"/>
      <c r="DZ33" s="655"/>
      <c r="EA33" s="655"/>
      <c r="EB33" s="655"/>
      <c r="EC33" s="656"/>
    </row>
    <row r="34" spans="2:133" ht="11.25" customHeight="1" x14ac:dyDescent="0.2">
      <c r="B34" s="620" t="s">
        <v>308</v>
      </c>
      <c r="C34" s="621"/>
      <c r="D34" s="621"/>
      <c r="E34" s="621"/>
      <c r="F34" s="621"/>
      <c r="G34" s="621"/>
      <c r="H34" s="621"/>
      <c r="I34" s="621"/>
      <c r="J34" s="621"/>
      <c r="K34" s="621"/>
      <c r="L34" s="621"/>
      <c r="M34" s="621"/>
      <c r="N34" s="621"/>
      <c r="O34" s="621"/>
      <c r="P34" s="621"/>
      <c r="Q34" s="622"/>
      <c r="R34" s="623">
        <v>737368</v>
      </c>
      <c r="S34" s="624"/>
      <c r="T34" s="624"/>
      <c r="U34" s="624"/>
      <c r="V34" s="624"/>
      <c r="W34" s="624"/>
      <c r="X34" s="624"/>
      <c r="Y34" s="625"/>
      <c r="Z34" s="626">
        <v>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4901456</v>
      </c>
      <c r="CS34" s="624"/>
      <c r="CT34" s="624"/>
      <c r="CU34" s="624"/>
      <c r="CV34" s="624"/>
      <c r="CW34" s="624"/>
      <c r="CX34" s="624"/>
      <c r="CY34" s="625"/>
      <c r="CZ34" s="628">
        <v>14.5</v>
      </c>
      <c r="DA34" s="655"/>
      <c r="DB34" s="655"/>
      <c r="DC34" s="658"/>
      <c r="DD34" s="632">
        <v>3582903</v>
      </c>
      <c r="DE34" s="624"/>
      <c r="DF34" s="624"/>
      <c r="DG34" s="624"/>
      <c r="DH34" s="624"/>
      <c r="DI34" s="624"/>
      <c r="DJ34" s="624"/>
      <c r="DK34" s="625"/>
      <c r="DL34" s="632">
        <v>2957848</v>
      </c>
      <c r="DM34" s="624"/>
      <c r="DN34" s="624"/>
      <c r="DO34" s="624"/>
      <c r="DP34" s="624"/>
      <c r="DQ34" s="624"/>
      <c r="DR34" s="624"/>
      <c r="DS34" s="624"/>
      <c r="DT34" s="624"/>
      <c r="DU34" s="624"/>
      <c r="DV34" s="625"/>
      <c r="DW34" s="628">
        <v>17.3</v>
      </c>
      <c r="DX34" s="655"/>
      <c r="DY34" s="655"/>
      <c r="DZ34" s="655"/>
      <c r="EA34" s="655"/>
      <c r="EB34" s="655"/>
      <c r="EC34" s="656"/>
    </row>
    <row r="35" spans="2:133" ht="11.25" customHeight="1" x14ac:dyDescent="0.2">
      <c r="B35" s="620" t="s">
        <v>310</v>
      </c>
      <c r="C35" s="621"/>
      <c r="D35" s="621"/>
      <c r="E35" s="621"/>
      <c r="F35" s="621"/>
      <c r="G35" s="621"/>
      <c r="H35" s="621"/>
      <c r="I35" s="621"/>
      <c r="J35" s="621"/>
      <c r="K35" s="621"/>
      <c r="L35" s="621"/>
      <c r="M35" s="621"/>
      <c r="N35" s="621"/>
      <c r="O35" s="621"/>
      <c r="P35" s="621"/>
      <c r="Q35" s="622"/>
      <c r="R35" s="623">
        <v>1774644</v>
      </c>
      <c r="S35" s="624"/>
      <c r="T35" s="624"/>
      <c r="U35" s="624"/>
      <c r="V35" s="624"/>
      <c r="W35" s="624"/>
      <c r="X35" s="624"/>
      <c r="Y35" s="625"/>
      <c r="Z35" s="626">
        <v>4.9000000000000004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354421</v>
      </c>
      <c r="CS35" s="653"/>
      <c r="CT35" s="653"/>
      <c r="CU35" s="653"/>
      <c r="CV35" s="653"/>
      <c r="CW35" s="653"/>
      <c r="CX35" s="653"/>
      <c r="CY35" s="654"/>
      <c r="CZ35" s="628">
        <v>1.1000000000000001</v>
      </c>
      <c r="DA35" s="655"/>
      <c r="DB35" s="655"/>
      <c r="DC35" s="658"/>
      <c r="DD35" s="632">
        <v>322739</v>
      </c>
      <c r="DE35" s="653"/>
      <c r="DF35" s="653"/>
      <c r="DG35" s="653"/>
      <c r="DH35" s="653"/>
      <c r="DI35" s="653"/>
      <c r="DJ35" s="653"/>
      <c r="DK35" s="654"/>
      <c r="DL35" s="632">
        <v>321496</v>
      </c>
      <c r="DM35" s="653"/>
      <c r="DN35" s="653"/>
      <c r="DO35" s="653"/>
      <c r="DP35" s="653"/>
      <c r="DQ35" s="653"/>
      <c r="DR35" s="653"/>
      <c r="DS35" s="653"/>
      <c r="DT35" s="653"/>
      <c r="DU35" s="653"/>
      <c r="DV35" s="654"/>
      <c r="DW35" s="628">
        <v>1.9</v>
      </c>
      <c r="DX35" s="655"/>
      <c r="DY35" s="655"/>
      <c r="DZ35" s="655"/>
      <c r="EA35" s="655"/>
      <c r="EB35" s="655"/>
      <c r="EC35" s="656"/>
    </row>
    <row r="36" spans="2:133" ht="11.25" customHeight="1" x14ac:dyDescent="0.2">
      <c r="B36" s="620" t="s">
        <v>314</v>
      </c>
      <c r="C36" s="621"/>
      <c r="D36" s="621"/>
      <c r="E36" s="621"/>
      <c r="F36" s="621"/>
      <c r="G36" s="621"/>
      <c r="H36" s="621"/>
      <c r="I36" s="621"/>
      <c r="J36" s="621"/>
      <c r="K36" s="621"/>
      <c r="L36" s="621"/>
      <c r="M36" s="621"/>
      <c r="N36" s="621"/>
      <c r="O36" s="621"/>
      <c r="P36" s="621"/>
      <c r="Q36" s="622"/>
      <c r="R36" s="623">
        <v>1765213</v>
      </c>
      <c r="S36" s="624"/>
      <c r="T36" s="624"/>
      <c r="U36" s="624"/>
      <c r="V36" s="624"/>
      <c r="W36" s="624"/>
      <c r="X36" s="624"/>
      <c r="Y36" s="625"/>
      <c r="Z36" s="626">
        <v>4.9000000000000004</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4326318</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141667</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3348946</v>
      </c>
      <c r="CS36" s="624"/>
      <c r="CT36" s="624"/>
      <c r="CU36" s="624"/>
      <c r="CV36" s="624"/>
      <c r="CW36" s="624"/>
      <c r="CX36" s="624"/>
      <c r="CY36" s="625"/>
      <c r="CZ36" s="628">
        <v>9.9</v>
      </c>
      <c r="DA36" s="655"/>
      <c r="DB36" s="655"/>
      <c r="DC36" s="658"/>
      <c r="DD36" s="632">
        <v>2604544</v>
      </c>
      <c r="DE36" s="624"/>
      <c r="DF36" s="624"/>
      <c r="DG36" s="624"/>
      <c r="DH36" s="624"/>
      <c r="DI36" s="624"/>
      <c r="DJ36" s="624"/>
      <c r="DK36" s="625"/>
      <c r="DL36" s="632">
        <v>1753877</v>
      </c>
      <c r="DM36" s="624"/>
      <c r="DN36" s="624"/>
      <c r="DO36" s="624"/>
      <c r="DP36" s="624"/>
      <c r="DQ36" s="624"/>
      <c r="DR36" s="624"/>
      <c r="DS36" s="624"/>
      <c r="DT36" s="624"/>
      <c r="DU36" s="624"/>
      <c r="DV36" s="625"/>
      <c r="DW36" s="628">
        <v>10.3</v>
      </c>
      <c r="DX36" s="655"/>
      <c r="DY36" s="655"/>
      <c r="DZ36" s="655"/>
      <c r="EA36" s="655"/>
      <c r="EB36" s="655"/>
      <c r="EC36" s="656"/>
    </row>
    <row r="37" spans="2:133" ht="11.25" customHeight="1" x14ac:dyDescent="0.2">
      <c r="B37" s="620" t="s">
        <v>318</v>
      </c>
      <c r="C37" s="621"/>
      <c r="D37" s="621"/>
      <c r="E37" s="621"/>
      <c r="F37" s="621"/>
      <c r="G37" s="621"/>
      <c r="H37" s="621"/>
      <c r="I37" s="621"/>
      <c r="J37" s="621"/>
      <c r="K37" s="621"/>
      <c r="L37" s="621"/>
      <c r="M37" s="621"/>
      <c r="N37" s="621"/>
      <c r="O37" s="621"/>
      <c r="P37" s="621"/>
      <c r="Q37" s="622"/>
      <c r="R37" s="623">
        <v>299748</v>
      </c>
      <c r="S37" s="624"/>
      <c r="T37" s="624"/>
      <c r="U37" s="624"/>
      <c r="V37" s="624"/>
      <c r="W37" s="624"/>
      <c r="X37" s="624"/>
      <c r="Y37" s="625"/>
      <c r="Z37" s="626">
        <v>0.8</v>
      </c>
      <c r="AA37" s="626"/>
      <c r="AB37" s="626"/>
      <c r="AC37" s="626"/>
      <c r="AD37" s="627">
        <v>130</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992209</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43916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158778</v>
      </c>
      <c r="CS37" s="653"/>
      <c r="CT37" s="653"/>
      <c r="CU37" s="653"/>
      <c r="CV37" s="653"/>
      <c r="CW37" s="653"/>
      <c r="CX37" s="653"/>
      <c r="CY37" s="654"/>
      <c r="CZ37" s="628">
        <v>0.5</v>
      </c>
      <c r="DA37" s="655"/>
      <c r="DB37" s="655"/>
      <c r="DC37" s="658"/>
      <c r="DD37" s="632">
        <v>142278</v>
      </c>
      <c r="DE37" s="653"/>
      <c r="DF37" s="653"/>
      <c r="DG37" s="653"/>
      <c r="DH37" s="653"/>
      <c r="DI37" s="653"/>
      <c r="DJ37" s="653"/>
      <c r="DK37" s="654"/>
      <c r="DL37" s="632">
        <v>118737</v>
      </c>
      <c r="DM37" s="653"/>
      <c r="DN37" s="653"/>
      <c r="DO37" s="653"/>
      <c r="DP37" s="653"/>
      <c r="DQ37" s="653"/>
      <c r="DR37" s="653"/>
      <c r="DS37" s="653"/>
      <c r="DT37" s="653"/>
      <c r="DU37" s="653"/>
      <c r="DV37" s="654"/>
      <c r="DW37" s="628">
        <v>0.7</v>
      </c>
      <c r="DX37" s="655"/>
      <c r="DY37" s="655"/>
      <c r="DZ37" s="655"/>
      <c r="EA37" s="655"/>
      <c r="EB37" s="655"/>
      <c r="EC37" s="656"/>
    </row>
    <row r="38" spans="2:133" ht="11.25" customHeight="1" x14ac:dyDescent="0.2">
      <c r="B38" s="620" t="s">
        <v>322</v>
      </c>
      <c r="C38" s="621"/>
      <c r="D38" s="621"/>
      <c r="E38" s="621"/>
      <c r="F38" s="621"/>
      <c r="G38" s="621"/>
      <c r="H38" s="621"/>
      <c r="I38" s="621"/>
      <c r="J38" s="621"/>
      <c r="K38" s="621"/>
      <c r="L38" s="621"/>
      <c r="M38" s="621"/>
      <c r="N38" s="621"/>
      <c r="O38" s="621"/>
      <c r="P38" s="621"/>
      <c r="Q38" s="622"/>
      <c r="R38" s="623">
        <v>4319700</v>
      </c>
      <c r="S38" s="624"/>
      <c r="T38" s="624"/>
      <c r="U38" s="624"/>
      <c r="V38" s="624"/>
      <c r="W38" s="624"/>
      <c r="X38" s="624"/>
      <c r="Y38" s="625"/>
      <c r="Z38" s="626">
        <v>11.9</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488186</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7388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2771050</v>
      </c>
      <c r="CS38" s="624"/>
      <c r="CT38" s="624"/>
      <c r="CU38" s="624"/>
      <c r="CV38" s="624"/>
      <c r="CW38" s="624"/>
      <c r="CX38" s="624"/>
      <c r="CY38" s="625"/>
      <c r="CZ38" s="628">
        <v>8.1999999999999993</v>
      </c>
      <c r="DA38" s="655"/>
      <c r="DB38" s="655"/>
      <c r="DC38" s="658"/>
      <c r="DD38" s="632">
        <v>2212208</v>
      </c>
      <c r="DE38" s="624"/>
      <c r="DF38" s="624"/>
      <c r="DG38" s="624"/>
      <c r="DH38" s="624"/>
      <c r="DI38" s="624"/>
      <c r="DJ38" s="624"/>
      <c r="DK38" s="625"/>
      <c r="DL38" s="632">
        <v>2101253</v>
      </c>
      <c r="DM38" s="624"/>
      <c r="DN38" s="624"/>
      <c r="DO38" s="624"/>
      <c r="DP38" s="624"/>
      <c r="DQ38" s="624"/>
      <c r="DR38" s="624"/>
      <c r="DS38" s="624"/>
      <c r="DT38" s="624"/>
      <c r="DU38" s="624"/>
      <c r="DV38" s="625"/>
      <c r="DW38" s="628">
        <v>12.3</v>
      </c>
      <c r="DX38" s="655"/>
      <c r="DY38" s="655"/>
      <c r="DZ38" s="655"/>
      <c r="EA38" s="655"/>
      <c r="EB38" s="655"/>
      <c r="EC38" s="656"/>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74873</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11504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2417393</v>
      </c>
      <c r="CS39" s="653"/>
      <c r="CT39" s="653"/>
      <c r="CU39" s="653"/>
      <c r="CV39" s="653"/>
      <c r="CW39" s="653"/>
      <c r="CX39" s="653"/>
      <c r="CY39" s="654"/>
      <c r="CZ39" s="628">
        <v>7.2</v>
      </c>
      <c r="DA39" s="655"/>
      <c r="DB39" s="655"/>
      <c r="DC39" s="658"/>
      <c r="DD39" s="632">
        <v>192128</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2">
      <c r="B40" s="620" t="s">
        <v>330</v>
      </c>
      <c r="C40" s="621"/>
      <c r="D40" s="621"/>
      <c r="E40" s="621"/>
      <c r="F40" s="621"/>
      <c r="G40" s="621"/>
      <c r="H40" s="621"/>
      <c r="I40" s="621"/>
      <c r="J40" s="621"/>
      <c r="K40" s="621"/>
      <c r="L40" s="621"/>
      <c r="M40" s="621"/>
      <c r="N40" s="621"/>
      <c r="O40" s="621"/>
      <c r="P40" s="621"/>
      <c r="Q40" s="622"/>
      <c r="R40" s="623">
        <v>84600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92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180000</v>
      </c>
      <c r="CS40" s="624"/>
      <c r="CT40" s="624"/>
      <c r="CU40" s="624"/>
      <c r="CV40" s="624"/>
      <c r="CW40" s="624"/>
      <c r="CX40" s="624"/>
      <c r="CY40" s="625"/>
      <c r="CZ40" s="628">
        <v>0.5</v>
      </c>
      <c r="DA40" s="655"/>
      <c r="DB40" s="655"/>
      <c r="DC40" s="658"/>
      <c r="DD40" s="632">
        <v>180000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2">
      <c r="B41" s="644" t="s">
        <v>335</v>
      </c>
      <c r="C41" s="645"/>
      <c r="D41" s="645"/>
      <c r="E41" s="645"/>
      <c r="F41" s="645"/>
      <c r="G41" s="645"/>
      <c r="H41" s="645"/>
      <c r="I41" s="645"/>
      <c r="J41" s="645"/>
      <c r="K41" s="645"/>
      <c r="L41" s="645"/>
      <c r="M41" s="645"/>
      <c r="N41" s="645"/>
      <c r="O41" s="645"/>
      <c r="P41" s="645"/>
      <c r="Q41" s="646"/>
      <c r="R41" s="698">
        <v>36168956</v>
      </c>
      <c r="S41" s="699"/>
      <c r="T41" s="699"/>
      <c r="U41" s="699"/>
      <c r="V41" s="699"/>
      <c r="W41" s="699"/>
      <c r="X41" s="699"/>
      <c r="Y41" s="700"/>
      <c r="Z41" s="701">
        <v>100</v>
      </c>
      <c r="AA41" s="701"/>
      <c r="AB41" s="701"/>
      <c r="AC41" s="701"/>
      <c r="AD41" s="702">
        <v>16979001</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560134</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339</v>
      </c>
      <c r="AR42" s="706"/>
      <c r="AS42" s="706"/>
      <c r="AT42" s="706"/>
      <c r="AU42" s="706"/>
      <c r="AV42" s="706"/>
      <c r="AW42" s="706"/>
      <c r="AX42" s="706"/>
      <c r="AY42" s="707"/>
      <c r="AZ42" s="698">
        <v>2210916</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421</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3675241</v>
      </c>
      <c r="CS42" s="653"/>
      <c r="CT42" s="653"/>
      <c r="CU42" s="653"/>
      <c r="CV42" s="653"/>
      <c r="CW42" s="653"/>
      <c r="CX42" s="653"/>
      <c r="CY42" s="654"/>
      <c r="CZ42" s="628">
        <v>10.9</v>
      </c>
      <c r="DA42" s="655"/>
      <c r="DB42" s="655"/>
      <c r="DC42" s="658"/>
      <c r="DD42" s="632">
        <v>511316</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185205</v>
      </c>
      <c r="CS43" s="653"/>
      <c r="CT43" s="653"/>
      <c r="CU43" s="653"/>
      <c r="CV43" s="653"/>
      <c r="CW43" s="653"/>
      <c r="CX43" s="653"/>
      <c r="CY43" s="654"/>
      <c r="CZ43" s="628">
        <v>0.5</v>
      </c>
      <c r="DA43" s="655"/>
      <c r="DB43" s="655"/>
      <c r="DC43" s="658"/>
      <c r="DD43" s="632">
        <v>185205</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3220475</v>
      </c>
      <c r="CS44" s="624"/>
      <c r="CT44" s="624"/>
      <c r="CU44" s="624"/>
      <c r="CV44" s="624"/>
      <c r="CW44" s="624"/>
      <c r="CX44" s="624"/>
      <c r="CY44" s="625"/>
      <c r="CZ44" s="628">
        <v>9.5</v>
      </c>
      <c r="DA44" s="629"/>
      <c r="DB44" s="629"/>
      <c r="DC44" s="635"/>
      <c r="DD44" s="632">
        <v>392267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913478</v>
      </c>
      <c r="CS45" s="653"/>
      <c r="CT45" s="653"/>
      <c r="CU45" s="653"/>
      <c r="CV45" s="653"/>
      <c r="CW45" s="653"/>
      <c r="CX45" s="653"/>
      <c r="CY45" s="654"/>
      <c r="CZ45" s="628">
        <v>2.7</v>
      </c>
      <c r="DA45" s="655"/>
      <c r="DB45" s="655"/>
      <c r="DC45" s="658"/>
      <c r="DD45" s="632">
        <v>65947</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2255245</v>
      </c>
      <c r="CS46" s="624"/>
      <c r="CT46" s="624"/>
      <c r="CU46" s="624"/>
      <c r="CV46" s="624"/>
      <c r="CW46" s="624"/>
      <c r="CX46" s="624"/>
      <c r="CY46" s="625"/>
      <c r="CZ46" s="628">
        <v>6.7</v>
      </c>
      <c r="DA46" s="629"/>
      <c r="DB46" s="629"/>
      <c r="DC46" s="635"/>
      <c r="DD46" s="632">
        <v>324768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454766</v>
      </c>
      <c r="CS47" s="653"/>
      <c r="CT47" s="653"/>
      <c r="CU47" s="653"/>
      <c r="CV47" s="653"/>
      <c r="CW47" s="653"/>
      <c r="CX47" s="653"/>
      <c r="CY47" s="654"/>
      <c r="CZ47" s="628">
        <v>1.3</v>
      </c>
      <c r="DA47" s="655"/>
      <c r="DB47" s="655"/>
      <c r="DC47" s="658"/>
      <c r="DD47" s="632">
        <v>119049</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351</v>
      </c>
      <c r="CE49" s="645"/>
      <c r="CF49" s="645"/>
      <c r="CG49" s="645"/>
      <c r="CH49" s="645"/>
      <c r="CI49" s="645"/>
      <c r="CJ49" s="645"/>
      <c r="CK49" s="645"/>
      <c r="CL49" s="645"/>
      <c r="CM49" s="645"/>
      <c r="CN49" s="645"/>
      <c r="CO49" s="645"/>
      <c r="CP49" s="645"/>
      <c r="CQ49" s="646"/>
      <c r="CR49" s="698">
        <v>33744007</v>
      </c>
      <c r="CS49" s="682"/>
      <c r="CT49" s="682"/>
      <c r="CU49" s="682"/>
      <c r="CV49" s="682"/>
      <c r="CW49" s="682"/>
      <c r="CX49" s="682"/>
      <c r="CY49" s="711"/>
      <c r="CZ49" s="703">
        <v>100</v>
      </c>
      <c r="DA49" s="712"/>
      <c r="DB49" s="712"/>
      <c r="DC49" s="713"/>
      <c r="DD49" s="714">
        <v>20780241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xVcweMmrTRn7iXC2GF0sw2wknOzH1Vkjdq80t39trCBLRuWUQgBTFdKuLhXCkCHULxw/C7Ie4W4yoEmZhaNfQ==" saltValue="ku0a6JoG/cMn8bNNnRo1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1"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36169</v>
      </c>
      <c r="R7" s="753"/>
      <c r="S7" s="753"/>
      <c r="T7" s="753"/>
      <c r="U7" s="753"/>
      <c r="V7" s="753">
        <v>33744</v>
      </c>
      <c r="W7" s="753"/>
      <c r="X7" s="753"/>
      <c r="Y7" s="753"/>
      <c r="Z7" s="753"/>
      <c r="AA7" s="753">
        <v>2425</v>
      </c>
      <c r="AB7" s="753"/>
      <c r="AC7" s="753"/>
      <c r="AD7" s="753"/>
      <c r="AE7" s="754"/>
      <c r="AF7" s="755">
        <v>2350</v>
      </c>
      <c r="AG7" s="756"/>
      <c r="AH7" s="756"/>
      <c r="AI7" s="756"/>
      <c r="AJ7" s="757"/>
      <c r="AK7" s="758">
        <v>1775</v>
      </c>
      <c r="AL7" s="759"/>
      <c r="AM7" s="759"/>
      <c r="AN7" s="759"/>
      <c r="AO7" s="759"/>
      <c r="AP7" s="759">
        <v>31054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15</v>
      </c>
      <c r="CI7" s="744"/>
      <c r="CJ7" s="744"/>
      <c r="CK7" s="744"/>
      <c r="CL7" s="745"/>
      <c r="CM7" s="743">
        <v>159</v>
      </c>
      <c r="CN7" s="744"/>
      <c r="CO7" s="744"/>
      <c r="CP7" s="744"/>
      <c r="CQ7" s="745"/>
      <c r="CR7" s="743">
        <v>30</v>
      </c>
      <c r="CS7" s="744"/>
      <c r="CT7" s="744"/>
      <c r="CU7" s="744"/>
      <c r="CV7" s="745"/>
      <c r="CW7" s="743" t="s">
        <v>561</v>
      </c>
      <c r="CX7" s="744"/>
      <c r="CY7" s="744"/>
      <c r="CZ7" s="744"/>
      <c r="DA7" s="745"/>
      <c r="DB7" s="743" t="s">
        <v>561</v>
      </c>
      <c r="DC7" s="744"/>
      <c r="DD7" s="744"/>
      <c r="DE7" s="744"/>
      <c r="DF7" s="745"/>
      <c r="DG7" s="743" t="s">
        <v>561</v>
      </c>
      <c r="DH7" s="744"/>
      <c r="DI7" s="744"/>
      <c r="DJ7" s="744"/>
      <c r="DK7" s="745"/>
      <c r="DL7" s="743" t="s">
        <v>561</v>
      </c>
      <c r="DM7" s="744"/>
      <c r="DN7" s="744"/>
      <c r="DO7" s="744"/>
      <c r="DP7" s="745"/>
      <c r="DQ7" s="743" t="s">
        <v>561</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11</v>
      </c>
      <c r="CI8" s="777"/>
      <c r="CJ8" s="777"/>
      <c r="CK8" s="777"/>
      <c r="CL8" s="778"/>
      <c r="CM8" s="776">
        <v>-2</v>
      </c>
      <c r="CN8" s="777"/>
      <c r="CO8" s="777"/>
      <c r="CP8" s="777"/>
      <c r="CQ8" s="778"/>
      <c r="CR8" s="776">
        <v>10</v>
      </c>
      <c r="CS8" s="777"/>
      <c r="CT8" s="777"/>
      <c r="CU8" s="777"/>
      <c r="CV8" s="778"/>
      <c r="CW8" s="776" t="s">
        <v>561</v>
      </c>
      <c r="CX8" s="777"/>
      <c r="CY8" s="777"/>
      <c r="CZ8" s="777"/>
      <c r="DA8" s="778"/>
      <c r="DB8" s="776" t="s">
        <v>561</v>
      </c>
      <c r="DC8" s="777"/>
      <c r="DD8" s="777"/>
      <c r="DE8" s="777"/>
      <c r="DF8" s="778"/>
      <c r="DG8" s="776" t="s">
        <v>561</v>
      </c>
      <c r="DH8" s="777"/>
      <c r="DI8" s="777"/>
      <c r="DJ8" s="777"/>
      <c r="DK8" s="778"/>
      <c r="DL8" s="776" t="s">
        <v>561</v>
      </c>
      <c r="DM8" s="777"/>
      <c r="DN8" s="777"/>
      <c r="DO8" s="777"/>
      <c r="DP8" s="778"/>
      <c r="DQ8" s="776" t="s">
        <v>561</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560</v>
      </c>
      <c r="BT9" s="774"/>
      <c r="BU9" s="774"/>
      <c r="BV9" s="774"/>
      <c r="BW9" s="774"/>
      <c r="BX9" s="774"/>
      <c r="BY9" s="774"/>
      <c r="BZ9" s="774"/>
      <c r="CA9" s="774"/>
      <c r="CB9" s="774"/>
      <c r="CC9" s="774"/>
      <c r="CD9" s="774"/>
      <c r="CE9" s="774"/>
      <c r="CF9" s="774"/>
      <c r="CG9" s="775"/>
      <c r="CH9" s="776">
        <v>-3</v>
      </c>
      <c r="CI9" s="777"/>
      <c r="CJ9" s="777"/>
      <c r="CK9" s="777"/>
      <c r="CL9" s="778"/>
      <c r="CM9" s="776">
        <v>8</v>
      </c>
      <c r="CN9" s="777"/>
      <c r="CO9" s="777"/>
      <c r="CP9" s="777"/>
      <c r="CQ9" s="778"/>
      <c r="CR9" s="776">
        <v>45</v>
      </c>
      <c r="CS9" s="777"/>
      <c r="CT9" s="777"/>
      <c r="CU9" s="777"/>
      <c r="CV9" s="778"/>
      <c r="CW9" s="776" t="s">
        <v>561</v>
      </c>
      <c r="CX9" s="777"/>
      <c r="CY9" s="777"/>
      <c r="CZ9" s="777"/>
      <c r="DA9" s="778"/>
      <c r="DB9" s="776" t="s">
        <v>561</v>
      </c>
      <c r="DC9" s="777"/>
      <c r="DD9" s="777"/>
      <c r="DE9" s="777"/>
      <c r="DF9" s="778"/>
      <c r="DG9" s="776" t="s">
        <v>561</v>
      </c>
      <c r="DH9" s="777"/>
      <c r="DI9" s="777"/>
      <c r="DJ9" s="777"/>
      <c r="DK9" s="778"/>
      <c r="DL9" s="776" t="s">
        <v>561</v>
      </c>
      <c r="DM9" s="777"/>
      <c r="DN9" s="777"/>
      <c r="DO9" s="777"/>
      <c r="DP9" s="778"/>
      <c r="DQ9" s="776" t="s">
        <v>561</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33746</v>
      </c>
      <c r="R23" s="793"/>
      <c r="S23" s="793"/>
      <c r="T23" s="793"/>
      <c r="U23" s="793"/>
      <c r="V23" s="793">
        <v>31481</v>
      </c>
      <c r="W23" s="793"/>
      <c r="X23" s="793"/>
      <c r="Y23" s="793"/>
      <c r="Z23" s="793"/>
      <c r="AA23" s="793">
        <v>2265</v>
      </c>
      <c r="AB23" s="793"/>
      <c r="AC23" s="793"/>
      <c r="AD23" s="793"/>
      <c r="AE23" s="794"/>
      <c r="AF23" s="795">
        <v>2350</v>
      </c>
      <c r="AG23" s="793"/>
      <c r="AH23" s="793"/>
      <c r="AI23" s="793"/>
      <c r="AJ23" s="796"/>
      <c r="AK23" s="797"/>
      <c r="AL23" s="798"/>
      <c r="AM23" s="798"/>
      <c r="AN23" s="798"/>
      <c r="AO23" s="798"/>
      <c r="AP23" s="793">
        <v>31054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6872</v>
      </c>
      <c r="R28" s="823"/>
      <c r="S28" s="823"/>
      <c r="T28" s="823"/>
      <c r="U28" s="823"/>
      <c r="V28" s="823">
        <v>6730</v>
      </c>
      <c r="W28" s="823"/>
      <c r="X28" s="823"/>
      <c r="Y28" s="823"/>
      <c r="Z28" s="823"/>
      <c r="AA28" s="823">
        <v>142</v>
      </c>
      <c r="AB28" s="823"/>
      <c r="AC28" s="823"/>
      <c r="AD28" s="823"/>
      <c r="AE28" s="824"/>
      <c r="AF28" s="825">
        <v>142</v>
      </c>
      <c r="AG28" s="823"/>
      <c r="AH28" s="823"/>
      <c r="AI28" s="823"/>
      <c r="AJ28" s="826"/>
      <c r="AK28" s="827">
        <v>690</v>
      </c>
      <c r="AL28" s="828"/>
      <c r="AM28" s="828"/>
      <c r="AN28" s="828"/>
      <c r="AO28" s="828"/>
      <c r="AP28" s="828" t="s">
        <v>553</v>
      </c>
      <c r="AQ28" s="828"/>
      <c r="AR28" s="828"/>
      <c r="AS28" s="828"/>
      <c r="AT28" s="828"/>
      <c r="AU28" s="828" t="s">
        <v>553</v>
      </c>
      <c r="AV28" s="828"/>
      <c r="AW28" s="828"/>
      <c r="AX28" s="828"/>
      <c r="AY28" s="828"/>
      <c r="AZ28" s="829" t="s">
        <v>553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7108</v>
      </c>
      <c r="R29" s="784"/>
      <c r="S29" s="784"/>
      <c r="T29" s="784"/>
      <c r="U29" s="784"/>
      <c r="V29" s="784">
        <v>6808</v>
      </c>
      <c r="W29" s="784"/>
      <c r="X29" s="784"/>
      <c r="Y29" s="784"/>
      <c r="Z29" s="784"/>
      <c r="AA29" s="784">
        <v>300</v>
      </c>
      <c r="AB29" s="784"/>
      <c r="AC29" s="784"/>
      <c r="AD29" s="784"/>
      <c r="AE29" s="785"/>
      <c r="AF29" s="786">
        <v>300</v>
      </c>
      <c r="AG29" s="787"/>
      <c r="AH29" s="787"/>
      <c r="AI29" s="787"/>
      <c r="AJ29" s="788"/>
      <c r="AK29" s="834">
        <v>1107</v>
      </c>
      <c r="AL29" s="830"/>
      <c r="AM29" s="830"/>
      <c r="AN29" s="830"/>
      <c r="AO29" s="830"/>
      <c r="AP29" s="830" t="s">
        <v>553</v>
      </c>
      <c r="AQ29" s="830"/>
      <c r="AR29" s="830"/>
      <c r="AS29" s="830"/>
      <c r="AT29" s="830"/>
      <c r="AU29" s="830" t="s">
        <v>553</v>
      </c>
      <c r="AV29" s="830"/>
      <c r="AW29" s="830"/>
      <c r="AX29" s="830"/>
      <c r="AY29" s="830"/>
      <c r="AZ29" s="831" t="s">
        <v>553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938</v>
      </c>
      <c r="R30" s="784"/>
      <c r="S30" s="784"/>
      <c r="T30" s="784"/>
      <c r="U30" s="784"/>
      <c r="V30" s="784">
        <v>915</v>
      </c>
      <c r="W30" s="784"/>
      <c r="X30" s="784"/>
      <c r="Y30" s="784"/>
      <c r="Z30" s="784"/>
      <c r="AA30" s="784">
        <v>23</v>
      </c>
      <c r="AB30" s="784"/>
      <c r="AC30" s="784"/>
      <c r="AD30" s="784"/>
      <c r="AE30" s="785"/>
      <c r="AF30" s="786">
        <v>23</v>
      </c>
      <c r="AG30" s="787"/>
      <c r="AH30" s="787"/>
      <c r="AI30" s="787"/>
      <c r="AJ30" s="788"/>
      <c r="AK30" s="834">
        <v>270</v>
      </c>
      <c r="AL30" s="830"/>
      <c r="AM30" s="830"/>
      <c r="AN30" s="830"/>
      <c r="AO30" s="830"/>
      <c r="AP30" s="830" t="s">
        <v>553</v>
      </c>
      <c r="AQ30" s="830"/>
      <c r="AR30" s="830"/>
      <c r="AS30" s="830"/>
      <c r="AT30" s="830"/>
      <c r="AU30" s="830" t="s">
        <v>553</v>
      </c>
      <c r="AV30" s="830"/>
      <c r="AW30" s="830"/>
      <c r="AX30" s="830"/>
      <c r="AY30" s="830"/>
      <c r="AZ30" s="831" t="s">
        <v>553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530</v>
      </c>
      <c r="R31" s="784"/>
      <c r="S31" s="784"/>
      <c r="T31" s="784"/>
      <c r="U31" s="784"/>
      <c r="V31" s="784">
        <v>523</v>
      </c>
      <c r="W31" s="784"/>
      <c r="X31" s="784"/>
      <c r="Y31" s="784"/>
      <c r="Z31" s="784"/>
      <c r="AA31" s="784">
        <v>7</v>
      </c>
      <c r="AB31" s="784"/>
      <c r="AC31" s="784"/>
      <c r="AD31" s="784"/>
      <c r="AE31" s="785"/>
      <c r="AF31" s="786">
        <v>324</v>
      </c>
      <c r="AG31" s="787"/>
      <c r="AH31" s="787"/>
      <c r="AI31" s="787"/>
      <c r="AJ31" s="788"/>
      <c r="AK31" s="834">
        <v>76</v>
      </c>
      <c r="AL31" s="830"/>
      <c r="AM31" s="830"/>
      <c r="AN31" s="830"/>
      <c r="AO31" s="830"/>
      <c r="AP31" s="830">
        <v>3791</v>
      </c>
      <c r="AQ31" s="830"/>
      <c r="AR31" s="830"/>
      <c r="AS31" s="830"/>
      <c r="AT31" s="830"/>
      <c r="AU31" s="830">
        <v>402</v>
      </c>
      <c r="AV31" s="830"/>
      <c r="AW31" s="830"/>
      <c r="AX31" s="830"/>
      <c r="AY31" s="830"/>
      <c r="AZ31" s="831" t="s">
        <v>553</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3608</v>
      </c>
      <c r="R32" s="784"/>
      <c r="S32" s="784"/>
      <c r="T32" s="784"/>
      <c r="U32" s="784"/>
      <c r="V32" s="784">
        <v>4047</v>
      </c>
      <c r="W32" s="784"/>
      <c r="X32" s="784"/>
      <c r="Y32" s="784"/>
      <c r="Z32" s="784"/>
      <c r="AA32" s="784">
        <v>-439</v>
      </c>
      <c r="AB32" s="784"/>
      <c r="AC32" s="784"/>
      <c r="AD32" s="784"/>
      <c r="AE32" s="785"/>
      <c r="AF32" s="786" t="s">
        <v>122</v>
      </c>
      <c r="AG32" s="787"/>
      <c r="AH32" s="787"/>
      <c r="AI32" s="787"/>
      <c r="AJ32" s="788"/>
      <c r="AK32" s="834">
        <v>488</v>
      </c>
      <c r="AL32" s="830"/>
      <c r="AM32" s="830"/>
      <c r="AN32" s="830"/>
      <c r="AO32" s="830"/>
      <c r="AP32" s="830">
        <v>2121</v>
      </c>
      <c r="AQ32" s="830"/>
      <c r="AR32" s="830"/>
      <c r="AS32" s="830"/>
      <c r="AT32" s="830"/>
      <c r="AU32" s="830">
        <v>1173</v>
      </c>
      <c r="AV32" s="830"/>
      <c r="AW32" s="830"/>
      <c r="AX32" s="830"/>
      <c r="AY32" s="830"/>
      <c r="AZ32" s="831" t="s">
        <v>553</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1338</v>
      </c>
      <c r="R33" s="784"/>
      <c r="S33" s="784"/>
      <c r="T33" s="784"/>
      <c r="U33" s="784"/>
      <c r="V33" s="784">
        <v>1211</v>
      </c>
      <c r="W33" s="784"/>
      <c r="X33" s="784"/>
      <c r="Y33" s="784"/>
      <c r="Z33" s="784"/>
      <c r="AA33" s="784">
        <v>127</v>
      </c>
      <c r="AB33" s="784"/>
      <c r="AC33" s="784"/>
      <c r="AD33" s="784"/>
      <c r="AE33" s="785"/>
      <c r="AF33" s="786">
        <v>294</v>
      </c>
      <c r="AG33" s="787"/>
      <c r="AH33" s="787"/>
      <c r="AI33" s="787"/>
      <c r="AJ33" s="788"/>
      <c r="AK33" s="834">
        <v>408</v>
      </c>
      <c r="AL33" s="830"/>
      <c r="AM33" s="830"/>
      <c r="AN33" s="830"/>
      <c r="AO33" s="830"/>
      <c r="AP33" s="830">
        <v>4814</v>
      </c>
      <c r="AQ33" s="830"/>
      <c r="AR33" s="830"/>
      <c r="AS33" s="830"/>
      <c r="AT33" s="830"/>
      <c r="AU33" s="830">
        <v>2657</v>
      </c>
      <c r="AV33" s="830"/>
      <c r="AW33" s="830"/>
      <c r="AX33" s="830"/>
      <c r="AY33" s="830"/>
      <c r="AZ33" s="831" t="s">
        <v>553</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395</v>
      </c>
      <c r="C34" s="781"/>
      <c r="D34" s="781"/>
      <c r="E34" s="781"/>
      <c r="F34" s="781"/>
      <c r="G34" s="781"/>
      <c r="H34" s="781"/>
      <c r="I34" s="781"/>
      <c r="J34" s="781"/>
      <c r="K34" s="781"/>
      <c r="L34" s="781"/>
      <c r="M34" s="781"/>
      <c r="N34" s="781"/>
      <c r="O34" s="781"/>
      <c r="P34" s="782"/>
      <c r="Q34" s="783">
        <v>833</v>
      </c>
      <c r="R34" s="784"/>
      <c r="S34" s="784"/>
      <c r="T34" s="784"/>
      <c r="U34" s="784"/>
      <c r="V34" s="784">
        <v>787</v>
      </c>
      <c r="W34" s="784"/>
      <c r="X34" s="784"/>
      <c r="Y34" s="784"/>
      <c r="Z34" s="784"/>
      <c r="AA34" s="784">
        <v>46</v>
      </c>
      <c r="AB34" s="784"/>
      <c r="AC34" s="784"/>
      <c r="AD34" s="784"/>
      <c r="AE34" s="785"/>
      <c r="AF34" s="786">
        <v>107</v>
      </c>
      <c r="AG34" s="787"/>
      <c r="AH34" s="787"/>
      <c r="AI34" s="787"/>
      <c r="AJ34" s="788"/>
      <c r="AK34" s="834">
        <v>584</v>
      </c>
      <c r="AL34" s="830"/>
      <c r="AM34" s="830"/>
      <c r="AN34" s="830"/>
      <c r="AO34" s="830"/>
      <c r="AP34" s="830">
        <v>2520</v>
      </c>
      <c r="AQ34" s="830"/>
      <c r="AR34" s="830"/>
      <c r="AS34" s="830"/>
      <c r="AT34" s="830"/>
      <c r="AU34" s="830">
        <v>2314</v>
      </c>
      <c r="AV34" s="830"/>
      <c r="AW34" s="830"/>
      <c r="AX34" s="830"/>
      <c r="AY34" s="830"/>
      <c r="AZ34" s="831" t="s">
        <v>553</v>
      </c>
      <c r="BA34" s="831"/>
      <c r="BB34" s="831"/>
      <c r="BC34" s="831"/>
      <c r="BD34" s="831"/>
      <c r="BE34" s="832" t="s">
        <v>392</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1189</v>
      </c>
      <c r="AG63" s="844"/>
      <c r="AH63" s="844"/>
      <c r="AI63" s="844"/>
      <c r="AJ63" s="845"/>
      <c r="AK63" s="846"/>
      <c r="AL63" s="841"/>
      <c r="AM63" s="841"/>
      <c r="AN63" s="841"/>
      <c r="AO63" s="841"/>
      <c r="AP63" s="844">
        <v>13246</v>
      </c>
      <c r="AQ63" s="844"/>
      <c r="AR63" s="844"/>
      <c r="AS63" s="844"/>
      <c r="AT63" s="844"/>
      <c r="AU63" s="844">
        <v>6546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554</v>
      </c>
      <c r="C68" s="870"/>
      <c r="D68" s="870"/>
      <c r="E68" s="870"/>
      <c r="F68" s="870"/>
      <c r="G68" s="870"/>
      <c r="H68" s="870"/>
      <c r="I68" s="870"/>
      <c r="J68" s="870"/>
      <c r="K68" s="870"/>
      <c r="L68" s="870"/>
      <c r="M68" s="870"/>
      <c r="N68" s="870"/>
      <c r="O68" s="870"/>
      <c r="P68" s="871"/>
      <c r="Q68" s="872">
        <v>5250</v>
      </c>
      <c r="R68" s="866"/>
      <c r="S68" s="866"/>
      <c r="T68" s="866"/>
      <c r="U68" s="866"/>
      <c r="V68" s="866">
        <v>5104</v>
      </c>
      <c r="W68" s="866"/>
      <c r="X68" s="866"/>
      <c r="Y68" s="866"/>
      <c r="Z68" s="866"/>
      <c r="AA68" s="866">
        <v>146</v>
      </c>
      <c r="AB68" s="866"/>
      <c r="AC68" s="866"/>
      <c r="AD68" s="866"/>
      <c r="AE68" s="866"/>
      <c r="AF68" s="866">
        <v>146</v>
      </c>
      <c r="AG68" s="866"/>
      <c r="AH68" s="866"/>
      <c r="AI68" s="866"/>
      <c r="AJ68" s="866"/>
      <c r="AK68" s="866">
        <v>2418</v>
      </c>
      <c r="AL68" s="866"/>
      <c r="AM68" s="866"/>
      <c r="AN68" s="866"/>
      <c r="AO68" s="866"/>
      <c r="AP68" s="866" t="s">
        <v>553</v>
      </c>
      <c r="AQ68" s="866"/>
      <c r="AR68" s="866"/>
      <c r="AS68" s="866"/>
      <c r="AT68" s="866"/>
      <c r="AU68" s="866" t="s">
        <v>553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555</v>
      </c>
      <c r="C69" s="874"/>
      <c r="D69" s="874"/>
      <c r="E69" s="874"/>
      <c r="F69" s="874"/>
      <c r="G69" s="874"/>
      <c r="H69" s="874"/>
      <c r="I69" s="874"/>
      <c r="J69" s="874"/>
      <c r="K69" s="874"/>
      <c r="L69" s="874"/>
      <c r="M69" s="874"/>
      <c r="N69" s="874"/>
      <c r="O69" s="874"/>
      <c r="P69" s="875"/>
      <c r="Q69" s="876">
        <v>270</v>
      </c>
      <c r="R69" s="830"/>
      <c r="S69" s="830"/>
      <c r="T69" s="830"/>
      <c r="U69" s="830"/>
      <c r="V69" s="830">
        <v>224</v>
      </c>
      <c r="W69" s="830"/>
      <c r="X69" s="830"/>
      <c r="Y69" s="830"/>
      <c r="Z69" s="830"/>
      <c r="AA69" s="830">
        <v>46</v>
      </c>
      <c r="AB69" s="830"/>
      <c r="AC69" s="830"/>
      <c r="AD69" s="830"/>
      <c r="AE69" s="830"/>
      <c r="AF69" s="830">
        <v>46</v>
      </c>
      <c r="AG69" s="830"/>
      <c r="AH69" s="830"/>
      <c r="AI69" s="830"/>
      <c r="AJ69" s="830"/>
      <c r="AK69" s="830" t="s">
        <v>553</v>
      </c>
      <c r="AL69" s="830"/>
      <c r="AM69" s="830"/>
      <c r="AN69" s="830"/>
      <c r="AO69" s="830"/>
      <c r="AP69" s="830">
        <v>32</v>
      </c>
      <c r="AQ69" s="830"/>
      <c r="AR69" s="830"/>
      <c r="AS69" s="830"/>
      <c r="AT69" s="830"/>
      <c r="AU69" s="830" t="s">
        <v>553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556</v>
      </c>
      <c r="C70" s="874"/>
      <c r="D70" s="874"/>
      <c r="E70" s="874"/>
      <c r="F70" s="874"/>
      <c r="G70" s="874"/>
      <c r="H70" s="874"/>
      <c r="I70" s="874"/>
      <c r="J70" s="874"/>
      <c r="K70" s="874"/>
      <c r="L70" s="874"/>
      <c r="M70" s="874"/>
      <c r="N70" s="874"/>
      <c r="O70" s="874"/>
      <c r="P70" s="875"/>
      <c r="Q70" s="876">
        <v>270</v>
      </c>
      <c r="R70" s="830"/>
      <c r="S70" s="830"/>
      <c r="T70" s="830"/>
      <c r="U70" s="830"/>
      <c r="V70" s="830">
        <v>247</v>
      </c>
      <c r="W70" s="830"/>
      <c r="X70" s="830"/>
      <c r="Y70" s="830"/>
      <c r="Z70" s="830"/>
      <c r="AA70" s="830">
        <v>23</v>
      </c>
      <c r="AB70" s="830"/>
      <c r="AC70" s="830"/>
      <c r="AD70" s="830"/>
      <c r="AE70" s="830"/>
      <c r="AF70" s="830">
        <v>23</v>
      </c>
      <c r="AG70" s="830"/>
      <c r="AH70" s="830"/>
      <c r="AI70" s="830"/>
      <c r="AJ70" s="830"/>
      <c r="AK70" s="830" t="s">
        <v>553</v>
      </c>
      <c r="AL70" s="830"/>
      <c r="AM70" s="830"/>
      <c r="AN70" s="830"/>
      <c r="AO70" s="830"/>
      <c r="AP70" s="830" t="s">
        <v>553</v>
      </c>
      <c r="AQ70" s="830"/>
      <c r="AR70" s="830"/>
      <c r="AS70" s="830"/>
      <c r="AT70" s="830"/>
      <c r="AU70" s="830" t="s">
        <v>553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557</v>
      </c>
      <c r="C71" s="874"/>
      <c r="D71" s="874"/>
      <c r="E71" s="874"/>
      <c r="F71" s="874"/>
      <c r="G71" s="874"/>
      <c r="H71" s="874"/>
      <c r="I71" s="874"/>
      <c r="J71" s="874"/>
      <c r="K71" s="874"/>
      <c r="L71" s="874"/>
      <c r="M71" s="874"/>
      <c r="N71" s="874"/>
      <c r="O71" s="874"/>
      <c r="P71" s="875"/>
      <c r="Q71" s="876">
        <v>315636</v>
      </c>
      <c r="R71" s="830"/>
      <c r="S71" s="830"/>
      <c r="T71" s="830"/>
      <c r="U71" s="830"/>
      <c r="V71" s="830">
        <v>306127</v>
      </c>
      <c r="W71" s="830"/>
      <c r="X71" s="830"/>
      <c r="Y71" s="830"/>
      <c r="Z71" s="830"/>
      <c r="AA71" s="830">
        <v>9509</v>
      </c>
      <c r="AB71" s="830"/>
      <c r="AC71" s="830"/>
      <c r="AD71" s="830"/>
      <c r="AE71" s="830"/>
      <c r="AF71" s="830">
        <v>6033</v>
      </c>
      <c r="AG71" s="830"/>
      <c r="AH71" s="830"/>
      <c r="AI71" s="830"/>
      <c r="AJ71" s="830"/>
      <c r="AK71" s="830" t="s">
        <v>553</v>
      </c>
      <c r="AL71" s="830"/>
      <c r="AM71" s="830"/>
      <c r="AN71" s="830"/>
      <c r="AO71" s="830"/>
      <c r="AP71" s="830" t="s">
        <v>553</v>
      </c>
      <c r="AQ71" s="830"/>
      <c r="AR71" s="830"/>
      <c r="AS71" s="830"/>
      <c r="AT71" s="830"/>
      <c r="AU71" s="830" t="s">
        <v>553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6248</v>
      </c>
      <c r="AG88" s="844"/>
      <c r="AH88" s="844"/>
      <c r="AI88" s="844"/>
      <c r="AJ88" s="844"/>
      <c r="AK88" s="841"/>
      <c r="AL88" s="841"/>
      <c r="AM88" s="841"/>
      <c r="AN88" s="841"/>
      <c r="AO88" s="841"/>
      <c r="AP88" s="844">
        <v>32</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SUM(CR7:CV9)</f>
        <v>85</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3949433</v>
      </c>
      <c r="AB110" s="900"/>
      <c r="AC110" s="900"/>
      <c r="AD110" s="900"/>
      <c r="AE110" s="901"/>
      <c r="AF110" s="902">
        <v>4075039</v>
      </c>
      <c r="AG110" s="900"/>
      <c r="AH110" s="900"/>
      <c r="AI110" s="900"/>
      <c r="AJ110" s="901"/>
      <c r="AK110" s="902">
        <v>3751952</v>
      </c>
      <c r="AL110" s="900"/>
      <c r="AM110" s="900"/>
      <c r="AN110" s="900"/>
      <c r="AO110" s="901"/>
      <c r="AP110" s="903">
        <v>27.3</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32403342</v>
      </c>
      <c r="BR110" s="931"/>
      <c r="BS110" s="931"/>
      <c r="BT110" s="931"/>
      <c r="BU110" s="931"/>
      <c r="BV110" s="931">
        <v>31033919</v>
      </c>
      <c r="BW110" s="931"/>
      <c r="BX110" s="931"/>
      <c r="BY110" s="931"/>
      <c r="BZ110" s="931"/>
      <c r="CA110" s="931">
        <v>31053726</v>
      </c>
      <c r="CB110" s="931"/>
      <c r="CC110" s="931"/>
      <c r="CD110" s="931"/>
      <c r="CE110" s="931"/>
      <c r="CF110" s="944">
        <v>225.6</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7465231</v>
      </c>
      <c r="BR112" s="926"/>
      <c r="BS112" s="926"/>
      <c r="BT112" s="926"/>
      <c r="BU112" s="926"/>
      <c r="BV112" s="926">
        <v>6475825</v>
      </c>
      <c r="BW112" s="926"/>
      <c r="BX112" s="926"/>
      <c r="BY112" s="926"/>
      <c r="BZ112" s="926"/>
      <c r="CA112" s="926">
        <v>6545830</v>
      </c>
      <c r="CB112" s="926"/>
      <c r="CC112" s="926"/>
      <c r="CD112" s="926"/>
      <c r="CE112" s="926"/>
      <c r="CF112" s="920">
        <v>47.6</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936089</v>
      </c>
      <c r="AB113" s="938"/>
      <c r="AC113" s="938"/>
      <c r="AD113" s="938"/>
      <c r="AE113" s="939"/>
      <c r="AF113" s="940">
        <v>910067</v>
      </c>
      <c r="AG113" s="938"/>
      <c r="AH113" s="938"/>
      <c r="AI113" s="938"/>
      <c r="AJ113" s="939"/>
      <c r="AK113" s="940">
        <v>848582</v>
      </c>
      <c r="AL113" s="938"/>
      <c r="AM113" s="938"/>
      <c r="AN113" s="938"/>
      <c r="AO113" s="939"/>
      <c r="AP113" s="941">
        <v>6.2</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304</v>
      </c>
      <c r="AB114" s="959"/>
      <c r="AC114" s="959"/>
      <c r="AD114" s="959"/>
      <c r="AE114" s="960"/>
      <c r="AF114" s="961">
        <v>153</v>
      </c>
      <c r="AG114" s="959"/>
      <c r="AH114" s="959"/>
      <c r="AI114" s="959"/>
      <c r="AJ114" s="960"/>
      <c r="AK114" s="961">
        <v>1174</v>
      </c>
      <c r="AL114" s="959"/>
      <c r="AM114" s="959"/>
      <c r="AN114" s="959"/>
      <c r="AO114" s="960"/>
      <c r="AP114" s="962">
        <v>0</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4050552</v>
      </c>
      <c r="BR114" s="926"/>
      <c r="BS114" s="926"/>
      <c r="BT114" s="926"/>
      <c r="BU114" s="926"/>
      <c r="BV114" s="926">
        <v>4063156</v>
      </c>
      <c r="BW114" s="926"/>
      <c r="BX114" s="926"/>
      <c r="BY114" s="926"/>
      <c r="BZ114" s="926"/>
      <c r="CA114" s="926">
        <v>4055323</v>
      </c>
      <c r="CB114" s="926"/>
      <c r="CC114" s="926"/>
      <c r="CD114" s="926"/>
      <c r="CE114" s="926"/>
      <c r="CF114" s="920">
        <v>29.5</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93663</v>
      </c>
      <c r="AB115" s="938"/>
      <c r="AC115" s="938"/>
      <c r="AD115" s="938"/>
      <c r="AE115" s="939"/>
      <c r="AF115" s="940">
        <v>48376</v>
      </c>
      <c r="AG115" s="938"/>
      <c r="AH115" s="938"/>
      <c r="AI115" s="938"/>
      <c r="AJ115" s="939"/>
      <c r="AK115" s="940">
        <v>14283</v>
      </c>
      <c r="AL115" s="938"/>
      <c r="AM115" s="938"/>
      <c r="AN115" s="938"/>
      <c r="AO115" s="939"/>
      <c r="AP115" s="941">
        <v>0.1</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111</v>
      </c>
      <c r="AB116" s="959"/>
      <c r="AC116" s="959"/>
      <c r="AD116" s="959"/>
      <c r="AE116" s="960"/>
      <c r="AF116" s="961">
        <v>60</v>
      </c>
      <c r="AG116" s="959"/>
      <c r="AH116" s="959"/>
      <c r="AI116" s="959"/>
      <c r="AJ116" s="960"/>
      <c r="AK116" s="961">
        <v>242</v>
      </c>
      <c r="AL116" s="959"/>
      <c r="AM116" s="959"/>
      <c r="AN116" s="959"/>
      <c r="AO116" s="960"/>
      <c r="AP116" s="962">
        <v>0</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4979600</v>
      </c>
      <c r="AB117" s="979"/>
      <c r="AC117" s="979"/>
      <c r="AD117" s="979"/>
      <c r="AE117" s="980"/>
      <c r="AF117" s="981">
        <v>5033695</v>
      </c>
      <c r="AG117" s="979"/>
      <c r="AH117" s="979"/>
      <c r="AI117" s="979"/>
      <c r="AJ117" s="980"/>
      <c r="AK117" s="981">
        <v>4616233</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7"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43919125</v>
      </c>
      <c r="BR119" s="1000"/>
      <c r="BS119" s="1000"/>
      <c r="BT119" s="1000"/>
      <c r="BU119" s="1000"/>
      <c r="BV119" s="1000">
        <v>41572900</v>
      </c>
      <c r="BW119" s="1000"/>
      <c r="BX119" s="1000"/>
      <c r="BY119" s="1000"/>
      <c r="BZ119" s="1000"/>
      <c r="CA119" s="1000">
        <v>41654879</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8"/>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16051126</v>
      </c>
      <c r="BR120" s="931"/>
      <c r="BS120" s="931"/>
      <c r="BT120" s="931"/>
      <c r="BU120" s="931"/>
      <c r="BV120" s="931">
        <v>16994624</v>
      </c>
      <c r="BW120" s="931"/>
      <c r="BX120" s="931"/>
      <c r="BY120" s="931"/>
      <c r="BZ120" s="931"/>
      <c r="CA120" s="931">
        <v>16737669</v>
      </c>
      <c r="CB120" s="931"/>
      <c r="CC120" s="931"/>
      <c r="CD120" s="931"/>
      <c r="CE120" s="931"/>
      <c r="CF120" s="944">
        <v>121.6</v>
      </c>
      <c r="CG120" s="945"/>
      <c r="CH120" s="945"/>
      <c r="CI120" s="945"/>
      <c r="CJ120" s="945"/>
      <c r="CK120" s="1006" t="s">
        <v>446</v>
      </c>
      <c r="CL120" s="1007"/>
      <c r="CM120" s="1007"/>
      <c r="CN120" s="1007"/>
      <c r="CO120" s="1008"/>
      <c r="CP120" s="1014" t="s">
        <v>447</v>
      </c>
      <c r="CQ120" s="1015"/>
      <c r="CR120" s="1015"/>
      <c r="CS120" s="1015"/>
      <c r="CT120" s="1015"/>
      <c r="CU120" s="1015"/>
      <c r="CV120" s="1015"/>
      <c r="CW120" s="1015"/>
      <c r="CX120" s="1015"/>
      <c r="CY120" s="1015"/>
      <c r="CZ120" s="1015"/>
      <c r="DA120" s="1015"/>
      <c r="DB120" s="1015"/>
      <c r="DC120" s="1015"/>
      <c r="DD120" s="1015"/>
      <c r="DE120" s="1015"/>
      <c r="DF120" s="1016"/>
      <c r="DG120" s="930">
        <v>2319581</v>
      </c>
      <c r="DH120" s="931"/>
      <c r="DI120" s="931"/>
      <c r="DJ120" s="931"/>
      <c r="DK120" s="931"/>
      <c r="DL120" s="931">
        <v>2226527</v>
      </c>
      <c r="DM120" s="931"/>
      <c r="DN120" s="931"/>
      <c r="DO120" s="931"/>
      <c r="DP120" s="931"/>
      <c r="DQ120" s="931">
        <v>2657452</v>
      </c>
      <c r="DR120" s="931"/>
      <c r="DS120" s="931"/>
      <c r="DT120" s="931"/>
      <c r="DU120" s="931"/>
      <c r="DV120" s="932">
        <v>19.3</v>
      </c>
      <c r="DW120" s="932"/>
      <c r="DX120" s="932"/>
      <c r="DY120" s="932"/>
      <c r="DZ120" s="933"/>
    </row>
    <row r="121" spans="1:130" s="230" customFormat="1" ht="26.25" customHeight="1" x14ac:dyDescent="0.2">
      <c r="A121" s="1058"/>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34156</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569200</v>
      </c>
      <c r="BR121" s="926"/>
      <c r="BS121" s="926"/>
      <c r="BT121" s="926"/>
      <c r="BU121" s="926"/>
      <c r="BV121" s="926">
        <v>614155</v>
      </c>
      <c r="BW121" s="926"/>
      <c r="BX121" s="926"/>
      <c r="BY121" s="926"/>
      <c r="BZ121" s="926"/>
      <c r="CA121" s="926">
        <v>674413</v>
      </c>
      <c r="CB121" s="926"/>
      <c r="CC121" s="926"/>
      <c r="CD121" s="926"/>
      <c r="CE121" s="926"/>
      <c r="CF121" s="920">
        <v>4.9000000000000004</v>
      </c>
      <c r="CG121" s="921"/>
      <c r="CH121" s="921"/>
      <c r="CI121" s="921"/>
      <c r="CJ121" s="921"/>
      <c r="CK121" s="1009"/>
      <c r="CL121" s="1010"/>
      <c r="CM121" s="1010"/>
      <c r="CN121" s="1010"/>
      <c r="CO121" s="1011"/>
      <c r="CP121" s="1019" t="s">
        <v>450</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v>2313723</v>
      </c>
      <c r="DR121" s="926"/>
      <c r="DS121" s="926"/>
      <c r="DT121" s="926"/>
      <c r="DU121" s="926"/>
      <c r="DV121" s="927">
        <v>16.8</v>
      </c>
      <c r="DW121" s="927"/>
      <c r="DX121" s="927"/>
      <c r="DY121" s="927"/>
      <c r="DZ121" s="928"/>
    </row>
    <row r="122" spans="1:130" s="230" customFormat="1" ht="26.25" customHeight="1" x14ac:dyDescent="0.2">
      <c r="A122" s="1058"/>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29852125</v>
      </c>
      <c r="BR122" s="1000"/>
      <c r="BS122" s="1000"/>
      <c r="BT122" s="1000"/>
      <c r="BU122" s="1000"/>
      <c r="BV122" s="1000">
        <v>28880527</v>
      </c>
      <c r="BW122" s="1000"/>
      <c r="BX122" s="1000"/>
      <c r="BY122" s="1000"/>
      <c r="BZ122" s="1000"/>
      <c r="CA122" s="1000">
        <v>29634012</v>
      </c>
      <c r="CB122" s="1000"/>
      <c r="CC122" s="1000"/>
      <c r="CD122" s="1000"/>
      <c r="CE122" s="1000"/>
      <c r="CF122" s="1017">
        <v>215.3</v>
      </c>
      <c r="CG122" s="1018"/>
      <c r="CH122" s="1018"/>
      <c r="CI122" s="1018"/>
      <c r="CJ122" s="1018"/>
      <c r="CK122" s="1009"/>
      <c r="CL122" s="1010"/>
      <c r="CM122" s="1010"/>
      <c r="CN122" s="1010"/>
      <c r="CO122" s="1011"/>
      <c r="CP122" s="1019" t="s">
        <v>452</v>
      </c>
      <c r="CQ122" s="1020"/>
      <c r="CR122" s="1020"/>
      <c r="CS122" s="1020"/>
      <c r="CT122" s="1020"/>
      <c r="CU122" s="1020"/>
      <c r="CV122" s="1020"/>
      <c r="CW122" s="1020"/>
      <c r="CX122" s="1020"/>
      <c r="CY122" s="1020"/>
      <c r="CZ122" s="1020"/>
      <c r="DA122" s="1020"/>
      <c r="DB122" s="1020"/>
      <c r="DC122" s="1020"/>
      <c r="DD122" s="1020"/>
      <c r="DE122" s="1020"/>
      <c r="DF122" s="1021"/>
      <c r="DG122" s="925">
        <v>1357655</v>
      </c>
      <c r="DH122" s="926"/>
      <c r="DI122" s="926"/>
      <c r="DJ122" s="926"/>
      <c r="DK122" s="926"/>
      <c r="DL122" s="926">
        <v>1239766</v>
      </c>
      <c r="DM122" s="926"/>
      <c r="DN122" s="926"/>
      <c r="DO122" s="926"/>
      <c r="DP122" s="926"/>
      <c r="DQ122" s="926">
        <v>1172849</v>
      </c>
      <c r="DR122" s="926"/>
      <c r="DS122" s="926"/>
      <c r="DT122" s="926"/>
      <c r="DU122" s="926"/>
      <c r="DV122" s="927">
        <v>8.5</v>
      </c>
      <c r="DW122" s="927"/>
      <c r="DX122" s="927"/>
      <c r="DY122" s="927"/>
      <c r="DZ122" s="928"/>
    </row>
    <row r="123" spans="1:130" s="230" customFormat="1" ht="26.25" customHeight="1" x14ac:dyDescent="0.2">
      <c r="A123" s="1058"/>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4">
        <v>46472451</v>
      </c>
      <c r="BR123" s="1031"/>
      <c r="BS123" s="1031"/>
      <c r="BT123" s="1031"/>
      <c r="BU123" s="1031"/>
      <c r="BV123" s="1031">
        <v>46489306</v>
      </c>
      <c r="BW123" s="1031"/>
      <c r="BX123" s="1031"/>
      <c r="BY123" s="1031"/>
      <c r="BZ123" s="1031"/>
      <c r="CA123" s="1031">
        <v>47046094</v>
      </c>
      <c r="CB123" s="1031"/>
      <c r="CC123" s="1031"/>
      <c r="CD123" s="1031"/>
      <c r="CE123" s="1031"/>
      <c r="CF123" s="1001"/>
      <c r="CG123" s="1002"/>
      <c r="CH123" s="1002"/>
      <c r="CI123" s="1002"/>
      <c r="CJ123" s="1003"/>
      <c r="CK123" s="1009"/>
      <c r="CL123" s="1010"/>
      <c r="CM123" s="1010"/>
      <c r="CN123" s="1010"/>
      <c r="CO123" s="1011"/>
      <c r="CP123" s="1019" t="s">
        <v>454</v>
      </c>
      <c r="CQ123" s="1020"/>
      <c r="CR123" s="1020"/>
      <c r="CS123" s="1020"/>
      <c r="CT123" s="1020"/>
      <c r="CU123" s="1020"/>
      <c r="CV123" s="1020"/>
      <c r="CW123" s="1020"/>
      <c r="CX123" s="1020"/>
      <c r="CY123" s="1020"/>
      <c r="CZ123" s="1020"/>
      <c r="DA123" s="1020"/>
      <c r="DB123" s="1020"/>
      <c r="DC123" s="1020"/>
      <c r="DD123" s="1020"/>
      <c r="DE123" s="1020"/>
      <c r="DF123" s="1021"/>
      <c r="DG123" s="958">
        <v>557168</v>
      </c>
      <c r="DH123" s="959"/>
      <c r="DI123" s="959"/>
      <c r="DJ123" s="959"/>
      <c r="DK123" s="960"/>
      <c r="DL123" s="961">
        <v>131874</v>
      </c>
      <c r="DM123" s="959"/>
      <c r="DN123" s="959"/>
      <c r="DO123" s="959"/>
      <c r="DP123" s="960"/>
      <c r="DQ123" s="961">
        <v>401806</v>
      </c>
      <c r="DR123" s="959"/>
      <c r="DS123" s="959"/>
      <c r="DT123" s="959"/>
      <c r="DU123" s="960"/>
      <c r="DV123" s="962">
        <v>2.9</v>
      </c>
      <c r="DW123" s="963"/>
      <c r="DX123" s="963"/>
      <c r="DY123" s="963"/>
      <c r="DZ123" s="964"/>
    </row>
    <row r="124" spans="1:130" s="230" customFormat="1" ht="26.25" customHeight="1" thickBot="1" x14ac:dyDescent="0.25">
      <c r="A124" s="1058"/>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455</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v>3230827</v>
      </c>
      <c r="DH124" s="986"/>
      <c r="DI124" s="986"/>
      <c r="DJ124" s="986"/>
      <c r="DK124" s="987"/>
      <c r="DL124" s="985">
        <v>2877658</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8"/>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8"/>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9"/>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59507</v>
      </c>
      <c r="AB127" s="959"/>
      <c r="AC127" s="959"/>
      <c r="AD127" s="959"/>
      <c r="AE127" s="960"/>
      <c r="AF127" s="961">
        <v>48376</v>
      </c>
      <c r="AG127" s="959"/>
      <c r="AH127" s="959"/>
      <c r="AI127" s="959"/>
      <c r="AJ127" s="960"/>
      <c r="AK127" s="961">
        <v>14283</v>
      </c>
      <c r="AL127" s="959"/>
      <c r="AM127" s="959"/>
      <c r="AN127" s="959"/>
      <c r="AO127" s="960"/>
      <c r="AP127" s="962">
        <v>0.1</v>
      </c>
      <c r="AQ127" s="963"/>
      <c r="AR127" s="963"/>
      <c r="AS127" s="963"/>
      <c r="AT127" s="964"/>
      <c r="AU127" s="232"/>
      <c r="AV127" s="232"/>
      <c r="AW127" s="232"/>
      <c r="AX127" s="1032" t="s">
        <v>461</v>
      </c>
      <c r="AY127" s="1033"/>
      <c r="AZ127" s="1033"/>
      <c r="BA127" s="1033"/>
      <c r="BB127" s="1033"/>
      <c r="BC127" s="1033"/>
      <c r="BD127" s="1033"/>
      <c r="BE127" s="1034"/>
      <c r="BF127" s="1035" t="s">
        <v>462</v>
      </c>
      <c r="BG127" s="1033"/>
      <c r="BH127" s="1033"/>
      <c r="BI127" s="1033"/>
      <c r="BJ127" s="1033"/>
      <c r="BK127" s="1033"/>
      <c r="BL127" s="1034"/>
      <c r="BM127" s="1035" t="s">
        <v>463</v>
      </c>
      <c r="BN127" s="1033"/>
      <c r="BO127" s="1033"/>
      <c r="BP127" s="1033"/>
      <c r="BQ127" s="1033"/>
      <c r="BR127" s="1033"/>
      <c r="BS127" s="1034"/>
      <c r="BT127" s="1035" t="s">
        <v>464</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2" t="s">
        <v>466</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467</v>
      </c>
      <c r="X128" s="1044"/>
      <c r="Y128" s="1044"/>
      <c r="Z128" s="1045"/>
      <c r="AA128" s="1046">
        <v>99058</v>
      </c>
      <c r="AB128" s="1047"/>
      <c r="AC128" s="1047"/>
      <c r="AD128" s="1047"/>
      <c r="AE128" s="1048"/>
      <c r="AF128" s="1049">
        <v>201956</v>
      </c>
      <c r="AG128" s="1047"/>
      <c r="AH128" s="1047"/>
      <c r="AI128" s="1047"/>
      <c r="AJ128" s="1048"/>
      <c r="AK128" s="1049">
        <v>224093</v>
      </c>
      <c r="AL128" s="1047"/>
      <c r="AM128" s="1047"/>
      <c r="AN128" s="1047"/>
      <c r="AO128" s="1048"/>
      <c r="AP128" s="1050"/>
      <c r="AQ128" s="1051"/>
      <c r="AR128" s="1051"/>
      <c r="AS128" s="1051"/>
      <c r="AT128" s="1052"/>
      <c r="AU128" s="232"/>
      <c r="AV128" s="232"/>
      <c r="AW128" s="232"/>
      <c r="AX128" s="896" t="s">
        <v>468</v>
      </c>
      <c r="AY128" s="897"/>
      <c r="AZ128" s="897"/>
      <c r="BA128" s="897"/>
      <c r="BB128" s="897"/>
      <c r="BC128" s="897"/>
      <c r="BD128" s="897"/>
      <c r="BE128" s="898"/>
      <c r="BF128" s="1053" t="s">
        <v>122</v>
      </c>
      <c r="BG128" s="1054"/>
      <c r="BH128" s="1054"/>
      <c r="BI128" s="1054"/>
      <c r="BJ128" s="1054"/>
      <c r="BK128" s="1054"/>
      <c r="BL128" s="1055"/>
      <c r="BM128" s="1053">
        <v>12.65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469</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17631866</v>
      </c>
      <c r="AB129" s="959"/>
      <c r="AC129" s="959"/>
      <c r="AD129" s="959"/>
      <c r="AE129" s="960"/>
      <c r="AF129" s="961">
        <v>16981218</v>
      </c>
      <c r="AG129" s="959"/>
      <c r="AH129" s="959"/>
      <c r="AI129" s="959"/>
      <c r="AJ129" s="960"/>
      <c r="AK129" s="961">
        <v>16955441</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17.649999999999999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3558353</v>
      </c>
      <c r="AB130" s="959"/>
      <c r="AC130" s="959"/>
      <c r="AD130" s="959"/>
      <c r="AE130" s="960"/>
      <c r="AF130" s="961">
        <v>3351881</v>
      </c>
      <c r="AG130" s="959"/>
      <c r="AH130" s="959"/>
      <c r="AI130" s="959"/>
      <c r="AJ130" s="960"/>
      <c r="AK130" s="961">
        <v>3192647</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14073513</v>
      </c>
      <c r="AB131" s="986"/>
      <c r="AC131" s="986"/>
      <c r="AD131" s="986"/>
      <c r="AE131" s="987"/>
      <c r="AF131" s="985">
        <v>13629337</v>
      </c>
      <c r="AG131" s="986"/>
      <c r="AH131" s="986"/>
      <c r="AI131" s="986"/>
      <c r="AJ131" s="987"/>
      <c r="AK131" s="985">
        <v>13762794</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9.3948753239999991</v>
      </c>
      <c r="AB132" s="1097"/>
      <c r="AC132" s="1097"/>
      <c r="AD132" s="1097"/>
      <c r="AE132" s="1098"/>
      <c r="AF132" s="1099">
        <v>10.85788546</v>
      </c>
      <c r="AG132" s="1097"/>
      <c r="AH132" s="1097"/>
      <c r="AI132" s="1097"/>
      <c r="AJ132" s="1098"/>
      <c r="AK132" s="1099">
        <v>8.7154793329999993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9.4</v>
      </c>
      <c r="AB133" s="1080"/>
      <c r="AC133" s="1080"/>
      <c r="AD133" s="1080"/>
      <c r="AE133" s="1081"/>
      <c r="AF133" s="1079">
        <v>9.9</v>
      </c>
      <c r="AG133" s="1080"/>
      <c r="AH133" s="1080"/>
      <c r="AI133" s="1080"/>
      <c r="AJ133" s="1081"/>
      <c r="AK133" s="1079">
        <v>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HAHp+HJr5lcDCQ/bAKEeobPjDMCbrkGf5TWiCUDnTG4xeG0k1kYGH7jGhWdrU963Ag07Uehctzlq+jkUmVDwg==" saltValue="CFsg2MzigmuUJtpAaYDo4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55"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hoE7y9vgK2MhcaI+JTVwEWfbelUvV7yxjVcQ8GaKYZw5Rl4IhBrcbToDAtOyD7mdnu8beNa0cM0svkFgsfc4Q==" saltValue="XFeIqKgcmFeRYT7DVLSf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58"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yONe2cfaJbkNGqeO3D5y0yX7dERBCXzULCadQ6XvOQt38AGc5vnVd5kSxH5m12YWxK8J3pO3o1+q2EwlR15JA==" saltValue="yXiEggTdoWr8lPL1/lr2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4541730</v>
      </c>
      <c r="AP9" s="281">
        <v>93376</v>
      </c>
      <c r="AQ9" s="282">
        <v>107616</v>
      </c>
      <c r="AR9" s="283">
        <v>-13.2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48044</v>
      </c>
      <c r="AP10" s="284">
        <v>988</v>
      </c>
      <c r="AQ10" s="285">
        <v>10095</v>
      </c>
      <c r="AR10" s="286">
        <v>-90.2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196746</v>
      </c>
      <c r="AP11" s="284">
        <v>4045</v>
      </c>
      <c r="AQ11" s="285">
        <v>1704</v>
      </c>
      <c r="AR11" s="286">
        <v>137.4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v>7</v>
      </c>
      <c r="AR12" s="286" t="s">
        <v>492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214839</v>
      </c>
      <c r="AP13" s="284">
        <v>4417</v>
      </c>
      <c r="AQ13" s="285">
        <v>4110</v>
      </c>
      <c r="AR13" s="286">
        <v>7.5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185205</v>
      </c>
      <c r="AP14" s="284">
        <v>3808</v>
      </c>
      <c r="AQ14" s="285">
        <v>2451</v>
      </c>
      <c r="AR14" s="286">
        <v>55.4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-271327</v>
      </c>
      <c r="AP15" s="284">
        <v>-5578</v>
      </c>
      <c r="AQ15" s="285">
        <v>-6399</v>
      </c>
      <c r="AR15" s="286">
        <v>-12.8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4915237</v>
      </c>
      <c r="AP16" s="284">
        <v>101055</v>
      </c>
      <c r="AQ16" s="285">
        <v>119584</v>
      </c>
      <c r="AR16" s="286">
        <v>-15.5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9.56</v>
      </c>
      <c r="AP21" s="298">
        <v>10.86</v>
      </c>
      <c r="AQ21" s="299">
        <v>-1.3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97.3</v>
      </c>
      <c r="AP22" s="303">
        <v>97.3</v>
      </c>
      <c r="AQ22" s="304">
        <v>0</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3751952</v>
      </c>
      <c r="AP32" s="312">
        <v>77139</v>
      </c>
      <c r="AQ32" s="313">
        <v>75090</v>
      </c>
      <c r="AR32" s="314">
        <v>2.7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t="s">
        <v>492</v>
      </c>
      <c r="AR33" s="314" t="s">
        <v>492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492</v>
      </c>
      <c r="AP34" s="312" t="s">
        <v>492</v>
      </c>
      <c r="AQ34" s="313">
        <v>1</v>
      </c>
      <c r="AR34" s="314" t="s">
        <v>492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848582</v>
      </c>
      <c r="AP35" s="312">
        <v>17447</v>
      </c>
      <c r="AQ35" s="313">
        <v>17211</v>
      </c>
      <c r="AR35" s="314">
        <v>1.4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1174</v>
      </c>
      <c r="AP36" s="312">
        <v>24</v>
      </c>
      <c r="AQ36" s="313">
        <v>2478</v>
      </c>
      <c r="AR36" s="314">
        <v>-99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14283</v>
      </c>
      <c r="AP37" s="312">
        <v>294</v>
      </c>
      <c r="AQ37" s="313">
        <v>654</v>
      </c>
      <c r="AR37" s="314">
        <v>-55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v>242</v>
      </c>
      <c r="AP38" s="315">
        <v>5</v>
      </c>
      <c r="AQ38" s="316">
        <v>4</v>
      </c>
      <c r="AR38" s="304">
        <v>25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-224093</v>
      </c>
      <c r="AP39" s="312">
        <v>-4607</v>
      </c>
      <c r="AQ39" s="313">
        <v>-3502</v>
      </c>
      <c r="AR39" s="314">
        <v>31.6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-3192647</v>
      </c>
      <c r="AP40" s="312">
        <v>-65640</v>
      </c>
      <c r="AQ40" s="313">
        <v>-63750</v>
      </c>
      <c r="AR40" s="314">
        <v>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1199493</v>
      </c>
      <c r="AP41" s="312">
        <v>24661</v>
      </c>
      <c r="AQ41" s="313">
        <v>28185</v>
      </c>
      <c r="AR41" s="314">
        <v>-12.5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3377647</v>
      </c>
      <c r="AN51" s="334">
        <v>65460</v>
      </c>
      <c r="AO51" s="335">
        <v>-51.2</v>
      </c>
      <c r="AP51" s="336">
        <v>70166</v>
      </c>
      <c r="AQ51" s="337">
        <v>1.4</v>
      </c>
      <c r="AR51" s="338">
        <v>-52.6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2094782</v>
      </c>
      <c r="AN52" s="342">
        <v>40597</v>
      </c>
      <c r="AO52" s="343">
        <v>-21.7</v>
      </c>
      <c r="AP52" s="344">
        <v>36115</v>
      </c>
      <c r="AQ52" s="345">
        <v>-6.2</v>
      </c>
      <c r="AR52" s="346">
        <v>-15.5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3446231</v>
      </c>
      <c r="AN53" s="334">
        <v>67839</v>
      </c>
      <c r="AO53" s="335">
        <v>3.6</v>
      </c>
      <c r="AP53" s="336">
        <v>92632</v>
      </c>
      <c r="AQ53" s="337">
        <v>32</v>
      </c>
      <c r="AR53" s="338">
        <v>-28.4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2204426</v>
      </c>
      <c r="AN54" s="342">
        <v>43394</v>
      </c>
      <c r="AO54" s="343">
        <v>6.9</v>
      </c>
      <c r="AP54" s="344">
        <v>47978</v>
      </c>
      <c r="AQ54" s="345">
        <v>32.799999999999997</v>
      </c>
      <c r="AR54" s="346">
        <v>-25.9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2010688</v>
      </c>
      <c r="AN55" s="334">
        <v>40173</v>
      </c>
      <c r="AO55" s="335">
        <v>-40.799999999999997</v>
      </c>
      <c r="AP55" s="336">
        <v>96469</v>
      </c>
      <c r="AQ55" s="337">
        <v>4.0999999999999996</v>
      </c>
      <c r="AR55" s="338">
        <v>-44.9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1597272</v>
      </c>
      <c r="AN56" s="342">
        <v>31913</v>
      </c>
      <c r="AO56" s="343">
        <v>-26.5</v>
      </c>
      <c r="AP56" s="344">
        <v>49775</v>
      </c>
      <c r="AQ56" s="345">
        <v>3.7</v>
      </c>
      <c r="AR56" s="346">
        <v>-30.2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2889107</v>
      </c>
      <c r="AN57" s="334">
        <v>58487</v>
      </c>
      <c r="AO57" s="335">
        <v>45.6</v>
      </c>
      <c r="AP57" s="336">
        <v>85743</v>
      </c>
      <c r="AQ57" s="337">
        <v>-11.1</v>
      </c>
      <c r="AR57" s="338">
        <v>56.7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1521534</v>
      </c>
      <c r="AN58" s="342">
        <v>30802</v>
      </c>
      <c r="AO58" s="343">
        <v>-3.5</v>
      </c>
      <c r="AP58" s="344">
        <v>45231</v>
      </c>
      <c r="AQ58" s="345">
        <v>-9.1</v>
      </c>
      <c r="AR58" s="346">
        <v>5.6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3220475</v>
      </c>
      <c r="AN59" s="334">
        <v>66212</v>
      </c>
      <c r="AO59" s="335">
        <v>13.2</v>
      </c>
      <c r="AP59" s="336">
        <v>92509</v>
      </c>
      <c r="AQ59" s="337">
        <v>7.9</v>
      </c>
      <c r="AR59" s="338">
        <v>5.3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2255245</v>
      </c>
      <c r="AN60" s="342">
        <v>46367</v>
      </c>
      <c r="AO60" s="343">
        <v>50.5</v>
      </c>
      <c r="AP60" s="344">
        <v>52274</v>
      </c>
      <c r="AQ60" s="345">
        <v>15.6</v>
      </c>
      <c r="AR60" s="346">
        <v>34.9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2988830</v>
      </c>
      <c r="AN61" s="349">
        <v>59634</v>
      </c>
      <c r="AO61" s="350">
        <v>-5.9</v>
      </c>
      <c r="AP61" s="351">
        <v>87504</v>
      </c>
      <c r="AQ61" s="352">
        <v>6.9</v>
      </c>
      <c r="AR61" s="338">
        <v>-12.8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1934652</v>
      </c>
      <c r="AN62" s="342">
        <v>38615</v>
      </c>
      <c r="AO62" s="343">
        <v>1.1000000000000001</v>
      </c>
      <c r="AP62" s="344">
        <v>46275</v>
      </c>
      <c r="AQ62" s="345">
        <v>7.4</v>
      </c>
      <c r="AR62" s="346">
        <v>-6.3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qj6VFp7vQKmccQSTemoShQ04S3b12zBScmAdVfCzRsr8UizwhHic8dBQLF8xWYRzR5JKPcBfMsT9IFBupDng3Q==" saltValue="mww1QCRV3l/9DnSv6qW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1" spans="125:125" ht="13.5" hidden="1" customHeight="1" x14ac:dyDescent="0.2">
      <c r="DU121" s="259"/>
    </row>
  </sheetData>
  <sheetProtection algorithmName="SHA-512" hashValue="2WZzLkVko6xNmNO5enOv7wZwz94iCEOo5ZJGCJl6sOmdW+qp7blJpZc4O1Zmp+Tm6SMfALdawiH+n9KdKJ3X9A==" saltValue="ekWbNisnCeqt+xsPIe2g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9"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Z19jLkiji6SWuelepD/2KtI3Dqbt8sAjFXc77GLQhINJ4XEv9ubLNhc9yw93MwqjoTOxmznyOc/FcBkGsDbWKg==" saltValue="WDPlO3CIJNBSGLBq+/fa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39" t="s">
        <v>3</v>
      </c>
      <c r="D47" s="1139"/>
      <c r="E47" s="1140"/>
      <c r="F47" s="11">
        <v>40.049999999999997</v>
      </c>
      <c r="G47" s="12">
        <v>38.92</v>
      </c>
      <c r="H47" s="12">
        <v>38.04</v>
      </c>
      <c r="I47" s="12">
        <v>37.229999999999997</v>
      </c>
      <c r="J47" s="13">
        <v>33.74</v>
      </c>
    </row>
    <row r="48" spans="2:10" ht="57.75" customHeight="1" x14ac:dyDescent="0.2">
      <c r="B48" s="14"/>
      <c r="C48" s="1141" t="s">
        <v>4</v>
      </c>
      <c r="D48" s="1141"/>
      <c r="E48" s="1142"/>
      <c r="F48" s="15">
        <v>14.17</v>
      </c>
      <c r="G48" s="16">
        <v>7.29</v>
      </c>
      <c r="H48" s="16">
        <v>13.28</v>
      </c>
      <c r="I48" s="16">
        <v>13.16</v>
      </c>
      <c r="J48" s="17">
        <v>13.86</v>
      </c>
    </row>
    <row r="49" spans="2:10" ht="57.75" customHeight="1" thickBot="1" x14ac:dyDescent="0.25">
      <c r="B49" s="18"/>
      <c r="C49" s="1143" t="s">
        <v>5</v>
      </c>
      <c r="D49" s="1143"/>
      <c r="E49" s="1144"/>
      <c r="F49" s="19" t="s">
        <v>535</v>
      </c>
      <c r="G49" s="20" t="s">
        <v>536</v>
      </c>
      <c r="H49" s="20">
        <v>6.7</v>
      </c>
      <c r="I49" s="20" t="s">
        <v>537</v>
      </c>
      <c r="J49" s="21">
        <v>0.89</v>
      </c>
    </row>
    <row r="50" spans="2:10" ht="13" x14ac:dyDescent="0.2"/>
  </sheetData>
  <sheetProtection algorithmName="SHA-512" hashValue="DrsVsfrUxZGEj3qJsY/2rzdhUn/MjCcOCZMxPzmWlsm5cesuGnQiOO20tbf4ZGfNbRQ2+SBOqF1Px93Og8IzLQ==" saltValue="7Q15yLpKOPtKbtDzNIpE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9"/>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1" t="s">
        <v>538</v>
      </c>
      <c r="D34" s="1151"/>
      <c r="E34" s="1152"/>
      <c r="F34" s="32">
        <v>14.16</v>
      </c>
      <c r="G34" s="33">
        <v>7.29</v>
      </c>
      <c r="H34" s="33">
        <v>13.28</v>
      </c>
      <c r="I34" s="33">
        <v>13.15</v>
      </c>
      <c r="J34" s="34">
        <v>13.85</v>
      </c>
      <c r="K34" s="22"/>
      <c r="L34" s="22"/>
      <c r="M34" s="22"/>
      <c r="N34" s="22"/>
      <c r="O34" s="22"/>
      <c r="P34" s="22"/>
    </row>
    <row r="35" spans="1:16" ht="39" customHeight="1" x14ac:dyDescent="0.2">
      <c r="A35" s="22"/>
      <c r="B35" s="35"/>
      <c r="C35" s="1145" t="s">
        <v>539</v>
      </c>
      <c r="D35" s="1146"/>
      <c r="E35" s="1147"/>
      <c r="F35" s="36">
        <v>3.3</v>
      </c>
      <c r="G35" s="37">
        <v>2.82</v>
      </c>
      <c r="H35" s="37">
        <v>2.4500000000000002</v>
      </c>
      <c r="I35" s="37">
        <v>1.94</v>
      </c>
      <c r="J35" s="38">
        <v>1.9</v>
      </c>
      <c r="K35" s="22"/>
      <c r="L35" s="22"/>
      <c r="M35" s="22"/>
      <c r="N35" s="22"/>
      <c r="O35" s="22"/>
      <c r="P35" s="22"/>
    </row>
    <row r="36" spans="1:16" ht="39" customHeight="1" x14ac:dyDescent="0.2">
      <c r="A36" s="22"/>
      <c r="B36" s="35"/>
      <c r="C36" s="1145" t="s">
        <v>540</v>
      </c>
      <c r="D36" s="1146"/>
      <c r="E36" s="1147"/>
      <c r="F36" s="36">
        <v>1.82</v>
      </c>
      <c r="G36" s="37">
        <v>1.98</v>
      </c>
      <c r="H36" s="37">
        <v>2.34</v>
      </c>
      <c r="I36" s="37">
        <v>2.52</v>
      </c>
      <c r="J36" s="38">
        <v>1.76</v>
      </c>
      <c r="K36" s="22"/>
      <c r="L36" s="22"/>
      <c r="M36" s="22"/>
      <c r="N36" s="22"/>
      <c r="O36" s="22"/>
      <c r="P36" s="22"/>
    </row>
    <row r="37" spans="1:16" ht="39" customHeight="1" x14ac:dyDescent="0.2">
      <c r="A37" s="22"/>
      <c r="B37" s="35"/>
      <c r="C37" s="1145" t="s">
        <v>541</v>
      </c>
      <c r="D37" s="1146"/>
      <c r="E37" s="1147"/>
      <c r="F37" s="36">
        <v>0.74</v>
      </c>
      <c r="G37" s="37">
        <v>1.02</v>
      </c>
      <c r="H37" s="37">
        <v>0.95</v>
      </c>
      <c r="I37" s="37">
        <v>1</v>
      </c>
      <c r="J37" s="38">
        <v>1.73</v>
      </c>
      <c r="K37" s="22"/>
      <c r="L37" s="22"/>
      <c r="M37" s="22"/>
      <c r="N37" s="22"/>
      <c r="O37" s="22"/>
      <c r="P37" s="22"/>
    </row>
    <row r="38" spans="1:16" ht="39" customHeight="1" x14ac:dyDescent="0.2">
      <c r="A38" s="22"/>
      <c r="B38" s="35"/>
      <c r="C38" s="1145" t="s">
        <v>542</v>
      </c>
      <c r="D38" s="1146"/>
      <c r="E38" s="1147"/>
      <c r="F38" s="36">
        <v>1.21</v>
      </c>
      <c r="G38" s="37">
        <v>1.06</v>
      </c>
      <c r="H38" s="37">
        <v>0.79</v>
      </c>
      <c r="I38" s="37">
        <v>0.99</v>
      </c>
      <c r="J38" s="38">
        <v>0.83</v>
      </c>
      <c r="K38" s="22"/>
      <c r="L38" s="22"/>
      <c r="M38" s="22"/>
      <c r="N38" s="22"/>
      <c r="O38" s="22"/>
      <c r="P38" s="22"/>
    </row>
    <row r="39" spans="1:16" ht="39" customHeight="1" x14ac:dyDescent="0.2">
      <c r="A39" s="22"/>
      <c r="B39" s="35"/>
      <c r="C39" s="1145" t="s">
        <v>543</v>
      </c>
      <c r="D39" s="1146"/>
      <c r="E39" s="1147"/>
      <c r="F39" s="36" t="s">
        <v>492</v>
      </c>
      <c r="G39" s="37" t="s">
        <v>492</v>
      </c>
      <c r="H39" s="37" t="s">
        <v>492</v>
      </c>
      <c r="I39" s="37" t="s">
        <v>492</v>
      </c>
      <c r="J39" s="38">
        <v>0.63</v>
      </c>
      <c r="K39" s="22"/>
      <c r="L39" s="22"/>
      <c r="M39" s="22"/>
      <c r="N39" s="22"/>
      <c r="O39" s="22"/>
      <c r="P39" s="22"/>
    </row>
    <row r="40" spans="1:16" ht="39" customHeight="1" x14ac:dyDescent="0.2">
      <c r="A40" s="22"/>
      <c r="B40" s="35"/>
      <c r="C40" s="1145" t="s">
        <v>544</v>
      </c>
      <c r="D40" s="1146"/>
      <c r="E40" s="1147"/>
      <c r="F40" s="36">
        <v>0.1</v>
      </c>
      <c r="G40" s="37">
        <v>0.1</v>
      </c>
      <c r="H40" s="37">
        <v>0.11</v>
      </c>
      <c r="I40" s="37">
        <v>0.13</v>
      </c>
      <c r="J40" s="38">
        <v>0.13</v>
      </c>
      <c r="K40" s="22"/>
      <c r="L40" s="22"/>
      <c r="M40" s="22"/>
      <c r="N40" s="22"/>
      <c r="O40" s="22"/>
      <c r="P40" s="22"/>
    </row>
    <row r="41" spans="1:16" ht="39" customHeight="1" x14ac:dyDescent="0.2">
      <c r="A41" s="22"/>
      <c r="B41" s="35"/>
      <c r="C41" s="1145" t="s">
        <v>545</v>
      </c>
      <c r="D41" s="1146"/>
      <c r="E41" s="1147"/>
      <c r="F41" s="36">
        <v>0</v>
      </c>
      <c r="G41" s="37">
        <v>0.5</v>
      </c>
      <c r="H41" s="37">
        <v>1.26</v>
      </c>
      <c r="I41" s="37">
        <v>2.3199999999999998</v>
      </c>
      <c r="J41" s="38">
        <v>0</v>
      </c>
      <c r="K41" s="22"/>
      <c r="L41" s="22"/>
      <c r="M41" s="22"/>
      <c r="N41" s="22"/>
      <c r="O41" s="22"/>
      <c r="P41" s="22"/>
    </row>
    <row r="42" spans="1:16" ht="39" customHeight="1" x14ac:dyDescent="0.2">
      <c r="A42" s="22"/>
      <c r="B42" s="39"/>
      <c r="C42" s="1145" t="s">
        <v>546</v>
      </c>
      <c r="D42" s="1146"/>
      <c r="E42" s="1147"/>
      <c r="F42" s="36" t="s">
        <v>492</v>
      </c>
      <c r="G42" s="37" t="s">
        <v>492</v>
      </c>
      <c r="H42" s="37" t="s">
        <v>492</v>
      </c>
      <c r="I42" s="37" t="s">
        <v>492</v>
      </c>
      <c r="J42" s="38" t="s">
        <v>492</v>
      </c>
      <c r="K42" s="22"/>
      <c r="L42" s="22"/>
      <c r="M42" s="22"/>
      <c r="N42" s="22"/>
      <c r="O42" s="22"/>
      <c r="P42" s="22"/>
    </row>
    <row r="43" spans="1:16" ht="39" customHeight="1" thickBot="1" x14ac:dyDescent="0.25">
      <c r="A43" s="22"/>
      <c r="B43" s="40"/>
      <c r="C43" s="1148" t="s">
        <v>547</v>
      </c>
      <c r="D43" s="1149"/>
      <c r="E43" s="1150"/>
      <c r="F43" s="41">
        <v>0</v>
      </c>
      <c r="G43" s="42">
        <v>0</v>
      </c>
      <c r="H43" s="42">
        <v>0</v>
      </c>
      <c r="I43" s="42">
        <v>0.18</v>
      </c>
      <c r="J43" s="43" t="s">
        <v>492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row r="49" ht="13.5" hidden="1" customHeight="1" x14ac:dyDescent="0.2"/>
  </sheetData>
  <sheetProtection algorithmName="SHA-512" hashValue="l/k3Tijk7bZMS23cXkmK3aCs92VE7POZih8lhn5shpy1Iisnr8OZscvswrbmbQkbtBw2/WkI7GkAzbHgNrg4KQ==" saltValue="zL2l6qSzsSrQZg656fb2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70"/>
  <sheetViews>
    <sheetView showGridLines="0" topLeftCell="A3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3532</v>
      </c>
      <c r="L45" s="60">
        <v>3867</v>
      </c>
      <c r="M45" s="60">
        <v>3949</v>
      </c>
      <c r="N45" s="60">
        <v>4075</v>
      </c>
      <c r="O45" s="61">
        <v>3752</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x14ac:dyDescent="0.2">
      <c r="A48" s="48"/>
      <c r="B48" s="1155"/>
      <c r="C48" s="1156"/>
      <c r="D48" s="62"/>
      <c r="E48" s="1161" t="s">
        <v>13</v>
      </c>
      <c r="F48" s="1161"/>
      <c r="G48" s="1161"/>
      <c r="H48" s="1161"/>
      <c r="I48" s="1161"/>
      <c r="J48" s="1162"/>
      <c r="K48" s="63">
        <v>1111</v>
      </c>
      <c r="L48" s="64">
        <v>989</v>
      </c>
      <c r="M48" s="64">
        <v>936</v>
      </c>
      <c r="N48" s="64">
        <v>910</v>
      </c>
      <c r="O48" s="65">
        <v>849</v>
      </c>
      <c r="P48" s="48"/>
      <c r="Q48" s="48"/>
      <c r="R48" s="48"/>
      <c r="S48" s="48"/>
      <c r="T48" s="48"/>
      <c r="U48" s="48"/>
    </row>
    <row r="49" spans="1:21" ht="30.75" customHeight="1" x14ac:dyDescent="0.2">
      <c r="A49" s="48"/>
      <c r="B49" s="1155"/>
      <c r="C49" s="1156"/>
      <c r="D49" s="62"/>
      <c r="E49" s="1161" t="s">
        <v>14</v>
      </c>
      <c r="F49" s="1161"/>
      <c r="G49" s="1161"/>
      <c r="H49" s="1161"/>
      <c r="I49" s="1161"/>
      <c r="J49" s="1162"/>
      <c r="K49" s="63">
        <v>0</v>
      </c>
      <c r="L49" s="64">
        <v>0</v>
      </c>
      <c r="M49" s="64">
        <v>0</v>
      </c>
      <c r="N49" s="64">
        <v>0</v>
      </c>
      <c r="O49" s="65">
        <v>1</v>
      </c>
      <c r="P49" s="48"/>
      <c r="Q49" s="48"/>
      <c r="R49" s="48"/>
      <c r="S49" s="48"/>
      <c r="T49" s="48"/>
      <c r="U49" s="48"/>
    </row>
    <row r="50" spans="1:21" ht="30.75" customHeight="1" x14ac:dyDescent="0.2">
      <c r="A50" s="48"/>
      <c r="B50" s="1155"/>
      <c r="C50" s="1156"/>
      <c r="D50" s="62"/>
      <c r="E50" s="1161" t="s">
        <v>15</v>
      </c>
      <c r="F50" s="1161"/>
      <c r="G50" s="1161"/>
      <c r="H50" s="1161"/>
      <c r="I50" s="1161"/>
      <c r="J50" s="1162"/>
      <c r="K50" s="63">
        <v>35</v>
      </c>
      <c r="L50" s="64">
        <v>35</v>
      </c>
      <c r="M50" s="64">
        <v>94</v>
      </c>
      <c r="N50" s="64">
        <v>48</v>
      </c>
      <c r="O50" s="65">
        <v>14</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3442</v>
      </c>
      <c r="L52" s="64">
        <v>3593</v>
      </c>
      <c r="M52" s="64">
        <v>3657</v>
      </c>
      <c r="N52" s="64">
        <v>3554</v>
      </c>
      <c r="O52" s="65">
        <v>3417</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1236</v>
      </c>
      <c r="L53" s="69">
        <v>1298</v>
      </c>
      <c r="M53" s="69">
        <v>1322</v>
      </c>
      <c r="N53" s="69">
        <v>1479</v>
      </c>
      <c r="O53" s="70">
        <v>1199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row r="65" ht="12.65" hidden="1" customHeight="1" x14ac:dyDescent="0.2"/>
    <row r="66" ht="12.65" hidden="1" customHeight="1" x14ac:dyDescent="0.2"/>
    <row r="67" ht="12.65" hidden="1" customHeight="1" x14ac:dyDescent="0.2"/>
    <row r="68" ht="12.65" hidden="1" customHeight="1" x14ac:dyDescent="0.2"/>
    <row r="69" ht="12.65" hidden="1" customHeight="1" x14ac:dyDescent="0.2"/>
    <row r="70" ht="12.65" hidden="1" customHeight="1" x14ac:dyDescent="0.2"/>
  </sheetData>
  <sheetProtection algorithmName="SHA-512" hashValue="p1vm1dhY6MsCTqBAzO6EmX4/r/HEmmGzBZjEUoMzqE5LCs+gRRX6LsdVqnl0XscQ2agwltYPjimrWrsHxNUM2Q==" saltValue="lQaEGXJRV7Tndv/TwMT0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84" t="s">
        <v>30</v>
      </c>
      <c r="C41" s="1185"/>
      <c r="D41" s="105"/>
      <c r="E41" s="1190" t="s">
        <v>31</v>
      </c>
      <c r="F41" s="1190"/>
      <c r="G41" s="1190"/>
      <c r="H41" s="1191"/>
      <c r="I41" s="355">
        <v>34481</v>
      </c>
      <c r="J41" s="356">
        <v>33940</v>
      </c>
      <c r="K41" s="356">
        <v>32403</v>
      </c>
      <c r="L41" s="356">
        <v>31034</v>
      </c>
      <c r="M41" s="357">
        <v>31054</v>
      </c>
    </row>
    <row r="42" spans="2:13" ht="27.75" customHeight="1" x14ac:dyDescent="0.2">
      <c r="B42" s="1186"/>
      <c r="C42" s="1187"/>
      <c r="D42" s="106"/>
      <c r="E42" s="1192" t="s">
        <v>32</v>
      </c>
      <c r="F42" s="1192"/>
      <c r="G42" s="1192"/>
      <c r="H42" s="1193"/>
      <c r="I42" s="358">
        <v>69</v>
      </c>
      <c r="J42" s="359">
        <v>34</v>
      </c>
      <c r="K42" s="359" t="s">
        <v>492</v>
      </c>
      <c r="L42" s="359" t="s">
        <v>492</v>
      </c>
      <c r="M42" s="360" t="s">
        <v>492</v>
      </c>
    </row>
    <row r="43" spans="2:13" ht="27.75" customHeight="1" x14ac:dyDescent="0.2">
      <c r="B43" s="1186"/>
      <c r="C43" s="1187"/>
      <c r="D43" s="106"/>
      <c r="E43" s="1192" t="s">
        <v>33</v>
      </c>
      <c r="F43" s="1192"/>
      <c r="G43" s="1192"/>
      <c r="H43" s="1193"/>
      <c r="I43" s="358">
        <v>9001</v>
      </c>
      <c r="J43" s="359">
        <v>8700</v>
      </c>
      <c r="K43" s="359">
        <v>7465</v>
      </c>
      <c r="L43" s="359">
        <v>6476</v>
      </c>
      <c r="M43" s="360">
        <v>6546</v>
      </c>
    </row>
    <row r="44" spans="2:13" ht="27.75" customHeight="1" x14ac:dyDescent="0.2">
      <c r="B44" s="1186"/>
      <c r="C44" s="1187"/>
      <c r="D44" s="106"/>
      <c r="E44" s="1192" t="s">
        <v>34</v>
      </c>
      <c r="F44" s="1192"/>
      <c r="G44" s="1192"/>
      <c r="H44" s="1193"/>
      <c r="I44" s="358">
        <v>0</v>
      </c>
      <c r="J44" s="359">
        <v>0</v>
      </c>
      <c r="K44" s="359" t="s">
        <v>492</v>
      </c>
      <c r="L44" s="359" t="s">
        <v>492</v>
      </c>
      <c r="M44" s="360" t="s">
        <v>492</v>
      </c>
    </row>
    <row r="45" spans="2:13" ht="27.75" customHeight="1" x14ac:dyDescent="0.2">
      <c r="B45" s="1186"/>
      <c r="C45" s="1187"/>
      <c r="D45" s="106"/>
      <c r="E45" s="1192" t="s">
        <v>35</v>
      </c>
      <c r="F45" s="1192"/>
      <c r="G45" s="1192"/>
      <c r="H45" s="1193"/>
      <c r="I45" s="358">
        <v>4420</v>
      </c>
      <c r="J45" s="359">
        <v>4067</v>
      </c>
      <c r="K45" s="359">
        <v>4051</v>
      </c>
      <c r="L45" s="359">
        <v>4063</v>
      </c>
      <c r="M45" s="360">
        <v>4055</v>
      </c>
    </row>
    <row r="46" spans="2:13" ht="27.75" customHeight="1" x14ac:dyDescent="0.2">
      <c r="B46" s="1186"/>
      <c r="C46" s="1187"/>
      <c r="D46" s="107"/>
      <c r="E46" s="1192" t="s">
        <v>36</v>
      </c>
      <c r="F46" s="1192"/>
      <c r="G46" s="1192"/>
      <c r="H46" s="1193"/>
      <c r="I46" s="358" t="s">
        <v>492</v>
      </c>
      <c r="J46" s="359" t="s">
        <v>492</v>
      </c>
      <c r="K46" s="359" t="s">
        <v>492</v>
      </c>
      <c r="L46" s="359" t="s">
        <v>492</v>
      </c>
      <c r="M46" s="360" t="s">
        <v>492</v>
      </c>
    </row>
    <row r="47" spans="2:13" ht="27.75" customHeight="1" x14ac:dyDescent="0.2">
      <c r="B47" s="1186"/>
      <c r="C47" s="1187"/>
      <c r="D47" s="108"/>
      <c r="E47" s="1194" t="s">
        <v>37</v>
      </c>
      <c r="F47" s="1195"/>
      <c r="G47" s="1195"/>
      <c r="H47" s="1196"/>
      <c r="I47" s="358" t="s">
        <v>492</v>
      </c>
      <c r="J47" s="359" t="s">
        <v>492</v>
      </c>
      <c r="K47" s="359" t="s">
        <v>492</v>
      </c>
      <c r="L47" s="359" t="s">
        <v>492</v>
      </c>
      <c r="M47" s="360" t="s">
        <v>492</v>
      </c>
    </row>
    <row r="48" spans="2:13" ht="27.75" customHeight="1" x14ac:dyDescent="0.2">
      <c r="B48" s="1186"/>
      <c r="C48" s="1187"/>
      <c r="D48" s="106"/>
      <c r="E48" s="1192" t="s">
        <v>38</v>
      </c>
      <c r="F48" s="1192"/>
      <c r="G48" s="1192"/>
      <c r="H48" s="1193"/>
      <c r="I48" s="358" t="s">
        <v>492</v>
      </c>
      <c r="J48" s="359" t="s">
        <v>492</v>
      </c>
      <c r="K48" s="359" t="s">
        <v>492</v>
      </c>
      <c r="L48" s="359" t="s">
        <v>492</v>
      </c>
      <c r="M48" s="360" t="s">
        <v>492</v>
      </c>
    </row>
    <row r="49" spans="2:13" ht="27.75" customHeight="1" x14ac:dyDescent="0.2">
      <c r="B49" s="1188"/>
      <c r="C49" s="1189"/>
      <c r="D49" s="106"/>
      <c r="E49" s="1192" t="s">
        <v>39</v>
      </c>
      <c r="F49" s="1192"/>
      <c r="G49" s="1192"/>
      <c r="H49" s="1193"/>
      <c r="I49" s="358" t="s">
        <v>492</v>
      </c>
      <c r="J49" s="359" t="s">
        <v>492</v>
      </c>
      <c r="K49" s="359" t="s">
        <v>492</v>
      </c>
      <c r="L49" s="359" t="s">
        <v>492</v>
      </c>
      <c r="M49" s="360" t="s">
        <v>492</v>
      </c>
    </row>
    <row r="50" spans="2:13" ht="27.75" customHeight="1" x14ac:dyDescent="0.2">
      <c r="B50" s="1197" t="s">
        <v>40</v>
      </c>
      <c r="C50" s="1198"/>
      <c r="D50" s="109"/>
      <c r="E50" s="1192" t="s">
        <v>41</v>
      </c>
      <c r="F50" s="1192"/>
      <c r="G50" s="1192"/>
      <c r="H50" s="1193"/>
      <c r="I50" s="358">
        <v>16057</v>
      </c>
      <c r="J50" s="359">
        <v>15963</v>
      </c>
      <c r="K50" s="359">
        <v>16051</v>
      </c>
      <c r="L50" s="359">
        <v>16995</v>
      </c>
      <c r="M50" s="360">
        <v>16738</v>
      </c>
    </row>
    <row r="51" spans="2:13" ht="27.75" customHeight="1" x14ac:dyDescent="0.2">
      <c r="B51" s="1186"/>
      <c r="C51" s="1187"/>
      <c r="D51" s="106"/>
      <c r="E51" s="1192" t="s">
        <v>42</v>
      </c>
      <c r="F51" s="1192"/>
      <c r="G51" s="1192"/>
      <c r="H51" s="1193"/>
      <c r="I51" s="358">
        <v>521</v>
      </c>
      <c r="J51" s="359">
        <v>491</v>
      </c>
      <c r="K51" s="359">
        <v>569</v>
      </c>
      <c r="L51" s="359">
        <v>614</v>
      </c>
      <c r="M51" s="360">
        <v>674</v>
      </c>
    </row>
    <row r="52" spans="2:13" ht="27.75" customHeight="1" x14ac:dyDescent="0.2">
      <c r="B52" s="1188"/>
      <c r="C52" s="1189"/>
      <c r="D52" s="106"/>
      <c r="E52" s="1192" t="s">
        <v>43</v>
      </c>
      <c r="F52" s="1192"/>
      <c r="G52" s="1192"/>
      <c r="H52" s="1193"/>
      <c r="I52" s="358">
        <v>31956</v>
      </c>
      <c r="J52" s="359">
        <v>31392</v>
      </c>
      <c r="K52" s="359">
        <v>29852</v>
      </c>
      <c r="L52" s="359">
        <v>28881</v>
      </c>
      <c r="M52" s="360">
        <v>29634</v>
      </c>
    </row>
    <row r="53" spans="2:13" ht="27.75" customHeight="1" thickBot="1" x14ac:dyDescent="0.25">
      <c r="B53" s="1199" t="s">
        <v>19</v>
      </c>
      <c r="C53" s="1200"/>
      <c r="D53" s="110"/>
      <c r="E53" s="1201" t="s">
        <v>44</v>
      </c>
      <c r="F53" s="1201"/>
      <c r="G53" s="1201"/>
      <c r="H53" s="1202"/>
      <c r="I53" s="361">
        <v>-563</v>
      </c>
      <c r="J53" s="362">
        <v>-1106</v>
      </c>
      <c r="K53" s="362">
        <v>-2553</v>
      </c>
      <c r="L53" s="362">
        <v>-4916</v>
      </c>
      <c r="M53" s="363">
        <v>-5391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RFqq0iP5chyfeTKVvwaLPgiJ+jobozG2kVAU/SSjtmJq73eYyYzGLLWBmeArgeBkuHvdWlEYmDDsBxQ/kjw+pA==" saltValue="mbDdu2sgIRvzXz/Mib9P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532</v>
      </c>
      <c r="G54" s="119" t="s">
        <v>533</v>
      </c>
      <c r="H54" s="120" t="s">
        <v>534</v>
      </c>
    </row>
    <row r="55" spans="2:8" ht="52.5" customHeight="1" x14ac:dyDescent="0.2">
      <c r="B55" s="121"/>
      <c r="C55" s="1211" t="s">
        <v>46</v>
      </c>
      <c r="D55" s="1211"/>
      <c r="E55" s="1212"/>
      <c r="F55" s="122">
        <v>6708</v>
      </c>
      <c r="G55" s="122">
        <v>6322</v>
      </c>
      <c r="H55" s="123">
        <v>5720</v>
      </c>
    </row>
    <row r="56" spans="2:8" ht="52.5" customHeight="1" x14ac:dyDescent="0.2">
      <c r="B56" s="124"/>
      <c r="C56" s="1213" t="s">
        <v>47</v>
      </c>
      <c r="D56" s="1213"/>
      <c r="E56" s="1214"/>
      <c r="F56" s="125">
        <v>5370</v>
      </c>
      <c r="G56" s="125">
        <v>6571</v>
      </c>
      <c r="H56" s="126">
        <v>6473</v>
      </c>
    </row>
    <row r="57" spans="2:8" ht="53.25" customHeight="1" x14ac:dyDescent="0.2">
      <c r="B57" s="124"/>
      <c r="C57" s="1215" t="s">
        <v>48</v>
      </c>
      <c r="D57" s="1215"/>
      <c r="E57" s="1216"/>
      <c r="F57" s="127">
        <v>2610</v>
      </c>
      <c r="G57" s="127">
        <v>2633</v>
      </c>
      <c r="H57" s="128">
        <v>4501</v>
      </c>
    </row>
    <row r="58" spans="2:8" ht="45.75" customHeight="1" x14ac:dyDescent="0.2">
      <c r="B58" s="129"/>
      <c r="C58" s="1203" t="s">
        <v>562</v>
      </c>
      <c r="D58" s="1204"/>
      <c r="E58" s="1205"/>
      <c r="F58" s="130" t="s">
        <v>567</v>
      </c>
      <c r="G58" s="130" t="s">
        <v>567</v>
      </c>
      <c r="H58" s="131">
        <v>1594</v>
      </c>
    </row>
    <row r="59" spans="2:8" ht="45.75" customHeight="1" x14ac:dyDescent="0.2">
      <c r="B59" s="129"/>
      <c r="C59" s="1203" t="s">
        <v>563</v>
      </c>
      <c r="D59" s="1204"/>
      <c r="E59" s="1205"/>
      <c r="F59" s="130">
        <v>896</v>
      </c>
      <c r="G59" s="130">
        <v>896</v>
      </c>
      <c r="H59" s="131">
        <v>1009</v>
      </c>
    </row>
    <row r="60" spans="2:8" ht="45.75" customHeight="1" x14ac:dyDescent="0.2">
      <c r="B60" s="129"/>
      <c r="C60" s="1203" t="s">
        <v>564</v>
      </c>
      <c r="D60" s="1204"/>
      <c r="E60" s="1205"/>
      <c r="F60" s="130">
        <v>1158</v>
      </c>
      <c r="G60" s="130">
        <v>1045</v>
      </c>
      <c r="H60" s="131">
        <v>932</v>
      </c>
    </row>
    <row r="61" spans="2:8" ht="45.75" customHeight="1" x14ac:dyDescent="0.2">
      <c r="B61" s="129"/>
      <c r="C61" s="1203" t="s">
        <v>565</v>
      </c>
      <c r="D61" s="1204"/>
      <c r="E61" s="1205"/>
      <c r="F61" s="130">
        <v>124</v>
      </c>
      <c r="G61" s="130">
        <v>253</v>
      </c>
      <c r="H61" s="131">
        <v>519</v>
      </c>
    </row>
    <row r="62" spans="2:8" ht="45.75" customHeight="1" thickBot="1" x14ac:dyDescent="0.25">
      <c r="B62" s="132"/>
      <c r="C62" s="1206" t="s">
        <v>566</v>
      </c>
      <c r="D62" s="1207"/>
      <c r="E62" s="1208"/>
      <c r="F62" s="133">
        <v>296</v>
      </c>
      <c r="G62" s="133">
        <v>295</v>
      </c>
      <c r="H62" s="134">
        <v>294</v>
      </c>
    </row>
    <row r="63" spans="2:8" ht="52.5" customHeight="1" thickBot="1" x14ac:dyDescent="0.25">
      <c r="B63" s="135"/>
      <c r="C63" s="1209" t="s">
        <v>49</v>
      </c>
      <c r="D63" s="1209"/>
      <c r="E63" s="1210"/>
      <c r="F63" s="136">
        <v>14687</v>
      </c>
      <c r="G63" s="136">
        <v>15526</v>
      </c>
      <c r="H63" s="137">
        <v>16695</v>
      </c>
    </row>
    <row r="64" spans="2:8" ht="13" x14ac:dyDescent="0.2"/>
  </sheetData>
  <sheetProtection algorithmName="SHA-512" hashValue="4HFawQEeYng4UtgSsSJWncmrftVhLzG0Uj/yvC8A30MK7/SbQghXPPiGGs+KQ68TDH9KGAl3IdbyoqIwDmui7g==" saltValue="z2jA/qibSPNT2AV2jFl9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65460</v>
      </c>
      <c r="E3" s="156"/>
      <c r="F3" s="157">
        <v>70166</v>
      </c>
      <c r="G3" s="158"/>
      <c r="H3" s="159"/>
    </row>
    <row r="4" spans="1:8" x14ac:dyDescent="0.2">
      <c r="A4" s="160"/>
      <c r="B4" s="161"/>
      <c r="C4" s="162"/>
      <c r="D4" s="163">
        <v>40597</v>
      </c>
      <c r="E4" s="164"/>
      <c r="F4" s="165">
        <v>36115</v>
      </c>
      <c r="G4" s="166"/>
      <c r="H4" s="167"/>
    </row>
    <row r="5" spans="1:8" x14ac:dyDescent="0.2">
      <c r="A5" s="148" t="s">
        <v>524</v>
      </c>
      <c r="B5" s="153"/>
      <c r="C5" s="154"/>
      <c r="D5" s="155">
        <v>67839</v>
      </c>
      <c r="E5" s="156"/>
      <c r="F5" s="157">
        <v>92632</v>
      </c>
      <c r="G5" s="158"/>
      <c r="H5" s="159"/>
    </row>
    <row r="6" spans="1:8" x14ac:dyDescent="0.2">
      <c r="A6" s="160"/>
      <c r="B6" s="161"/>
      <c r="C6" s="162"/>
      <c r="D6" s="163">
        <v>43394</v>
      </c>
      <c r="E6" s="164"/>
      <c r="F6" s="165">
        <v>47978</v>
      </c>
      <c r="G6" s="166"/>
      <c r="H6" s="167"/>
    </row>
    <row r="7" spans="1:8" x14ac:dyDescent="0.2">
      <c r="A7" s="148" t="s">
        <v>525</v>
      </c>
      <c r="B7" s="153"/>
      <c r="C7" s="154"/>
      <c r="D7" s="155">
        <v>40173</v>
      </c>
      <c r="E7" s="156"/>
      <c r="F7" s="157">
        <v>96469</v>
      </c>
      <c r="G7" s="158"/>
      <c r="H7" s="159"/>
    </row>
    <row r="8" spans="1:8" x14ac:dyDescent="0.2">
      <c r="A8" s="160"/>
      <c r="B8" s="161"/>
      <c r="C8" s="162"/>
      <c r="D8" s="163">
        <v>31913</v>
      </c>
      <c r="E8" s="164"/>
      <c r="F8" s="165">
        <v>49775</v>
      </c>
      <c r="G8" s="166"/>
      <c r="H8" s="167"/>
    </row>
    <row r="9" spans="1:8" x14ac:dyDescent="0.2">
      <c r="A9" s="148" t="s">
        <v>526</v>
      </c>
      <c r="B9" s="153"/>
      <c r="C9" s="154"/>
      <c r="D9" s="155">
        <v>58487</v>
      </c>
      <c r="E9" s="156"/>
      <c r="F9" s="157">
        <v>85743</v>
      </c>
      <c r="G9" s="158"/>
      <c r="H9" s="159"/>
    </row>
    <row r="10" spans="1:8" x14ac:dyDescent="0.2">
      <c r="A10" s="160"/>
      <c r="B10" s="161"/>
      <c r="C10" s="162"/>
      <c r="D10" s="163">
        <v>30802</v>
      </c>
      <c r="E10" s="164"/>
      <c r="F10" s="165">
        <v>45231</v>
      </c>
      <c r="G10" s="166"/>
      <c r="H10" s="167"/>
    </row>
    <row r="11" spans="1:8" x14ac:dyDescent="0.2">
      <c r="A11" s="148" t="s">
        <v>527</v>
      </c>
      <c r="B11" s="153"/>
      <c r="C11" s="154"/>
      <c r="D11" s="155">
        <v>66212</v>
      </c>
      <c r="E11" s="156"/>
      <c r="F11" s="157">
        <v>92509</v>
      </c>
      <c r="G11" s="158"/>
      <c r="H11" s="159"/>
    </row>
    <row r="12" spans="1:8" x14ac:dyDescent="0.2">
      <c r="A12" s="160"/>
      <c r="B12" s="161"/>
      <c r="C12" s="168"/>
      <c r="D12" s="163">
        <v>46367</v>
      </c>
      <c r="E12" s="164"/>
      <c r="F12" s="165">
        <v>52274</v>
      </c>
      <c r="G12" s="166"/>
      <c r="H12" s="167"/>
    </row>
    <row r="13" spans="1:8" x14ac:dyDescent="0.2">
      <c r="A13" s="148"/>
      <c r="B13" s="153"/>
      <c r="C13" s="169"/>
      <c r="D13" s="170">
        <v>59634</v>
      </c>
      <c r="E13" s="171"/>
      <c r="F13" s="172">
        <v>87504</v>
      </c>
      <c r="G13" s="173"/>
      <c r="H13" s="159"/>
    </row>
    <row r="14" spans="1:8" x14ac:dyDescent="0.2">
      <c r="A14" s="160"/>
      <c r="B14" s="161"/>
      <c r="C14" s="162"/>
      <c r="D14" s="163">
        <v>38615</v>
      </c>
      <c r="E14" s="164"/>
      <c r="F14" s="165">
        <v>46275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14.17</v>
      </c>
      <c r="C19" s="174">
        <f>ROUND(VALUE(SUBSTITUTE(実質収支比率等に係る経年分析!G$48,"▲","-")),2)</f>
        <v>7.29</v>
      </c>
      <c r="D19" s="174">
        <f>ROUND(VALUE(SUBSTITUTE(実質収支比率等に係る経年分析!H$48,"▲","-")),2)</f>
        <v>13.28</v>
      </c>
      <c r="E19" s="174">
        <f>ROUND(VALUE(SUBSTITUTE(実質収支比率等に係る経年分析!I$48,"▲","-")),2)</f>
        <v>13.16</v>
      </c>
      <c r="F19" s="174">
        <f>ROUND(VALUE(SUBSTITUTE(実質収支比率等に係る経年分析!J$48,"▲","-")),2)</f>
        <v>13.86</v>
      </c>
    </row>
    <row r="20" spans="1:11" x14ac:dyDescent="0.2">
      <c r="A20" s="174" t="s">
        <v>53</v>
      </c>
      <c r="B20" s="174">
        <f>ROUND(VALUE(SUBSTITUTE(実質収支比率等に係る経年分析!F$47,"▲","-")),2)</f>
        <v>40.049999999999997</v>
      </c>
      <c r="C20" s="174">
        <f>ROUND(VALUE(SUBSTITUTE(実質収支比率等に係る経年分析!G$47,"▲","-")),2)</f>
        <v>38.92</v>
      </c>
      <c r="D20" s="174">
        <f>ROUND(VALUE(SUBSTITUTE(実質収支比率等に係る経年分析!H$47,"▲","-")),2)</f>
        <v>38.04</v>
      </c>
      <c r="E20" s="174">
        <f>ROUND(VALUE(SUBSTITUTE(実質収支比率等に係る経年分析!I$47,"▲","-")),2)</f>
        <v>37.229999999999997</v>
      </c>
      <c r="F20" s="174">
        <f>ROUND(VALUE(SUBSTITUTE(実質収支比率等に係る経年分析!J$47,"▲","-")),2)</f>
        <v>33.74</v>
      </c>
    </row>
    <row r="21" spans="1:11" x14ac:dyDescent="0.2">
      <c r="A21" s="174" t="s">
        <v>54</v>
      </c>
      <c r="B21" s="174">
        <f>IF(ISNUMBER(VALUE(SUBSTITUTE(実質収支比率等に係る経年分析!F$49,"▲","-"))),ROUND(VALUE(SUBSTITUTE(実質収支比率等に係る経年分析!F$49,"▲","-")),2),NA())</f>
        <v>-6.46</v>
      </c>
      <c r="C21" s="174">
        <f>IF(ISNUMBER(VALUE(SUBSTITUTE(実質収支比率等に係る経年分析!G$49,"▲","-"))),ROUND(VALUE(SUBSTITUTE(実質収支比率等に係る経年分析!G$49,"▲","-")),2),NA())</f>
        <v>-10.35</v>
      </c>
      <c r="D21" s="174">
        <f>IF(ISNUMBER(VALUE(SUBSTITUTE(実質収支比率等に係る経年分析!H$49,"▲","-"))),ROUND(VALUE(SUBSTITUTE(実質収支比率等に係る経年分析!H$49,"▲","-")),2),NA())</f>
        <v>6.7</v>
      </c>
      <c r="E21" s="174">
        <f>IF(ISNUMBER(VALUE(SUBSTITUTE(実質収支比率等に係る経年分析!I$49,"▲","-"))),ROUND(VALUE(SUBSTITUTE(実質収支比率等に係る経年分析!I$49,"▲","-")),2),NA())</f>
        <v>-2.91</v>
      </c>
      <c r="F21" s="174">
        <f>IF(ISNUMBER(VALUE(SUBSTITUTE(実質収支比率等に係る経年分析!J$49,"▲","-"))),ROUND(VALUE(SUBSTITUTE(実質収支比率等に係る経年分析!J$49,"▲","-")),2),NA())</f>
        <v>0.89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病院事業会計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1.26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2.3199999999999998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2">
      <c r="A31" s="175" t="str">
        <f>IF(連結実質赤字比率に係る赤字・黒字の構成分析!C$39="",NA(),連結実質赤字比率に係る赤字・黒字の構成分析!C$39)</f>
        <v>農業集落排水事業会計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0.63</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0.83</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1.73</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2.4500000000000002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3442</v>
      </c>
      <c r="E42" s="176"/>
      <c r="F42" s="176"/>
      <c r="G42" s="176">
        <f>'実質公債費比率（分子）の構造'!L$52</f>
        <v>3593</v>
      </c>
      <c r="H42" s="176"/>
      <c r="I42" s="176"/>
      <c r="J42" s="176">
        <f>'実質公債費比率（分子）の構造'!M$52</f>
        <v>3657</v>
      </c>
      <c r="K42" s="176"/>
      <c r="L42" s="176"/>
      <c r="M42" s="176">
        <f>'実質公債費比率（分子）の構造'!N$52</f>
        <v>3554</v>
      </c>
      <c r="N42" s="176"/>
      <c r="O42" s="176"/>
      <c r="P42" s="176">
        <f>'実質公債費比率（分子）の構造'!O$52</f>
        <v>3417</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35</v>
      </c>
      <c r="C44" s="176"/>
      <c r="D44" s="176"/>
      <c r="E44" s="176">
        <f>'実質公債費比率（分子）の構造'!L$50</f>
        <v>35</v>
      </c>
      <c r="F44" s="176"/>
      <c r="G44" s="176"/>
      <c r="H44" s="176">
        <f>'実質公債費比率（分子）の構造'!M$50</f>
        <v>94</v>
      </c>
      <c r="I44" s="176"/>
      <c r="J44" s="176"/>
      <c r="K44" s="176">
        <f>'実質公債費比率（分子）の構造'!N$50</f>
        <v>48</v>
      </c>
      <c r="L44" s="176"/>
      <c r="M44" s="176"/>
      <c r="N44" s="176">
        <f>'実質公債費比率（分子）の構造'!O$50</f>
        <v>14</v>
      </c>
      <c r="O44" s="176"/>
      <c r="P44" s="176"/>
    </row>
    <row r="45" spans="1:16" x14ac:dyDescent="0.2">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1</v>
      </c>
      <c r="O45" s="176"/>
      <c r="P45" s="176"/>
    </row>
    <row r="46" spans="1:16" x14ac:dyDescent="0.2">
      <c r="A46" s="176" t="s">
        <v>64</v>
      </c>
      <c r="B46" s="176">
        <f>'実質公債費比率（分子）の構造'!K$48</f>
        <v>1111</v>
      </c>
      <c r="C46" s="176"/>
      <c r="D46" s="176"/>
      <c r="E46" s="176">
        <f>'実質公債費比率（分子）の構造'!L$48</f>
        <v>989</v>
      </c>
      <c r="F46" s="176"/>
      <c r="G46" s="176"/>
      <c r="H46" s="176">
        <f>'実質公債費比率（分子）の構造'!M$48</f>
        <v>936</v>
      </c>
      <c r="I46" s="176"/>
      <c r="J46" s="176"/>
      <c r="K46" s="176">
        <f>'実質公債費比率（分子）の構造'!N$48</f>
        <v>910</v>
      </c>
      <c r="L46" s="176"/>
      <c r="M46" s="176"/>
      <c r="N46" s="176">
        <f>'実質公債費比率（分子）の構造'!O$48</f>
        <v>849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3532</v>
      </c>
      <c r="C49" s="176"/>
      <c r="D49" s="176"/>
      <c r="E49" s="176">
        <f>'実質公債費比率（分子）の構造'!L$45</f>
        <v>3867</v>
      </c>
      <c r="F49" s="176"/>
      <c r="G49" s="176"/>
      <c r="H49" s="176">
        <f>'実質公債費比率（分子）の構造'!M$45</f>
        <v>3949</v>
      </c>
      <c r="I49" s="176"/>
      <c r="J49" s="176"/>
      <c r="K49" s="176">
        <f>'実質公債費比率（分子）の構造'!N$45</f>
        <v>4075</v>
      </c>
      <c r="L49" s="176"/>
      <c r="M49" s="176"/>
      <c r="N49" s="176">
        <f>'実質公債費比率（分子）の構造'!O$45</f>
        <v>3752</v>
      </c>
      <c r="O49" s="176"/>
      <c r="P49" s="176"/>
    </row>
    <row r="50" spans="1:16" x14ac:dyDescent="0.2">
      <c r="A50" s="176" t="s">
        <v>67</v>
      </c>
      <c r="B50" s="176" t="e">
        <f>NA()</f>
        <v>#N/A</v>
      </c>
      <c r="C50" s="176">
        <f>IF(ISNUMBER('実質公債費比率（分子）の構造'!K$53),'実質公債費比率（分子）の構造'!K$53,NA())</f>
        <v>1236</v>
      </c>
      <c r="D50" s="176" t="e">
        <f>NA()</f>
        <v>#N/A</v>
      </c>
      <c r="E50" s="176" t="e">
        <f>NA()</f>
        <v>#N/A</v>
      </c>
      <c r="F50" s="176">
        <f>IF(ISNUMBER('実質公債費比率（分子）の構造'!L$53),'実質公債費比率（分子）の構造'!L$53,NA())</f>
        <v>1298</v>
      </c>
      <c r="G50" s="176" t="e">
        <f>NA()</f>
        <v>#N/A</v>
      </c>
      <c r="H50" s="176" t="e">
        <f>NA()</f>
        <v>#N/A</v>
      </c>
      <c r="I50" s="176">
        <f>IF(ISNUMBER('実質公債費比率（分子）の構造'!M$53),'実質公債費比率（分子）の構造'!M$53,NA())</f>
        <v>1322</v>
      </c>
      <c r="J50" s="176" t="e">
        <f>NA()</f>
        <v>#N/A</v>
      </c>
      <c r="K50" s="176" t="e">
        <f>NA()</f>
        <v>#N/A</v>
      </c>
      <c r="L50" s="176">
        <f>IF(ISNUMBER('実質公債費比率（分子）の構造'!N$53),'実質公債費比率（分子）の構造'!N$53,NA())</f>
        <v>1479</v>
      </c>
      <c r="M50" s="176" t="e">
        <f>NA()</f>
        <v>#N/A</v>
      </c>
      <c r="N50" s="176" t="e">
        <f>NA()</f>
        <v>#N/A</v>
      </c>
      <c r="O50" s="176">
        <f>IF(ISNUMBER('実質公債費比率（分子）の構造'!O$53),'実質公債費比率（分子）の構造'!O$53,NA())</f>
        <v>1199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31956</v>
      </c>
      <c r="E56" s="175"/>
      <c r="F56" s="175"/>
      <c r="G56" s="175">
        <f>'将来負担比率（分子）の構造'!J$52</f>
        <v>31392</v>
      </c>
      <c r="H56" s="175"/>
      <c r="I56" s="175"/>
      <c r="J56" s="175">
        <f>'将来負担比率（分子）の構造'!K$52</f>
        <v>29852</v>
      </c>
      <c r="K56" s="175"/>
      <c r="L56" s="175"/>
      <c r="M56" s="175">
        <f>'将来負担比率（分子）の構造'!L$52</f>
        <v>28881</v>
      </c>
      <c r="N56" s="175"/>
      <c r="O56" s="175"/>
      <c r="P56" s="175">
        <f>'将来負担比率（分子）の構造'!M$52</f>
        <v>29634</v>
      </c>
    </row>
    <row r="57" spans="1:16" x14ac:dyDescent="0.2">
      <c r="A57" s="175" t="s">
        <v>42</v>
      </c>
      <c r="B57" s="175"/>
      <c r="C57" s="175"/>
      <c r="D57" s="175">
        <f>'将来負担比率（分子）の構造'!I$51</f>
        <v>521</v>
      </c>
      <c r="E57" s="175"/>
      <c r="F57" s="175"/>
      <c r="G57" s="175">
        <f>'将来負担比率（分子）の構造'!J$51</f>
        <v>491</v>
      </c>
      <c r="H57" s="175"/>
      <c r="I57" s="175"/>
      <c r="J57" s="175">
        <f>'将来負担比率（分子）の構造'!K$51</f>
        <v>569</v>
      </c>
      <c r="K57" s="175"/>
      <c r="L57" s="175"/>
      <c r="M57" s="175">
        <f>'将来負担比率（分子）の構造'!L$51</f>
        <v>614</v>
      </c>
      <c r="N57" s="175"/>
      <c r="O57" s="175"/>
      <c r="P57" s="175">
        <f>'将来負担比率（分子）の構造'!M$51</f>
        <v>674</v>
      </c>
    </row>
    <row r="58" spans="1:16" x14ac:dyDescent="0.2">
      <c r="A58" s="175" t="s">
        <v>41</v>
      </c>
      <c r="B58" s="175"/>
      <c r="C58" s="175"/>
      <c r="D58" s="175">
        <f>'将来負担比率（分子）の構造'!I$50</f>
        <v>16057</v>
      </c>
      <c r="E58" s="175"/>
      <c r="F58" s="175"/>
      <c r="G58" s="175">
        <f>'将来負担比率（分子）の構造'!J$50</f>
        <v>15963</v>
      </c>
      <c r="H58" s="175"/>
      <c r="I58" s="175"/>
      <c r="J58" s="175">
        <f>'将来負担比率（分子）の構造'!K$50</f>
        <v>16051</v>
      </c>
      <c r="K58" s="175"/>
      <c r="L58" s="175"/>
      <c r="M58" s="175">
        <f>'将来負担比率（分子）の構造'!L$50</f>
        <v>16995</v>
      </c>
      <c r="N58" s="175"/>
      <c r="O58" s="175"/>
      <c r="P58" s="175">
        <f>'将来負担比率（分子）の構造'!M$50</f>
        <v>16738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4420</v>
      </c>
      <c r="C62" s="175"/>
      <c r="D62" s="175"/>
      <c r="E62" s="175">
        <f>'将来負担比率（分子）の構造'!J$45</f>
        <v>4067</v>
      </c>
      <c r="F62" s="175"/>
      <c r="G62" s="175"/>
      <c r="H62" s="175">
        <f>'将来負担比率（分子）の構造'!K$45</f>
        <v>4051</v>
      </c>
      <c r="I62" s="175"/>
      <c r="J62" s="175"/>
      <c r="K62" s="175">
        <f>'将来負担比率（分子）の構造'!L$45</f>
        <v>4063</v>
      </c>
      <c r="L62" s="175"/>
      <c r="M62" s="175"/>
      <c r="N62" s="175">
        <f>'将来負担比率（分子）の構造'!M$45</f>
        <v>4055</v>
      </c>
      <c r="O62" s="175"/>
      <c r="P62" s="175"/>
    </row>
    <row r="63" spans="1:16" x14ac:dyDescent="0.2">
      <c r="A63" s="175" t="s">
        <v>34</v>
      </c>
      <c r="B63" s="175">
        <f>'将来負担比率（分子）の構造'!I$44</f>
        <v>0</v>
      </c>
      <c r="C63" s="175"/>
      <c r="D63" s="175"/>
      <c r="E63" s="175">
        <f>'将来負担比率（分子）の構造'!J$44</f>
        <v>0</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9001</v>
      </c>
      <c r="C64" s="175"/>
      <c r="D64" s="175"/>
      <c r="E64" s="175">
        <f>'将来負担比率（分子）の構造'!J$43</f>
        <v>8700</v>
      </c>
      <c r="F64" s="175"/>
      <c r="G64" s="175"/>
      <c r="H64" s="175">
        <f>'将来負担比率（分子）の構造'!K$43</f>
        <v>7465</v>
      </c>
      <c r="I64" s="175"/>
      <c r="J64" s="175"/>
      <c r="K64" s="175">
        <f>'将来負担比率（分子）の構造'!L$43</f>
        <v>6476</v>
      </c>
      <c r="L64" s="175"/>
      <c r="M64" s="175"/>
      <c r="N64" s="175">
        <f>'将来負担比率（分子）の構造'!M$43</f>
        <v>6546</v>
      </c>
      <c r="O64" s="175"/>
      <c r="P64" s="175"/>
    </row>
    <row r="65" spans="1:16" x14ac:dyDescent="0.2">
      <c r="A65" s="175" t="s">
        <v>32</v>
      </c>
      <c r="B65" s="175">
        <f>'将来負担比率（分子）の構造'!I$42</f>
        <v>69</v>
      </c>
      <c r="C65" s="175"/>
      <c r="D65" s="175"/>
      <c r="E65" s="175">
        <f>'将来負担比率（分子）の構造'!J$42</f>
        <v>34</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34481</v>
      </c>
      <c r="C66" s="175"/>
      <c r="D66" s="175"/>
      <c r="E66" s="175">
        <f>'将来負担比率（分子）の構造'!J$41</f>
        <v>33940</v>
      </c>
      <c r="F66" s="175"/>
      <c r="G66" s="175"/>
      <c r="H66" s="175">
        <f>'将来負担比率（分子）の構造'!K$41</f>
        <v>32403</v>
      </c>
      <c r="I66" s="175"/>
      <c r="J66" s="175"/>
      <c r="K66" s="175">
        <f>'将来負担比率（分子）の構造'!L$41</f>
        <v>31034</v>
      </c>
      <c r="L66" s="175"/>
      <c r="M66" s="175"/>
      <c r="N66" s="175">
        <f>'将来負担比率（分子）の構造'!M$41</f>
        <v>31054</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6708</v>
      </c>
      <c r="C72" s="179">
        <f>基金残高に係る経年分析!G55</f>
        <v>6322</v>
      </c>
      <c r="D72" s="179">
        <f>基金残高に係る経年分析!H55</f>
        <v>5720</v>
      </c>
    </row>
    <row r="73" spans="1:16" x14ac:dyDescent="0.2">
      <c r="A73" s="178" t="s">
        <v>74</v>
      </c>
      <c r="B73" s="179">
        <f>基金残高に係る経年分析!F56</f>
        <v>5370</v>
      </c>
      <c r="C73" s="179">
        <f>基金残高に係る経年分析!G56</f>
        <v>6571</v>
      </c>
      <c r="D73" s="179">
        <f>基金残高に係る経年分析!H56</f>
        <v>6473</v>
      </c>
    </row>
    <row r="74" spans="1:16" x14ac:dyDescent="0.2">
      <c r="A74" s="178" t="s">
        <v>75</v>
      </c>
      <c r="B74" s="179">
        <f>基金残高に係る経年分析!F57</f>
        <v>2610</v>
      </c>
      <c r="C74" s="179">
        <f>基金残高に係る経年分析!G57</f>
        <v>2633</v>
      </c>
      <c r="D74" s="179">
        <f>基金残高に係る経年分析!H57</f>
        <v>4501</v>
      </c>
    </row>
  </sheetData>
  <sheetProtection algorithmName="SHA-512" hashValue="9/3MSZ+PATyOfyLwbvXi7XXBpNy9344YYA2qCJ9TJJPNI5jjS7/usSNYpmCl1PQpEyWK3MzTd5JU2Wkr8DKEgA==" saltValue="98suowJb+HGrqyle58cc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2025-03-14T07:52:20Z</cp:lastPrinted>
  <dcterms:created xsi:type="dcterms:W3CDTF">2025-02-19T05:11:45Z</dcterms:created>
  <dcterms:modified xsi:type="dcterms:W3CDTF">2025-03-17T02:27:47Z</dcterms:modified>
  <cp:category/>
</cp:coreProperties>
</file>