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1.156\share\10704_下水道課\データ\02＿庶務関係事務\05＿決算関係（庶務担当分）\経営比較分析表\R6(R5分析)\"/>
    </mc:Choice>
  </mc:AlternateContent>
  <xr:revisionPtr revIDLastSave="0" documentId="13_ncr:1_{2CFF9C9B-A3B5-48C6-AF50-F8F4D21B3D19}" xr6:coauthVersionLast="47" xr6:coauthVersionMax="47" xr10:uidLastSave="{00000000-0000-0000-0000-000000000000}"/>
  <workbookProtection workbookAlgorithmName="SHA-512" workbookHashValue="AK2DRfPfvj6WU2CMB/aivQcowPNOgh4ia+qazJztYC+1i1edAPoUZbWbnegeFunh1SepfMas35fvqeUtjyzfkQ==" workbookSaltValue="ejZLsdiNcDGd7kL6Qgf9X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AT10" i="4"/>
  <c r="I10"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<sst xmlns="http://schemas.openxmlformats.org/spreadsheetml/2006/main" count="231" uniqueCount="116">
  <si>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</si>
  <si>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</si>
  <si>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</si>
  <si>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</si>
  <si>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</si>
  <si>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</si>
  <si>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</si>
  <si>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</si>
  <si>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</si>
  <si>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</si>
  <si>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</si>
  <si>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</si>
  <si>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</si>
  <si>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</si>
  <si>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</si>
  <si>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</si>
  <si>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</si>
  <si>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</si>
  <si>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</si>
  <si>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</si>
  <si>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</si>
  <si>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</si>
  <si>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</si>
  <si>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</si>
  <si>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</si>
  <si>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</si>
  <si>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</si>
  <si>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</si>
  <si>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</si>
  <si>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</si>
  <si>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</si>
  <si>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</si>
  <si>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</si>
  <si>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</si>
  <si>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</si>
  <si>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</si>
  <si>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</si>
  <si>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</si>
  <si>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</si>
  <si>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</si>
  <si>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</si>
  <si>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</si>
  <si>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</si>
  <si>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</si>
  <si>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</si>
  <si>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</si>
  <si>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</si>
  <si>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</si>
  <si>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</si>
  <si>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</si>
  <si>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</si>
  <si>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</si>
  <si>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</si>
  <si>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</si>
  <si>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</si>
  <si>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</si>
  <si>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</si>
  <si>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</si>
  <si>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</si>
  <si>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</si>
  <si>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</si>
  <si>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</si>
  <si>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</si>
  <si>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</si>
  <si>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</si>
  <si>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</si>
  <si>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</si>
  <si>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</si>
  <si>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</si>
  <si>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</si>
  <si>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</si>
  <si>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</si>
  <si>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</si>
  <si>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</si>
  <si>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</si>
  <si>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</si>
  <si>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</si>
  <si>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</si>
  <si>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</si>
  <si>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</si>
  <si>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</si>
  <si>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</si>
  <si>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</si>
  <si>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</si>
  <si>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</si>
  <si>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</si>
  <si>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</si>
  <si>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</si>
  <si>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</si>
  <si>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</si>
  <si>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</si>
  <si>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</si>
  <si>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</si>
  <si>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</si>
  <si>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</si>
  <si>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</si>
  <si>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</si>
  <si>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</si>
  <si>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</si>
  <si>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</si>
  <si>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</si>
  <si>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</si>
  <si>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</si>
  <si>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</si>
  <si>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</si>
  <si>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</si>
  <si>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</si>
  <si>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</si>
  <si>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</si>
  <si>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</si>
  <si>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</si>
  <si>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</si>
  <si>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</si>
  <si>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t>
    </r>
    <r>
      <rPr>
        <sz val="11"/>
        <rFont val="ＭＳ ゴシック"/>
        <family val="3"/>
        <charset val="128"/>
      </rPr>
      <t>本市事業については、平成4年の供用開始から30年以上が経過しています。処理場やポンプ場施設において電気設備・機械設備等の老朽化が進んでいます。長寿命化計画やストックマネジメント計画に基づき、更新の優先度が高いとされた順に国庫補助事業の採択を受けながら改築・更新を実施しています。令和6年度から処理場及び汚水中継ポンプ場施設の大規模な耐震・改築工事を予定しています。</t>
    </r>
    <rPh sb="25" eb="27">
      <t>イジョウ</t>
    </rPh>
    <phoneticPr fontId="4"/>
  </si>
  <si>
    <t>本市の特定環境保全公共下水道事業は、単独処理場1箇所と汚水中継ポンプ場4箇所を有し、公共下水道事業、農業集落排水事業と同一の料金体系としています。　
　平成27年度から地方公営企業会計に移行し、9回目の決算となりましたが、①の経常収支比率は、令和4年度まで単年度収支が8期連続の赤字でしたが、令和5年度は経常収益が経常費用を上回り、100％を越え黒字となりました。⑤の経費回収率についても前年度比4.6%向上したものの、100％未満で汚水処理費用を使用料収入で賄えていない状況であり、依然として一般会計からの繰入金に依存した経営となっています。
　営業収益に対する累積欠損金の状況を表す②累積欠損金比率は、前年比で30.12％減少し改善しています。
　これらの経営指標が向上した主な要因は令和5年9月分からの下水道使用料の値上げにより営業収益が増加したことによるものです。
　今後も使用料改定による使用料収入の増収や維持管理費等のコスト抑制に努めながら累積欠損金の解消を目指していきます。
　④の企業債残高対事業規模比率は、類似団体平均値より高いものの、企業債残高の減により年々減少しています。必要な更新事業を先送りにすることがないよう留意していく必要があります。</t>
    <rPh sb="121" eb="123">
      <t>レイワ</t>
    </rPh>
    <rPh sb="124" eb="126">
      <t>ネンド</t>
    </rPh>
    <rPh sb="171" eb="172">
      <t>コ</t>
    </rPh>
    <rPh sb="173" eb="175">
      <t>クロジ</t>
    </rPh>
    <rPh sb="194" eb="197">
      <t>ゼンネンド</t>
    </rPh>
    <rPh sb="197" eb="198">
      <t>ヒ</t>
    </rPh>
    <rPh sb="202" eb="204">
      <t>コウジョウ</t>
    </rPh>
    <rPh sb="305" eb="306">
      <t>ヒ</t>
    </rPh>
    <rPh sb="313" eb="315">
      <t>ゲンショウ</t>
    </rPh>
    <rPh sb="316" eb="318">
      <t>カイゼン</t>
    </rPh>
    <phoneticPr fontId="4"/>
  </si>
  <si>
    <t>　本事業については、処理区域人口の少ない地域を対象としているため、汚水処理原価が高くなる傾向があります。安定した下水道事業サービスの持続と施設の老朽化へ対応するためには使用料値上げは不可避であり、令和元年度に1回目、令和5年9月に2回目の値上げを行いました。さらに、令和9年度に3回目の値上げを行う予定です。また、老朽化対策としてストックマネジメント計画に基づき、更新事業を計画的に進めています。
　本市は今後数年は人口増が見込まれますが、いずれ人口が減少していくことが予想されるため将来を見据えた経営が必要と考えています。令和5年度に経営戦略の見直しを行いましたが、今後も経営環境の変化に適切に対応するとともに、引き続き下水道事業の効率化と経営の健全化に取り組んでいきます。</t>
    <rPh sb="284" eb="28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</si>
</sst>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0.01</c:v>
                </c:pt>
                <c:pt idx="1">
                  <c:v>0</c:v>
                </c:pt>
                <c:pt idx="2">
                  <c:v>0</c:v>
                </c:pt>
                <c:pt idx="3" formatCode="#,##0.00;&quot;△&quot;#,##0.00;&quot;-&quot;">
                  <c:v>0.14000000000000001</c:v>
                </c:pt>
                <c:pt idx="4">
                  <c:v>0</c:v>
                </c:pt>
              </c:numCache>
            </c:numRef>
          </c:val>
          <c:extLst>
            <c:ext xmlns:c16="http://schemas.microsoft.com/office/drawing/2014/chart" uri="{C3380CC4-5D6E-409C-BE32-E72D297353CC}">
              <c16:uniqueId val="{00000000-D111-471C-AEBD-E8351D9DE8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0.27</c:v>
                </c:pt>
                <c:pt idx="3">
                  <c:v>0.22</c:v>
                </c:pt>
                <c:pt idx="4">
                  <c:v>0.17</c:v>
                </c:pt>
              </c:numCache>
            </c:numRef>
          </c:val>
          <c:smooth val="0"/>
          <c:extLst>
            <c:ext xmlns:c16="http://schemas.microsoft.com/office/drawing/2014/chart" uri="{C3380CC4-5D6E-409C-BE32-E72D297353CC}">
              <c16:uniqueId val="{00000001-D111-471C-AEBD-E8351D9DE8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90.11</c:v>
                </c:pt>
                <c:pt idx="1">
                  <c:v>98.08</c:v>
                </c:pt>
                <c:pt idx="2">
                  <c:v>95.04</c:v>
                </c:pt>
                <c:pt idx="3">
                  <c:v>89.41</c:v>
                </c:pt>
                <c:pt idx="4">
                  <c:v>107.85</c:v>
                </c:pt>
              </c:numCache>
            </c:numRef>
          </c:val>
          <c:extLst>
            <c:ext xmlns:c16="http://schemas.microsoft.com/office/drawing/2014/chart" uri="{C3380CC4-5D6E-409C-BE32-E72D297353CC}">
              <c16:uniqueId val="{00000000-BEF0-4C2A-97BE-BB2FD695AB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104.11</c:v>
                </c:pt>
                <c:pt idx="3">
                  <c:v>101.98</c:v>
                </c:pt>
                <c:pt idx="4">
                  <c:v>102.68</c:v>
                </c:pt>
              </c:numCache>
            </c:numRef>
          </c:val>
          <c:smooth val="0"/>
          <c:extLst>
            <c:ext xmlns:c16="http://schemas.microsoft.com/office/drawing/2014/chart" uri="{C3380CC4-5D6E-409C-BE32-E72D297353CC}">
              <c16:uniqueId val="{00000001-BEF0-4C2A-97BE-BB2FD695AB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15.1</c:v>
                </c:pt>
                <c:pt idx="1">
                  <c:v>17.79</c:v>
                </c:pt>
                <c:pt idx="2">
                  <c:v>19.37</c:v>
                </c:pt>
                <c:pt idx="3">
                  <c:v>22.21</c:v>
                </c:pt>
                <c:pt idx="4">
                  <c:v>24.89</c:v>
                </c:pt>
              </c:numCache>
            </c:numRef>
          </c:val>
          <c:extLst>
            <c:ext xmlns:c16="http://schemas.microsoft.com/office/drawing/2014/chart" uri="{C3380CC4-5D6E-409C-BE32-E72D297353CC}">
              <c16:uniqueId val="{00000000-1AC4-423E-91FF-4972CF28F1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31.73</c:v>
                </c:pt>
                <c:pt idx="3">
                  <c:v>32.57</c:v>
                </c:pt>
                <c:pt idx="4">
                  <c:v>33.159999999999997</c:v>
                </c:pt>
              </c:numCache>
            </c:numRef>
          </c:val>
          <c:smooth val="0"/>
          <c:extLst>
            <c:ext xmlns:c16="http://schemas.microsoft.com/office/drawing/2014/chart" uri="{C3380CC4-5D6E-409C-BE32-E72D297353CC}">
              <c16:uniqueId val="{00000001-1AC4-423E-91FF-4972CF28F1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70-41CB-8B25-1A0946A66D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formatCode="#,##0.00;&quot;△&quot;#,##0.00">
                  <c:v>0</c:v>
                </c:pt>
                <c:pt idx="3">
                  <c:v>0.04</c:v>
                </c:pt>
                <c:pt idx="4">
                  <c:v>0.12</c:v>
                </c:pt>
              </c:numCache>
            </c:numRef>
          </c:val>
          <c:smooth val="0"/>
          <c:extLst>
            <c:ext xmlns:c16="http://schemas.microsoft.com/office/drawing/2014/chart" uri="{C3380CC4-5D6E-409C-BE32-E72D297353CC}">
              <c16:uniqueId val="{00000001-F170-41CB-8B25-1A0946A66D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262.45</c:v>
                </c:pt>
                <c:pt idx="1">
                  <c:v>233.17</c:v>
                </c:pt>
                <c:pt idx="2">
                  <c:v>243.29</c:v>
                </c:pt>
                <c:pt idx="3">
                  <c:v>264.19</c:v>
                </c:pt>
                <c:pt idx="4">
                  <c:v>234.07</c:v>
                </c:pt>
              </c:numCache>
            </c:numRef>
          </c:val>
          <c:extLst>
            <c:ext xmlns:c16="http://schemas.microsoft.com/office/drawing/2014/chart" uri="{C3380CC4-5D6E-409C-BE32-E72D297353CC}">
              <c16:uniqueId val="{00000000-8A49-4285-8979-10E397D0279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46.91</c:v>
                </c:pt>
                <c:pt idx="3">
                  <c:v>52.27</c:v>
                </c:pt>
                <c:pt idx="4">
                  <c:v>58.68</c:v>
                </c:pt>
              </c:numCache>
            </c:numRef>
          </c:val>
          <c:smooth val="0"/>
          <c:extLst>
            <c:ext xmlns:c16="http://schemas.microsoft.com/office/drawing/2014/chart" uri="{C3380CC4-5D6E-409C-BE32-E72D297353CC}">
              <c16:uniqueId val="{00000001-8A49-4285-8979-10E397D0279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76.33</c:v>
                </c:pt>
                <c:pt idx="1">
                  <c:v>105.65</c:v>
                </c:pt>
                <c:pt idx="2">
                  <c:v>156.97</c:v>
                </c:pt>
                <c:pt idx="3">
                  <c:v>199.23</c:v>
                </c:pt>
                <c:pt idx="4">
                  <c:v>229.53</c:v>
                </c:pt>
              </c:numCache>
            </c:numRef>
          </c:val>
          <c:extLst>
            <c:ext xmlns:c16="http://schemas.microsoft.com/office/drawing/2014/chart" uri="{C3380CC4-5D6E-409C-BE32-E72D297353CC}">
              <c16:uniqueId val="{00000000-9187-4039-AC20-65F84A84579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44.35</c:v>
                </c:pt>
                <c:pt idx="3">
                  <c:v>41.51</c:v>
                </c:pt>
                <c:pt idx="4">
                  <c:v>45.01</c:v>
                </c:pt>
              </c:numCache>
            </c:numRef>
          </c:val>
          <c:smooth val="0"/>
          <c:extLst>
            <c:ext xmlns:c16="http://schemas.microsoft.com/office/drawing/2014/chart" uri="{C3380CC4-5D6E-409C-BE32-E72D297353CC}">
              <c16:uniqueId val="{00000001-9187-4039-AC20-65F84A84579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1741.24</c:v>
                </c:pt>
                <c:pt idx="1">
                  <c:v>1487.96</c:v>
                </c:pt>
                <c:pt idx="2">
                  <c:v>1461.38</c:v>
                </c:pt>
                <c:pt idx="3">
                  <c:v>1371.55</c:v>
                </c:pt>
                <c:pt idx="4">
                  <c:v>1213.4100000000001</c:v>
                </c:pt>
              </c:numCache>
            </c:numRef>
          </c:val>
          <c:extLst>
            <c:ext xmlns:c16="http://schemas.microsoft.com/office/drawing/2014/chart" uri="{C3380CC4-5D6E-409C-BE32-E72D297353CC}">
              <c16:uniqueId val="{00000000-F77D-4F7A-888C-BF99949E22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1283.69</c:v>
                </c:pt>
                <c:pt idx="3">
                  <c:v>1160.22</c:v>
                </c:pt>
                <c:pt idx="4">
                  <c:v>1141.98</c:v>
                </c:pt>
              </c:numCache>
            </c:numRef>
          </c:val>
          <c:smooth val="0"/>
          <c:extLst>
            <c:ext xmlns:c16="http://schemas.microsoft.com/office/drawing/2014/chart" uri="{C3380CC4-5D6E-409C-BE32-E72D297353CC}">
              <c16:uniqueId val="{00000001-F77D-4F7A-888C-BF99949E22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82.73</c:v>
                </c:pt>
                <c:pt idx="1">
                  <c:v>88.46</c:v>
                </c:pt>
                <c:pt idx="2">
                  <c:v>87.47</c:v>
                </c:pt>
                <c:pt idx="3">
                  <c:v>87.38</c:v>
                </c:pt>
                <c:pt idx="4">
                  <c:v>91.98</c:v>
                </c:pt>
              </c:numCache>
            </c:numRef>
          </c:val>
          <c:extLst>
            <c:ext xmlns:c16="http://schemas.microsoft.com/office/drawing/2014/chart" uri="{C3380CC4-5D6E-409C-BE32-E72D297353CC}">
              <c16:uniqueId val="{00000000-9CC2-4F66-A725-7BB3035EF2B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82.53</c:v>
                </c:pt>
                <c:pt idx="3">
                  <c:v>81.81</c:v>
                </c:pt>
                <c:pt idx="4">
                  <c:v>82.27</c:v>
                </c:pt>
              </c:numCache>
            </c:numRef>
          </c:val>
          <c:smooth val="0"/>
          <c:extLst>
            <c:ext xmlns:c16="http://schemas.microsoft.com/office/drawing/2014/chart" uri="{C3380CC4-5D6E-409C-BE32-E72D297353CC}">
              <c16:uniqueId val="{00000001-9CC2-4F66-A725-7BB3035EF2B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248E-406E-B5D6-3E070001E5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190.48</c:v>
                </c:pt>
                <c:pt idx="3">
                  <c:v>193.59</c:v>
                </c:pt>
                <c:pt idx="4">
                  <c:v>194.42</c:v>
                </c:pt>
              </c:numCache>
            </c:numRef>
          </c:val>
          <c:smooth val="0"/>
          <c:extLst>
            <c:ext xmlns:c16="http://schemas.microsoft.com/office/drawing/2014/chart" uri="{C3380CC4-5D6E-409C-BE32-E72D297353CC}">
              <c16:uniqueId val="{00000001-248E-406E-B5D6-3E070001E5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67.48</c:v>
                </c:pt>
                <c:pt idx="1">
                  <c:v>71.209999999999994</c:v>
                </c:pt>
                <c:pt idx="2">
                  <c:v>73.22</c:v>
                </c:pt>
                <c:pt idx="3">
                  <c:v>73.069999999999993</c:v>
                </c:pt>
                <c:pt idx="4">
                  <c:v>76.2</c:v>
                </c:pt>
              </c:numCache>
            </c:numRef>
          </c:val>
          <c:extLst>
            <c:ext xmlns:c16="http://schemas.microsoft.com/office/drawing/2014/chart" uri="{C3380CC4-5D6E-409C-BE32-E72D297353CC}">
              <c16:uniqueId val="{00000000-268F-492E-896A-9447B369B9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44.24</c:v>
                </c:pt>
                <c:pt idx="3">
                  <c:v>45.3</c:v>
                </c:pt>
                <c:pt idx="4">
                  <c:v>45.6</c:v>
                </c:pt>
              </c:numCache>
            </c:numRef>
          </c:val>
          <c:smooth val="0"/>
          <c:extLst>
            <c:ext xmlns:c16="http://schemas.microsoft.com/office/drawing/2014/chart" uri="{C3380CC4-5D6E-409C-BE32-E72D297353CC}">
              <c16:uniqueId val="{00000001-268F-492E-896A-9447B369B9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95.68</c:v>
                </c:pt>
                <c:pt idx="1">
                  <c:v>99.49</c:v>
                </c:pt>
                <c:pt idx="2">
                  <c:v>99.34</c:v>
                </c:pt>
                <c:pt idx="3">
                  <c:v>99.37</c:v>
                </c:pt>
                <c:pt idx="4">
                  <c:v>99.53</c:v>
                </c:pt>
              </c:numCache>
            </c:numRef>
          </c:val>
          <c:extLst>
            <c:ext xmlns:c16="http://schemas.microsoft.com/office/drawing/2014/chart" uri="{C3380CC4-5D6E-409C-BE32-E72D297353CC}">
              <c16:uniqueId val="{00000000-6D4A-4E7E-A8CE-F2AAA2DA42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88.15</c:v>
                </c:pt>
                <c:pt idx="3">
                  <c:v>88.37</c:v>
                </c:pt>
                <c:pt idx="4">
                  <c:v>88.66</c:v>
                </c:pt>
              </c:numCache>
            </c:numRef>
          </c:val>
          <c:smooth val="0"/>
          <c:extLst>
            <c:ext xmlns:c16="http://schemas.microsoft.com/office/drawing/2014/chart" uri="{C3380CC4-5D6E-409C-BE32-E72D297353CC}">
              <c16:uniqueId val="{00000001-6D4A-4E7E-A8CE-F2AAA2DA42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50" zoomScale="90" zoomScaleNormal="9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合志市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64751</v>
      </c>
      <c r="AM8" s="41"/>
      <c r="AN8" s="41"/>
      <c r="AO8" s="41"/>
      <c r="AP8" s="41"/>
      <c r="AQ8" s="41"/>
      <c r="AR8" s="41"/>
      <c r="AS8" s="41"/>
      <c r="AT8" s="34">
        <f>データ!T6</f>
        <v>53.19</v>
      </c>
      <c r="AU8" s="34"/>
      <c r="AV8" s="34"/>
      <c r="AW8" s="34"/>
      <c r="AX8" s="34"/>
      <c r="AY8" s="34"/>
      <c r="AZ8" s="34"/>
      <c r="BA8" s="34"/>
      <c r="BB8" s="34">
        <f>データ!U6</f>
        <v>1217.3499999999999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64.209999999999994</v>
      </c>
      <c r="J10" s="34"/>
      <c r="K10" s="34"/>
      <c r="L10" s="34"/>
      <c r="M10" s="34"/>
      <c r="N10" s="34"/>
      <c r="O10" s="34"/>
      <c r="P10" s="34">
        <f>データ!P6</f>
        <v>20.54</v>
      </c>
      <c r="Q10" s="34"/>
      <c r="R10" s="34"/>
      <c r="S10" s="34"/>
      <c r="T10" s="34"/>
      <c r="U10" s="34"/>
      <c r="V10" s="34"/>
      <c r="W10" s="34">
        <f>データ!Q6</f>
        <v>98.16</v>
      </c>
      <c r="X10" s="34"/>
      <c r="Y10" s="34"/>
      <c r="Z10" s="34"/>
      <c r="AA10" s="34"/>
      <c r="AB10" s="34"/>
      <c r="AC10" s="34"/>
      <c r="AD10" s="41">
        <f>データ!R6</f>
        <v>2596</v>
      </c>
      <c r="AE10" s="41"/>
      <c r="AF10" s="41"/>
      <c r="AG10" s="41"/>
      <c r="AH10" s="41"/>
      <c r="AI10" s="41"/>
      <c r="AJ10" s="41"/>
      <c r="AK10" s="2"/>
      <c r="AL10" s="41">
        <f>データ!V6</f>
        <v>13310</v>
      </c>
      <c r="AM10" s="41"/>
      <c r="AN10" s="41"/>
      <c r="AO10" s="41"/>
      <c r="AP10" s="41"/>
      <c r="AQ10" s="41"/>
      <c r="AR10" s="41"/>
      <c r="AS10" s="41"/>
      <c r="AT10" s="34">
        <f>データ!W6</f>
        <v>4.45</v>
      </c>
      <c r="AU10" s="34"/>
      <c r="AV10" s="34"/>
      <c r="AW10" s="34"/>
      <c r="AX10" s="34"/>
      <c r="AY10" s="34"/>
      <c r="AZ10" s="34"/>
      <c r="BA10" s="34"/>
      <c r="BB10" s="34">
        <f>データ!X6</f>
        <v>2991.01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FI2KF+UaD7bSR3wwhQVLn9xAn+l1PDj0bP5b2Sqq3H24ZIFOIZrcTQwoK/ntlYF6GmOGJxfTkl6M4rC7NTTZFg==" saltValue="TJTlLYORJoV7ljYVLtOqV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432164</v>
      </c>
      <c r="D6" s="19">
        <f t="shared" si="3"/>
        <v>46</v>
      </c>
      <c r="E6" s="19">
        <f t="shared" si="3"/>
        <v>17</v>
      </c>
      <c r="F6" s="19">
        <f t="shared" si="3"/>
        <v>4</v>
      </c>
      <c r="G6" s="19">
        <f t="shared" si="3"/>
        <v>0</v>
      </c>
      <c r="H6" s="19" t="str">
        <f t="shared" si="3"/>
        <v>熊本県　合志市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64.209999999999994</v>
      </c>
      <c r="P6" s="20">
        <f t="shared" si="3"/>
        <v>20.54</v>
      </c>
      <c r="Q6" s="20">
        <f t="shared" si="3"/>
        <v>98.16</v>
      </c>
      <c r="R6" s="20">
        <f t="shared" si="3"/>
        <v>2596</v>
      </c>
      <c r="S6" s="20">
        <f t="shared" si="3"/>
        <v>64751</v>
      </c>
      <c r="T6" s="20">
        <f t="shared" si="3"/>
        <v>53.19</v>
      </c>
      <c r="U6" s="20">
        <f t="shared" si="3"/>
        <v>1217.3499999999999</v>
      </c>
      <c r="V6" s="20">
        <f t="shared" si="3"/>
        <v>13310</v>
      </c>
      <c r="W6" s="20">
        <f t="shared" si="3"/>
        <v>4.45</v>
      </c>
      <c r="X6" s="20">
        <f t="shared" si="3"/>
        <v>2991.01</v>
      </c>
      <c r="Y6" s="21">
        <f>IF(Y7="",NA(),Y7)</f>
        <v>90.11</v>
      </c>
      <c r="Z6" s="21">
        <f t="shared" ref="Z6:AH6" si="4">IF(Z7="",NA(),Z7)</f>
        <v>98.08</v>
      </c>
      <c r="AA6" s="21">
        <f t="shared" si="4"/>
        <v>95.04</v>
      </c>
      <c r="AB6" s="21">
        <f t="shared" si="4"/>
        <v>89.41</v>
      </c>
      <c r="AC6" s="21">
        <f t="shared" si="4"/>
        <v>107.85</v>
      </c>
      <c r="AD6" s="21">
        <f t="shared" si="4"/>
        <v>102.73</v>
      </c>
      <c r="AE6" s="21">
        <f t="shared" si="4"/>
        <v>105.78</v>
      </c>
      <c r="AF6" s="21">
        <f t="shared" si="4"/>
        <v>104.11</v>
      </c>
      <c r="AG6" s="21">
        <f t="shared" si="4"/>
        <v>101.98</v>
      </c>
      <c r="AH6" s="21">
        <f t="shared" si="4"/>
        <v>102.68</v>
      </c>
      <c r="AI6" s="20" t="str">
        <f>IF(AI7="","",IF(AI7="-","【-】","【"&amp;SUBSTITUTE(TEXT(AI7,"#,##0.00"),"-","△")&amp;"】"))</f>
        <v>【105.09】</v>
      </c>
      <c r="AJ6" s="21">
        <f>IF(AJ7="",NA(),AJ7)</f>
        <v>262.45</v>
      </c>
      <c r="AK6" s="21">
        <f t="shared" ref="AK6:AS6" si="5">IF(AK7="",NA(),AK7)</f>
        <v>233.17</v>
      </c>
      <c r="AL6" s="21">
        <f t="shared" si="5"/>
        <v>243.29</v>
      </c>
      <c r="AM6" s="21">
        <f t="shared" si="5"/>
        <v>264.19</v>
      </c>
      <c r="AN6" s="21">
        <f t="shared" si="5"/>
        <v>234.07</v>
      </c>
      <c r="AO6" s="21">
        <f t="shared" si="5"/>
        <v>94.97</v>
      </c>
      <c r="AP6" s="21">
        <f t="shared" si="5"/>
        <v>63.96</v>
      </c>
      <c r="AQ6" s="21">
        <f t="shared" si="5"/>
        <v>46.91</v>
      </c>
      <c r="AR6" s="21">
        <f t="shared" si="5"/>
        <v>52.27</v>
      </c>
      <c r="AS6" s="21">
        <f t="shared" si="5"/>
        <v>58.68</v>
      </c>
      <c r="AT6" s="20" t="str">
        <f>IF(AT7="","",IF(AT7="-","【-】","【"&amp;SUBSTITUTE(TEXT(AT7,"#,##0.00"),"-","△")&amp;"】"))</f>
        <v>【65.73】</v>
      </c>
      <c r="AU6" s="21">
        <f>IF(AU7="",NA(),AU7)</f>
        <v>76.33</v>
      </c>
      <c r="AV6" s="21">
        <f t="shared" ref="AV6:BD6" si="6">IF(AV7="",NA(),AV7)</f>
        <v>105.65</v>
      </c>
      <c r="AW6" s="21">
        <f t="shared" si="6"/>
        <v>156.97</v>
      </c>
      <c r="AX6" s="21">
        <f t="shared" si="6"/>
        <v>199.23</v>
      </c>
      <c r="AY6" s="21">
        <f t="shared" si="6"/>
        <v>229.53</v>
      </c>
      <c r="AZ6" s="21">
        <f t="shared" si="6"/>
        <v>47.72</v>
      </c>
      <c r="BA6" s="21">
        <f t="shared" si="6"/>
        <v>44.24</v>
      </c>
      <c r="BB6" s="21">
        <f t="shared" si="6"/>
        <v>44.35</v>
      </c>
      <c r="BC6" s="21">
        <f t="shared" si="6"/>
        <v>41.51</v>
      </c>
      <c r="BD6" s="21">
        <f t="shared" si="6"/>
        <v>45.01</v>
      </c>
      <c r="BE6" s="20" t="str">
        <f>IF(BE7="","",IF(BE7="-","【-】","【"&amp;SUBSTITUTE(TEXT(BE7,"#,##0.00"),"-","△")&amp;"】"))</f>
        <v>【48.91】</v>
      </c>
      <c r="BF6" s="21">
        <f>IF(BF7="",NA(),BF7)</f>
        <v>1741.24</v>
      </c>
      <c r="BG6" s="21">
        <f t="shared" ref="BG6:BO6" si="7">IF(BG7="",NA(),BG7)</f>
        <v>1487.96</v>
      </c>
      <c r="BH6" s="21">
        <f t="shared" si="7"/>
        <v>1461.38</v>
      </c>
      <c r="BI6" s="21">
        <f t="shared" si="7"/>
        <v>1371.55</v>
      </c>
      <c r="BJ6" s="21">
        <f t="shared" si="7"/>
        <v>1213.4100000000001</v>
      </c>
      <c r="BK6" s="21">
        <f t="shared" si="7"/>
        <v>1206.79</v>
      </c>
      <c r="BL6" s="21">
        <f t="shared" si="7"/>
        <v>1258.43</v>
      </c>
      <c r="BM6" s="21">
        <f t="shared" si="7"/>
        <v>1283.69</v>
      </c>
      <c r="BN6" s="21">
        <f t="shared" si="7"/>
        <v>1160.22</v>
      </c>
      <c r="BO6" s="21">
        <f t="shared" si="7"/>
        <v>1141.98</v>
      </c>
      <c r="BP6" s="20" t="str">
        <f>IF(BP7="","",IF(BP7="-","【-】","【"&amp;SUBSTITUTE(TEXT(BP7,"#,##0.00"),"-","△")&amp;"】"))</f>
        <v>【1,156.82】</v>
      </c>
      <c r="BQ6" s="21">
        <f>IF(BQ7="",NA(),BQ7)</f>
        <v>82.73</v>
      </c>
      <c r="BR6" s="21">
        <f t="shared" ref="BR6:BZ6" si="8">IF(BR7="",NA(),BR7)</f>
        <v>88.46</v>
      </c>
      <c r="BS6" s="21">
        <f t="shared" si="8"/>
        <v>87.47</v>
      </c>
      <c r="BT6" s="21">
        <f t="shared" si="8"/>
        <v>87.38</v>
      </c>
      <c r="BU6" s="21">
        <f t="shared" si="8"/>
        <v>91.98</v>
      </c>
      <c r="BV6" s="21">
        <f t="shared" si="8"/>
        <v>71.84</v>
      </c>
      <c r="BW6" s="21">
        <f t="shared" si="8"/>
        <v>73.36</v>
      </c>
      <c r="BX6" s="21">
        <f t="shared" si="8"/>
        <v>82.53</v>
      </c>
      <c r="BY6" s="21">
        <f t="shared" si="8"/>
        <v>81.81</v>
      </c>
      <c r="BZ6" s="21">
        <f t="shared" si="8"/>
        <v>82.27</v>
      </c>
      <c r="CA6" s="20" t="str">
        <f>IF(CA7="","",IF(CA7="-","【-】","【"&amp;SUBSTITUTE(TEXT(CA7,"#,##0.00"),"-","△")&amp;"】"))</f>
        <v>【75.33】</v>
      </c>
      <c r="CB6" s="21">
        <f>IF(CB7="",NA(),CB7)</f>
        <v>150</v>
      </c>
      <c r="CC6" s="21">
        <f t="shared" ref="CC6:CK6" si="9">IF(CC7="",NA(),CC7)</f>
        <v>150</v>
      </c>
      <c r="CD6" s="21">
        <f t="shared" si="9"/>
        <v>150</v>
      </c>
      <c r="CE6" s="21">
        <f t="shared" si="9"/>
        <v>150</v>
      </c>
      <c r="CF6" s="21">
        <f t="shared" si="9"/>
        <v>150</v>
      </c>
      <c r="CG6" s="21">
        <f t="shared" si="9"/>
        <v>228.47</v>
      </c>
      <c r="CH6" s="21">
        <f t="shared" si="9"/>
        <v>224.88</v>
      </c>
      <c r="CI6" s="21">
        <f t="shared" si="9"/>
        <v>190.48</v>
      </c>
      <c r="CJ6" s="21">
        <f t="shared" si="9"/>
        <v>193.59</v>
      </c>
      <c r="CK6" s="21">
        <f t="shared" si="9"/>
        <v>194.42</v>
      </c>
      <c r="CL6" s="20" t="str">
        <f>IF(CL7="","",IF(CL7="-","【-】","【"&amp;SUBSTITUTE(TEXT(CL7,"#,##0.00"),"-","△")&amp;"】"))</f>
        <v>【215.73】</v>
      </c>
      <c r="CM6" s="21">
        <f>IF(CM7="",NA(),CM7)</f>
        <v>67.48</v>
      </c>
      <c r="CN6" s="21">
        <f t="shared" ref="CN6:CV6" si="10">IF(CN7="",NA(),CN7)</f>
        <v>71.209999999999994</v>
      </c>
      <c r="CO6" s="21">
        <f t="shared" si="10"/>
        <v>73.22</v>
      </c>
      <c r="CP6" s="21">
        <f t="shared" si="10"/>
        <v>73.069999999999993</v>
      </c>
      <c r="CQ6" s="21">
        <f t="shared" si="10"/>
        <v>76.2</v>
      </c>
      <c r="CR6" s="21">
        <f t="shared" si="10"/>
        <v>42.47</v>
      </c>
      <c r="CS6" s="21">
        <f t="shared" si="10"/>
        <v>42.4</v>
      </c>
      <c r="CT6" s="21">
        <f t="shared" si="10"/>
        <v>44.24</v>
      </c>
      <c r="CU6" s="21">
        <f t="shared" si="10"/>
        <v>45.3</v>
      </c>
      <c r="CV6" s="21">
        <f t="shared" si="10"/>
        <v>45.6</v>
      </c>
      <c r="CW6" s="20" t="str">
        <f>IF(CW7="","",IF(CW7="-","【-】","【"&amp;SUBSTITUTE(TEXT(CW7,"#,##0.00"),"-","△")&amp;"】"))</f>
        <v>【43.28】</v>
      </c>
      <c r="CX6" s="21">
        <f>IF(CX7="",NA(),CX7)</f>
        <v>95.68</v>
      </c>
      <c r="CY6" s="21">
        <f t="shared" ref="CY6:DG6" si="11">IF(CY7="",NA(),CY7)</f>
        <v>99.49</v>
      </c>
      <c r="CZ6" s="21">
        <f t="shared" si="11"/>
        <v>99.34</v>
      </c>
      <c r="DA6" s="21">
        <f t="shared" si="11"/>
        <v>99.37</v>
      </c>
      <c r="DB6" s="21">
        <f t="shared" si="11"/>
        <v>99.53</v>
      </c>
      <c r="DC6" s="21">
        <f t="shared" si="11"/>
        <v>83.75</v>
      </c>
      <c r="DD6" s="21">
        <f t="shared" si="11"/>
        <v>84.19</v>
      </c>
      <c r="DE6" s="21">
        <f t="shared" si="11"/>
        <v>88.15</v>
      </c>
      <c r="DF6" s="21">
        <f t="shared" si="11"/>
        <v>88.37</v>
      </c>
      <c r="DG6" s="21">
        <f t="shared" si="11"/>
        <v>88.66</v>
      </c>
      <c r="DH6" s="20" t="str">
        <f>IF(DH7="","",IF(DH7="-","【-】","【"&amp;SUBSTITUTE(TEXT(DH7,"#,##0.00"),"-","△")&amp;"】"))</f>
        <v>【86.21】</v>
      </c>
      <c r="DI6" s="21">
        <f>IF(DI7="",NA(),DI7)</f>
        <v>15.1</v>
      </c>
      <c r="DJ6" s="21">
        <f t="shared" ref="DJ6:DR6" si="12">IF(DJ7="",NA(),DJ7)</f>
        <v>17.79</v>
      </c>
      <c r="DK6" s="21">
        <f t="shared" si="12"/>
        <v>19.37</v>
      </c>
      <c r="DL6" s="21">
        <f t="shared" si="12"/>
        <v>22.21</v>
      </c>
      <c r="DM6" s="21">
        <f t="shared" si="12"/>
        <v>24.89</v>
      </c>
      <c r="DN6" s="21">
        <f t="shared" si="12"/>
        <v>24.68</v>
      </c>
      <c r="DO6" s="21">
        <f t="shared" si="12"/>
        <v>21.36</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0">
        <f t="shared" si="13"/>
        <v>0</v>
      </c>
      <c r="EB6" s="21">
        <f t="shared" si="13"/>
        <v>0.04</v>
      </c>
      <c r="EC6" s="21">
        <f t="shared" si="13"/>
        <v>0.12</v>
      </c>
      <c r="ED6" s="20" t="str">
        <f>IF(ED7="","",IF(ED7="-","【-】","【"&amp;SUBSTITUTE(TEXT(ED7,"#,##0.00"),"-","△")&amp;"】"))</f>
        <v>【0.09】</v>
      </c>
      <c r="EE6" s="21">
        <f>IF(EE7="",NA(),EE7)</f>
        <v>0.01</v>
      </c>
      <c r="EF6" s="20">
        <f t="shared" ref="EF6:EN6" si="14">IF(EF7="",NA(),EF7)</f>
        <v>0</v>
      </c>
      <c r="EG6" s="20">
        <f t="shared" si="14"/>
        <v>0</v>
      </c>
      <c r="EH6" s="21">
        <f t="shared" si="14"/>
        <v>0.14000000000000001</v>
      </c>
      <c r="EI6" s="20">
        <f t="shared" si="14"/>
        <v>0</v>
      </c>
      <c r="EJ6" s="21">
        <f t="shared" si="14"/>
        <v>0.36</v>
      </c>
      <c r="EK6" s="21">
        <f t="shared" si="14"/>
        <v>0.39</v>
      </c>
      <c r="EL6" s="21">
        <f t="shared" si="14"/>
        <v>0.27</v>
      </c>
      <c r="EM6" s="21">
        <f t="shared" si="14"/>
        <v>0.22</v>
      </c>
      <c r="EN6" s="21">
        <f t="shared" si="14"/>
        <v>0.17</v>
      </c>
      <c r="EO6" s="20" t="str">
        <f>IF(EO7="","",IF(EO7="-","【-】","【"&amp;SUBSTITUTE(TEXT(EO7,"#,##0.00"),"-","△")&amp;"】"))</f>
        <v>【0.11】</v>
      </c>
    </row>
    <row r="7" spans="1:148" s="22" customFormat="1" x14ac:dyDescent="0.2">
      <c r="A7" s="14"/>
      <c r="B7" s="23">
        <v>2023</v>
      </c>
      <c r="C7" s="23">
        <v>432164</v>
      </c>
      <c r="D7" s="23">
        <v>46</v>
      </c>
      <c r="E7" s="23">
        <v>17</v>
      </c>
      <c r="F7" s="23">
        <v>4</v>
      </c>
      <c r="G7" s="23">
        <v>0</v>
      </c>
      <c r="H7" s="23" t="s">
        <v>96</v>
      </c>
      <c r="I7" s="23" t="s">
        <v>97</v>
      </c>
      <c r="J7" s="23" t="s">
        <v>98</v>
      </c>
      <c r="K7" s="23" t="s">
        <v>99</v>
      </c>
      <c r="L7" s="23" t="s">
        <v>100</v>
      </c>
      <c r="M7" s="23" t="s">
        <v>101</v>
      </c>
      <c r="N7" s="24" t="s">
        <v>102</v>
      </c>
      <c r="O7" s="24">
        <v>64.209999999999994</v>
      </c>
      <c r="P7" s="24">
        <v>20.54</v>
      </c>
      <c r="Q7" s="24">
        <v>98.16</v>
      </c>
      <c r="R7" s="24">
        <v>2596</v>
      </c>
      <c r="S7" s="24">
        <v>64751</v>
      </c>
      <c r="T7" s="24">
        <v>53.19</v>
      </c>
      <c r="U7" s="24">
        <v>1217.3499999999999</v>
      </c>
      <c r="V7" s="24">
        <v>13310</v>
      </c>
      <c r="W7" s="24">
        <v>4.45</v>
      </c>
      <c r="X7" s="24">
        <v>2991.01</v>
      </c>
      <c r="Y7" s="24">
        <v>90.11</v>
      </c>
      <c r="Z7" s="24">
        <v>98.08</v>
      </c>
      <c r="AA7" s="24">
        <v>95.04</v>
      </c>
      <c r="AB7" s="24">
        <v>89.41</v>
      </c>
      <c r="AC7" s="24">
        <v>107.85</v>
      </c>
      <c r="AD7" s="24">
        <v>102.73</v>
      </c>
      <c r="AE7" s="24">
        <v>105.78</v>
      </c>
      <c r="AF7" s="24">
        <v>104.11</v>
      </c>
      <c r="AG7" s="24">
        <v>101.98</v>
      </c>
      <c r="AH7" s="24">
        <v>102.68</v>
      </c>
      <c r="AI7" s="24">
        <v>105.09</v>
      </c>
      <c r="AJ7" s="24">
        <v>262.45</v>
      </c>
      <c r="AK7" s="24">
        <v>233.17</v>
      </c>
      <c r="AL7" s="24">
        <v>243.29</v>
      </c>
      <c r="AM7" s="24">
        <v>264.19</v>
      </c>
      <c r="AN7" s="24">
        <v>234.07</v>
      </c>
      <c r="AO7" s="24">
        <v>94.97</v>
      </c>
      <c r="AP7" s="24">
        <v>63.96</v>
      </c>
      <c r="AQ7" s="24">
        <v>46.91</v>
      </c>
      <c r="AR7" s="24">
        <v>52.27</v>
      </c>
      <c r="AS7" s="24">
        <v>58.68</v>
      </c>
      <c r="AT7" s="24">
        <v>65.73</v>
      </c>
      <c r="AU7" s="24">
        <v>76.33</v>
      </c>
      <c r="AV7" s="24">
        <v>105.65</v>
      </c>
      <c r="AW7" s="24">
        <v>156.97</v>
      </c>
      <c r="AX7" s="24">
        <v>199.23</v>
      </c>
      <c r="AY7" s="24">
        <v>229.53</v>
      </c>
      <c r="AZ7" s="24">
        <v>47.72</v>
      </c>
      <c r="BA7" s="24">
        <v>44.24</v>
      </c>
      <c r="BB7" s="24">
        <v>44.35</v>
      </c>
      <c r="BC7" s="24">
        <v>41.51</v>
      </c>
      <c r="BD7" s="24">
        <v>45.01</v>
      </c>
      <c r="BE7" s="24">
        <v>48.91</v>
      </c>
      <c r="BF7" s="24">
        <v>1741.24</v>
      </c>
      <c r="BG7" s="24">
        <v>1487.96</v>
      </c>
      <c r="BH7" s="24">
        <v>1461.38</v>
      </c>
      <c r="BI7" s="24">
        <v>1371.55</v>
      </c>
      <c r="BJ7" s="24">
        <v>1213.4100000000001</v>
      </c>
      <c r="BK7" s="24">
        <v>1206.79</v>
      </c>
      <c r="BL7" s="24">
        <v>1258.43</v>
      </c>
      <c r="BM7" s="24">
        <v>1283.69</v>
      </c>
      <c r="BN7" s="24">
        <v>1160.22</v>
      </c>
      <c r="BO7" s="24">
        <v>1141.98</v>
      </c>
      <c r="BP7" s="24">
        <v>1156.82</v>
      </c>
      <c r="BQ7" s="24">
        <v>82.73</v>
      </c>
      <c r="BR7" s="24">
        <v>88.46</v>
      </c>
      <c r="BS7" s="24">
        <v>87.47</v>
      </c>
      <c r="BT7" s="24">
        <v>87.38</v>
      </c>
      <c r="BU7" s="24">
        <v>91.98</v>
      </c>
      <c r="BV7" s="24">
        <v>71.84</v>
      </c>
      <c r="BW7" s="24">
        <v>73.36</v>
      </c>
      <c r="BX7" s="24">
        <v>82.53</v>
      </c>
      <c r="BY7" s="24">
        <v>81.81</v>
      </c>
      <c r="BZ7" s="24">
        <v>82.27</v>
      </c>
      <c r="CA7" s="24">
        <v>75.33</v>
      </c>
      <c r="CB7" s="24">
        <v>150</v>
      </c>
      <c r="CC7" s="24">
        <v>150</v>
      </c>
      <c r="CD7" s="24">
        <v>150</v>
      </c>
      <c r="CE7" s="24">
        <v>150</v>
      </c>
      <c r="CF7" s="24">
        <v>150</v>
      </c>
      <c r="CG7" s="24">
        <v>228.47</v>
      </c>
      <c r="CH7" s="24">
        <v>224.88</v>
      </c>
      <c r="CI7" s="24">
        <v>190.48</v>
      </c>
      <c r="CJ7" s="24">
        <v>193.59</v>
      </c>
      <c r="CK7" s="24">
        <v>194.42</v>
      </c>
      <c r="CL7" s="24">
        <v>215.73</v>
      </c>
      <c r="CM7" s="24">
        <v>67.48</v>
      </c>
      <c r="CN7" s="24">
        <v>71.209999999999994</v>
      </c>
      <c r="CO7" s="24">
        <v>73.22</v>
      </c>
      <c r="CP7" s="24">
        <v>73.069999999999993</v>
      </c>
      <c r="CQ7" s="24">
        <v>76.2</v>
      </c>
      <c r="CR7" s="24">
        <v>42.47</v>
      </c>
      <c r="CS7" s="24">
        <v>42.4</v>
      </c>
      <c r="CT7" s="24">
        <v>44.24</v>
      </c>
      <c r="CU7" s="24">
        <v>45.3</v>
      </c>
      <c r="CV7" s="24">
        <v>45.6</v>
      </c>
      <c r="CW7" s="24">
        <v>43.28</v>
      </c>
      <c r="CX7" s="24">
        <v>95.68</v>
      </c>
      <c r="CY7" s="24">
        <v>99.49</v>
      </c>
      <c r="CZ7" s="24">
        <v>99.34</v>
      </c>
      <c r="DA7" s="24">
        <v>99.37</v>
      </c>
      <c r="DB7" s="24">
        <v>99.53</v>
      </c>
      <c r="DC7" s="24">
        <v>83.75</v>
      </c>
      <c r="DD7" s="24">
        <v>84.19</v>
      </c>
      <c r="DE7" s="24">
        <v>88.15</v>
      </c>
      <c r="DF7" s="24">
        <v>88.37</v>
      </c>
      <c r="DG7" s="24">
        <v>88.66</v>
      </c>
      <c r="DH7" s="24">
        <v>86.21</v>
      </c>
      <c r="DI7" s="24">
        <v>15.1</v>
      </c>
      <c r="DJ7" s="24">
        <v>17.79</v>
      </c>
      <c r="DK7" s="24">
        <v>19.37</v>
      </c>
      <c r="DL7" s="24">
        <v>22.21</v>
      </c>
      <c r="DM7" s="24">
        <v>24.89</v>
      </c>
      <c r="DN7" s="24">
        <v>24.68</v>
      </c>
      <c r="DO7" s="24">
        <v>21.36</v>
      </c>
      <c r="DP7" s="24">
        <v>31.73</v>
      </c>
      <c r="DQ7" s="24">
        <v>32.57</v>
      </c>
      <c r="DR7" s="24">
        <v>33.159999999999997</v>
      </c>
      <c r="DS7" s="24">
        <v>29.62</v>
      </c>
      <c r="DT7" s="24">
        <v>0</v>
      </c>
      <c r="DU7" s="24">
        <v>0</v>
      </c>
      <c r="DV7" s="24">
        <v>0</v>
      </c>
      <c r="DW7" s="24">
        <v>0</v>
      </c>
      <c r="DX7" s="24">
        <v>0</v>
      </c>
      <c r="DY7" s="24">
        <v>8.6199999999999992</v>
      </c>
      <c r="DZ7" s="24">
        <v>0.01</v>
      </c>
      <c r="EA7" s="24">
        <v>0</v>
      </c>
      <c r="EB7" s="24">
        <v>0.04</v>
      </c>
      <c r="EC7" s="24">
        <v>0.12</v>
      </c>
      <c r="ED7" s="24">
        <v>0.09</v>
      </c>
      <c r="EE7" s="24">
        <v>0.01</v>
      </c>
      <c r="EF7" s="24">
        <v>0</v>
      </c>
      <c r="EG7" s="24">
        <v>0</v>
      </c>
      <c r="EH7" s="24">
        <v>0.14000000000000001</v>
      </c>
      <c r="EI7" s="24">
        <v>0</v>
      </c>
      <c r="EJ7" s="24">
        <v>0.36</v>
      </c>
      <c r="EK7" s="24">
        <v>0.39</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可德　誠</cp:lastModifiedBy>
  <cp:lastPrinted>2025-01-30T05:59:40Z</cp:lastPrinted>
  <dcterms:created xsi:type="dcterms:W3CDTF">2025-01-24T07:14:30Z</dcterms:created>
  <dcterms:modified xsi:type="dcterms:W3CDTF">2025-01-30T06:01:38Z</dcterms:modified>
  <cp:category/>
</cp:coreProperties>
</file>