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jfile001\file-sv\05_都市整備部\0503_下水道課\050303_業務係\30　諸調査\【熊本県市町村課】関係の照会\R6\㉕0121　営企業に係る経営比較分析表（令和５年度決算）の分析等について（依頼）\02　回答\"/>
    </mc:Choice>
  </mc:AlternateContent>
  <xr:revisionPtr revIDLastSave="0" documentId="13_ncr:1_{4027603C-656A-4A9C-B6DF-97A3747A6BE2}" xr6:coauthVersionLast="47" xr6:coauthVersionMax="47" xr10:uidLastSave="{00000000-0000-0000-0000-000000000000}"/>
  <workbookProtection workbookAlgorithmName="SHA-512" workbookHashValue="xXsRick/1EY8rtqwjPwjpFF5uaDBNSfbups2y6sYtuphwLlutbU3FDps80XGaAa/RykT1xuOD+7un1QZrkO+PQ==" workbookSaltValue="cjjjcotkwxX+0/XoTzdap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AL10" i="4"/>
  <c r="AD10" i="4"/>
  <c r="B10" i="4"/>
  <c r="AD8" i="4"/>
  <c r="I8" i="4"/>
  <c r="B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<sst xmlns="http://schemas.openxmlformats.org/spreadsheetml/2006/main" count="236" uniqueCount="115">
  <si>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</si>
  <si>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</si>
  <si>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</si>
  <si>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</si>
  <si>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</si>
  <si>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</si>
  <si>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</si>
  <si>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</si>
  <si>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</si>
  <si>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</si>
  <si>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</si>
  <si>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</si>
  <si>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</si>
  <si>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</si>
  <si>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</si>
  <si>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</si>
  <si>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</si>
  <si>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</si>
  <si>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</si>
  <si>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</si>
  <si>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</si>
  <si>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</si>
  <si>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</si>
  <si>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</si>
  <si>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</si>
  <si>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</si>
  <si>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</si>
  <si>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</si>
  <si>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</si>
  <si>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</si>
  <si>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</si>
  <si>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</si>
  <si>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</si>
  <si>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</si>
  <si>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</si>
  <si>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</si>
  <si>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</si>
  <si>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</si>
  <si>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</si>
  <si>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</si>
  <si>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</si>
  <si>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</si>
  <si>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</si>
  <si>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</si>
  <si>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</si>
  <si>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</si>
  <si>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</si>
  <si>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</si>
  <si>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</si>
  <si>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</si>
  <si>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</si>
  <si>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</si>
  <si>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</si>
  <si>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</si>
  <si>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</si>
  <si>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</si>
  <si>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</si>
  <si>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</si>
  <si>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</si>
  <si>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</si>
  <si>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</si>
  <si>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</si>
  <si>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</si>
  <si>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</si>
  <si>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</si>
  <si>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</si>
  <si>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</si>
  <si>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</si>
  <si>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</si>
  <si>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</si>
  <si>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</si>
  <si>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</si>
  <si>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</si>
  <si>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</si>
  <si>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</si>
  <si>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</si>
  <si>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</si>
  <si>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</si>
  <si>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</si>
  <si>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</si>
  <si>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</si>
  <si>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</si>
  <si>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</si>
  <si>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</si>
  <si>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</si>
  <si>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</si>
  <si>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</si>
  <si>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</si>
  <si>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</si>
  <si>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</si>
  <si>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</si>
  <si>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</si>
  <si>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</si>
  <si>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</si>
  <si>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</si>
  <si>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</si>
  <si>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菊陽町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</si>
  <si>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</si>
  <si>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</si>
  <si>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</si>
  <si>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</si>
  <si>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</si>
  <si>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</si>
  <si>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</si>
  <si>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</si>
  <si>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</si>
  <si>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</si>
  <si>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</si>
  <si>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</si>
  <si>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</si>
  <si>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</si>
  <si>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</si>
  <si>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
　類似団体平均や全国平均よりも低くなっているが、機械設備等において減価償却が進んでいる。老朽化しつつある施設や設備を適切に維持管理しながら、長寿命化や更新など計画的に事業を行っていく。
②管渠老朽化率
　本町に法定耐用年数を超えた管渠はないため、0となっている。
③管渠改善率
　耐用年数を超えた管渠はないが、今後改築・更新を迎える管渠が増加するため、ストックマネジメント計画による計画的、効率的な維持管理及び改築・更新を行っていく。</t>
    <phoneticPr fontId="4"/>
  </si>
  <si>
    <t>①経常収支比率
　昨年の数値から微減であるが全国平均を上回っており、引き続き財源の確保と経費の削減に努めていく。
②累積欠損金比率
　累積欠損金はない。今後も黒字経営が続くよう努めていく。
③流動比率
　昨年よりも数値が改善し100％を上回った。引き続き財源の確保と経費の削減に努めていく。
④企業債残高対事業規模比率
　半導体関連企業進出に伴う施設整備のため、今後数年間は企業債残高が増加する見込みである。将来世代への過度な負担とならないよう数値の推移を注視していく。
⑤経費回収率
　100％を上回っているため汚水処理に要する経費を使用料で賄えている状況である。適正な料金体系の検証を引き続き行っていく。
⑥汚水処理原価
　全国平均、類似団体平均と比べ低い水準となっている。
　本町は流域下水道に接続しており、複数の市町で共同で処理を行っているため、単独で汚水処理を行うよりも効率的な汚水処理が実施されている。
⑦施設利用率
　流域下水道に接続しており、汚水処理施設を保有していないため0となっている。
⑧水洗化率
　全国平均、類似団体平均を上回っている。引き続き未水洗化世帯への接続勧奨に努め、水洗化率の向上に努めていく。</t>
    <rPh sb="16" eb="18">
      <t>ビゲン</t>
    </rPh>
    <rPh sb="22" eb="24">
      <t>ゼンコク</t>
    </rPh>
    <rPh sb="24" eb="26">
      <t>ヘイキン</t>
    </rPh>
    <rPh sb="27" eb="29">
      <t>ウワマワ</t>
    </rPh>
    <rPh sb="120" eb="122">
      <t>ウワマワ</t>
    </rPh>
    <rPh sb="125" eb="126">
      <t>ヒ</t>
    </rPh>
    <rPh sb="127" eb="128">
      <t>ツヅ</t>
    </rPh>
    <rPh sb="129" eb="131">
      <t>ザイゲン</t>
    </rPh>
    <rPh sb="132" eb="134">
      <t>カクホ</t>
    </rPh>
    <rPh sb="135" eb="137">
      <t>ケイヒ</t>
    </rPh>
    <rPh sb="138" eb="140">
      <t>サクゲン</t>
    </rPh>
    <rPh sb="141" eb="142">
      <t>ツト</t>
    </rPh>
    <rPh sb="164" eb="167">
      <t>ハンドウタイ</t>
    </rPh>
    <phoneticPr fontId="4"/>
  </si>
  <si>
    <t>　現在の経営状況は良好である。
　半導体関連企業の製品出荷が令和6年12月に開始され、また新たな企業進出が見込まれ、下水道使用料のさらなる増加が見込まれる。
　しかし、施設の老朽化が進んでおり、今後改築・更新のため多額の費用が見込まれるため、ストックマネジメント計画により単年度に事業費が集中しないよう平準化を図りながら、将来の更新財源の確保に取り組んでいく。</t>
    <rPh sb="22" eb="24">
      <t>キギョウ</t>
    </rPh>
    <rPh sb="25" eb="29">
      <t>セイヒンシュッカ</t>
    </rPh>
    <rPh sb="38" eb="40">
      <t>カイシ</t>
    </rPh>
    <rPh sb="45" eb="46">
      <t>アラ</t>
    </rPh>
    <rPh sb="48" eb="52">
      <t>キギョウシンシュツ</t>
    </rPh>
    <rPh sb="53" eb="55">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</si>
</sst>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0.04</c:v>
                </c:pt>
                <c:pt idx="1">
                  <c:v>7.0000000000000007E-2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A58-437B-8B0D-4ACB12D7899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EA58-437B-8B0D-4ACB12D7899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7F-45E0-945A-570EA1262CD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8C7F-45E0-945A-570EA1262CD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97.96</c:v>
                </c:pt>
                <c:pt idx="1">
                  <c:v>98.52</c:v>
                </c:pt>
                <c:pt idx="2">
                  <c:v>98.68</c:v>
                </c:pt>
                <c:pt idx="3">
                  <c:v>98.83</c:v>
                </c:pt>
                <c:pt idx="4">
                  <c:v>98.94</c:v>
                </c:pt>
              </c:numCache>
            </c:numRef>
          </c:val>
          <c:extLst>
            <c:ext xmlns:c16="http://schemas.microsoft.com/office/drawing/2014/chart" uri="{C3380CC4-5D6E-409C-BE32-E72D297353CC}">
              <c16:uniqueId val="{00000000-96D5-47EF-958D-EE117D1920C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96D5-47EF-958D-EE117D1920C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105.44</c:v>
                </c:pt>
                <c:pt idx="1">
                  <c:v>103.59</c:v>
                </c:pt>
                <c:pt idx="2">
                  <c:v>105.12</c:v>
                </c:pt>
                <c:pt idx="3">
                  <c:v>109.7</c:v>
                </c:pt>
                <c:pt idx="4">
                  <c:v>108.01</c:v>
                </c:pt>
              </c:numCache>
            </c:numRef>
          </c:val>
          <c:extLst>
            <c:ext xmlns:c16="http://schemas.microsoft.com/office/drawing/2014/chart" uri="{C3380CC4-5D6E-409C-BE32-E72D297353CC}">
              <c16:uniqueId val="{00000000-79F9-436A-BD5C-D623D4155C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79F9-436A-BD5C-D623D4155C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19.760000000000002</c:v>
                </c:pt>
                <c:pt idx="1">
                  <c:v>21.43</c:v>
                </c:pt>
                <c:pt idx="2">
                  <c:v>23.6</c:v>
                </c:pt>
                <c:pt idx="3">
                  <c:v>25.63</c:v>
                </c:pt>
                <c:pt idx="4">
                  <c:v>25.19</c:v>
                </c:pt>
              </c:numCache>
            </c:numRef>
          </c:val>
          <c:extLst>
            <c:ext xmlns:c16="http://schemas.microsoft.com/office/drawing/2014/chart" uri="{C3380CC4-5D6E-409C-BE32-E72D297353CC}">
              <c16:uniqueId val="{00000000-B765-45B5-AF53-0A264119FD4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B765-45B5-AF53-0A264119FD4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27-47A9-86CF-8228D37B084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6227-47A9-86CF-8228D37B084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FB-475A-AB00-DEFEB6FFC9D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1BFB-475A-AB00-DEFEB6FFC9D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41.7</c:v>
                </c:pt>
                <c:pt idx="1">
                  <c:v>52.01</c:v>
                </c:pt>
                <c:pt idx="2">
                  <c:v>63.38</c:v>
                </c:pt>
                <c:pt idx="3">
                  <c:v>95.99</c:v>
                </c:pt>
                <c:pt idx="4">
                  <c:v>103.17</c:v>
                </c:pt>
              </c:numCache>
            </c:numRef>
          </c:val>
          <c:extLst>
            <c:ext xmlns:c16="http://schemas.microsoft.com/office/drawing/2014/chart" uri="{C3380CC4-5D6E-409C-BE32-E72D297353CC}">
              <c16:uniqueId val="{00000000-EFAC-439F-A449-D41257F632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EFAC-439F-A449-D41257F632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608.79999999999995</c:v>
                </c:pt>
                <c:pt idx="1">
                  <c:v>652.75</c:v>
                </c:pt>
                <c:pt idx="2">
                  <c:v>616.66999999999996</c:v>
                </c:pt>
                <c:pt idx="3">
                  <c:v>716.64</c:v>
                </c:pt>
                <c:pt idx="4">
                  <c:v>692.3</c:v>
                </c:pt>
              </c:numCache>
            </c:numRef>
          </c:val>
          <c:extLst>
            <c:ext xmlns:c16="http://schemas.microsoft.com/office/drawing/2014/chart" uri="{C3380CC4-5D6E-409C-BE32-E72D297353CC}">
              <c16:uniqueId val="{00000000-9EC6-4705-9C37-65BEACEF05D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9EC6-4705-9C37-65BEACEF05D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110.8</c:v>
                </c:pt>
                <c:pt idx="1">
                  <c:v>107</c:v>
                </c:pt>
                <c:pt idx="2">
                  <c:v>110.23</c:v>
                </c:pt>
                <c:pt idx="3">
                  <c:v>118.64</c:v>
                </c:pt>
                <c:pt idx="4">
                  <c:v>113.43</c:v>
                </c:pt>
              </c:numCache>
            </c:numRef>
          </c:val>
          <c:extLst>
            <c:ext xmlns:c16="http://schemas.microsoft.com/office/drawing/2014/chart" uri="{C3380CC4-5D6E-409C-BE32-E72D297353CC}">
              <c16:uniqueId val="{00000000-6F6C-4A5B-B43E-DCB48BD00F0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6F6C-4A5B-B43E-DCB48BD00F0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97.39</c:v>
                </c:pt>
                <c:pt idx="1">
                  <c:v>100.95</c:v>
                </c:pt>
                <c:pt idx="2">
                  <c:v>98.16</c:v>
                </c:pt>
                <c:pt idx="3">
                  <c:v>91.36</c:v>
                </c:pt>
                <c:pt idx="4">
                  <c:v>96.08</c:v>
                </c:pt>
              </c:numCache>
            </c:numRef>
          </c:val>
          <c:extLst>
            <c:ext xmlns:c16="http://schemas.microsoft.com/office/drawing/2014/chart" uri="{C3380CC4-5D6E-409C-BE32-E72D297353CC}">
              <c16:uniqueId val="{00000000-0080-48EA-93DB-512AB9A7200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0080-48EA-93DB-512AB9A7200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熊本県　菊陽町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43915</v>
      </c>
      <c r="AM8" s="36"/>
      <c r="AN8" s="36"/>
      <c r="AO8" s="36"/>
      <c r="AP8" s="36"/>
      <c r="AQ8" s="36"/>
      <c r="AR8" s="36"/>
      <c r="AS8" s="36"/>
      <c r="AT8" s="37">
        <f>データ!T6</f>
        <v>136.94</v>
      </c>
      <c r="AU8" s="37"/>
      <c r="AV8" s="37"/>
      <c r="AW8" s="37"/>
      <c r="AX8" s="37"/>
      <c r="AY8" s="37"/>
      <c r="AZ8" s="37"/>
      <c r="BA8" s="37"/>
      <c r="BB8" s="37">
        <f>データ!U6</f>
        <v>320.69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67.83</v>
      </c>
      <c r="J10" s="37"/>
      <c r="K10" s="37"/>
      <c r="L10" s="37"/>
      <c r="M10" s="37"/>
      <c r="N10" s="37"/>
      <c r="O10" s="37"/>
      <c r="P10" s="37">
        <f>データ!P6</f>
        <v>97.7</v>
      </c>
      <c r="Q10" s="37"/>
      <c r="R10" s="37"/>
      <c r="S10" s="37"/>
      <c r="T10" s="37"/>
      <c r="U10" s="37"/>
      <c r="V10" s="37"/>
      <c r="W10" s="37">
        <f>データ!Q6</f>
        <v>95.6</v>
      </c>
      <c r="X10" s="37"/>
      <c r="Y10" s="37"/>
      <c r="Z10" s="37"/>
      <c r="AA10" s="37"/>
      <c r="AB10" s="37"/>
      <c r="AC10" s="37"/>
      <c r="AD10" s="36">
        <f>データ!R6</f>
        <v>2020</v>
      </c>
      <c r="AE10" s="36"/>
      <c r="AF10" s="36"/>
      <c r="AG10" s="36"/>
      <c r="AH10" s="36"/>
      <c r="AI10" s="36"/>
      <c r="AJ10" s="36"/>
      <c r="AK10" s="2"/>
      <c r="AL10" s="36">
        <f>データ!V6</f>
        <v>42805</v>
      </c>
      <c r="AM10" s="36"/>
      <c r="AN10" s="36"/>
      <c r="AO10" s="36"/>
      <c r="AP10" s="36"/>
      <c r="AQ10" s="36"/>
      <c r="AR10" s="36"/>
      <c r="AS10" s="36"/>
      <c r="AT10" s="37">
        <f>データ!W6</f>
        <v>9.51</v>
      </c>
      <c r="AU10" s="37"/>
      <c r="AV10" s="37"/>
      <c r="AW10" s="37"/>
      <c r="AX10" s="37"/>
      <c r="AY10" s="37"/>
      <c r="AZ10" s="37"/>
      <c r="BA10" s="37"/>
      <c r="BB10" s="37">
        <f>データ!X6</f>
        <v>4501.05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113</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K7d/dx9GinBmewb7pY22OAXg4XD6m8vA4AGV9a9KJHRuw5rDJDVcL3et3h+v7O+z9gfdpNdqM41+mPRzf8h+iQ==" saltValue="KSV9mTXPar3TqsPebbZ6R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434043</v>
      </c>
      <c r="D6" s="19">
        <f t="shared" si="3"/>
        <v>46</v>
      </c>
      <c r="E6" s="19">
        <f t="shared" si="3"/>
        <v>17</v>
      </c>
      <c r="F6" s="19">
        <f t="shared" si="3"/>
        <v>1</v>
      </c>
      <c r="G6" s="19">
        <f t="shared" si="3"/>
        <v>0</v>
      </c>
      <c r="H6" s="19" t="str">
        <f t="shared" si="3"/>
        <v>熊本県　菊陽町</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67.83</v>
      </c>
      <c r="P6" s="20">
        <f t="shared" si="3"/>
        <v>97.7</v>
      </c>
      <c r="Q6" s="20">
        <f t="shared" si="3"/>
        <v>95.6</v>
      </c>
      <c r="R6" s="20">
        <f t="shared" si="3"/>
        <v>2020</v>
      </c>
      <c r="S6" s="20">
        <f t="shared" si="3"/>
        <v>43915</v>
      </c>
      <c r="T6" s="20">
        <f t="shared" si="3"/>
        <v>136.94</v>
      </c>
      <c r="U6" s="20">
        <f t="shared" si="3"/>
        <v>320.69</v>
      </c>
      <c r="V6" s="20">
        <f t="shared" si="3"/>
        <v>42805</v>
      </c>
      <c r="W6" s="20">
        <f t="shared" si="3"/>
        <v>9.51</v>
      </c>
      <c r="X6" s="20">
        <f t="shared" si="3"/>
        <v>4501.05</v>
      </c>
      <c r="Y6" s="21">
        <f>IF(Y7="",NA(),Y7)</f>
        <v>105.44</v>
      </c>
      <c r="Z6" s="21">
        <f t="shared" ref="Z6:AH6" si="4">IF(Z7="",NA(),Z7)</f>
        <v>103.59</v>
      </c>
      <c r="AA6" s="21">
        <f t="shared" si="4"/>
        <v>105.12</v>
      </c>
      <c r="AB6" s="21">
        <f t="shared" si="4"/>
        <v>109.7</v>
      </c>
      <c r="AC6" s="21">
        <f t="shared" si="4"/>
        <v>108.01</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41.7</v>
      </c>
      <c r="AV6" s="21">
        <f t="shared" ref="AV6:BD6" si="6">IF(AV7="",NA(),AV7)</f>
        <v>52.01</v>
      </c>
      <c r="AW6" s="21">
        <f t="shared" si="6"/>
        <v>63.38</v>
      </c>
      <c r="AX6" s="21">
        <f t="shared" si="6"/>
        <v>95.99</v>
      </c>
      <c r="AY6" s="21">
        <f t="shared" si="6"/>
        <v>103.17</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608.79999999999995</v>
      </c>
      <c r="BG6" s="21">
        <f t="shared" ref="BG6:BO6" si="7">IF(BG7="",NA(),BG7)</f>
        <v>652.75</v>
      </c>
      <c r="BH6" s="21">
        <f t="shared" si="7"/>
        <v>616.66999999999996</v>
      </c>
      <c r="BI6" s="21">
        <f t="shared" si="7"/>
        <v>716.64</v>
      </c>
      <c r="BJ6" s="21">
        <f t="shared" si="7"/>
        <v>692.3</v>
      </c>
      <c r="BK6" s="21">
        <f t="shared" si="7"/>
        <v>847.44</v>
      </c>
      <c r="BL6" s="21">
        <f t="shared" si="7"/>
        <v>857.88</v>
      </c>
      <c r="BM6" s="21">
        <f t="shared" si="7"/>
        <v>825.1</v>
      </c>
      <c r="BN6" s="21">
        <f t="shared" si="7"/>
        <v>789.87</v>
      </c>
      <c r="BO6" s="21">
        <f t="shared" si="7"/>
        <v>749.43</v>
      </c>
      <c r="BP6" s="20" t="str">
        <f>IF(BP7="","",IF(BP7="-","【-】","【"&amp;SUBSTITUTE(TEXT(BP7,"#,##0.00"),"-","△")&amp;"】"))</f>
        <v>【630.82】</v>
      </c>
      <c r="BQ6" s="21">
        <f>IF(BQ7="",NA(),BQ7)</f>
        <v>110.8</v>
      </c>
      <c r="BR6" s="21">
        <f t="shared" ref="BR6:BZ6" si="8">IF(BR7="",NA(),BR7)</f>
        <v>107</v>
      </c>
      <c r="BS6" s="21">
        <f t="shared" si="8"/>
        <v>110.23</v>
      </c>
      <c r="BT6" s="21">
        <f t="shared" si="8"/>
        <v>118.64</v>
      </c>
      <c r="BU6" s="21">
        <f t="shared" si="8"/>
        <v>113.43</v>
      </c>
      <c r="BV6" s="21">
        <f t="shared" si="8"/>
        <v>94.69</v>
      </c>
      <c r="BW6" s="21">
        <f t="shared" si="8"/>
        <v>94.97</v>
      </c>
      <c r="BX6" s="21">
        <f t="shared" si="8"/>
        <v>97.07</v>
      </c>
      <c r="BY6" s="21">
        <f t="shared" si="8"/>
        <v>98.06</v>
      </c>
      <c r="BZ6" s="21">
        <f t="shared" si="8"/>
        <v>98.46</v>
      </c>
      <c r="CA6" s="20" t="str">
        <f>IF(CA7="","",IF(CA7="-","【-】","【"&amp;SUBSTITUTE(TEXT(CA7,"#,##0.00"),"-","△")&amp;"】"))</f>
        <v>【97.81】</v>
      </c>
      <c r="CB6" s="21">
        <f>IF(CB7="",NA(),CB7)</f>
        <v>97.39</v>
      </c>
      <c r="CC6" s="21">
        <f t="shared" ref="CC6:CK6" si="9">IF(CC7="",NA(),CC7)</f>
        <v>100.95</v>
      </c>
      <c r="CD6" s="21">
        <f t="shared" si="9"/>
        <v>98.16</v>
      </c>
      <c r="CE6" s="21">
        <f t="shared" si="9"/>
        <v>91.36</v>
      </c>
      <c r="CF6" s="21">
        <f t="shared" si="9"/>
        <v>96.08</v>
      </c>
      <c r="CG6" s="21">
        <f t="shared" si="9"/>
        <v>159.78</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68.31</v>
      </c>
      <c r="CS6" s="21">
        <f t="shared" si="10"/>
        <v>65.28</v>
      </c>
      <c r="CT6" s="21">
        <f t="shared" si="10"/>
        <v>64.92</v>
      </c>
      <c r="CU6" s="21">
        <f t="shared" si="10"/>
        <v>64.14</v>
      </c>
      <c r="CV6" s="21">
        <f t="shared" si="10"/>
        <v>63.71</v>
      </c>
      <c r="CW6" s="20" t="str">
        <f>IF(CW7="","",IF(CW7="-","【-】","【"&amp;SUBSTITUTE(TEXT(CW7,"#,##0.00"),"-","△")&amp;"】"))</f>
        <v>【58.94】</v>
      </c>
      <c r="CX6" s="21">
        <f>IF(CX7="",NA(),CX7)</f>
        <v>97.96</v>
      </c>
      <c r="CY6" s="21">
        <f t="shared" ref="CY6:DG6" si="11">IF(CY7="",NA(),CY7)</f>
        <v>98.52</v>
      </c>
      <c r="CZ6" s="21">
        <f t="shared" si="11"/>
        <v>98.68</v>
      </c>
      <c r="DA6" s="21">
        <f t="shared" si="11"/>
        <v>98.83</v>
      </c>
      <c r="DB6" s="21">
        <f t="shared" si="11"/>
        <v>98.94</v>
      </c>
      <c r="DC6" s="21">
        <f t="shared" si="11"/>
        <v>92.62</v>
      </c>
      <c r="DD6" s="21">
        <f t="shared" si="11"/>
        <v>92.72</v>
      </c>
      <c r="DE6" s="21">
        <f t="shared" si="11"/>
        <v>92.88</v>
      </c>
      <c r="DF6" s="21">
        <f t="shared" si="11"/>
        <v>92.9</v>
      </c>
      <c r="DG6" s="21">
        <f t="shared" si="11"/>
        <v>92.89</v>
      </c>
      <c r="DH6" s="20" t="str">
        <f>IF(DH7="","",IF(DH7="-","【-】","【"&amp;SUBSTITUTE(TEXT(DH7,"#,##0.00"),"-","△")&amp;"】"))</f>
        <v>【95.91】</v>
      </c>
      <c r="DI6" s="21">
        <f>IF(DI7="",NA(),DI7)</f>
        <v>19.760000000000002</v>
      </c>
      <c r="DJ6" s="21">
        <f t="shared" ref="DJ6:DR6" si="12">IF(DJ7="",NA(),DJ7)</f>
        <v>21.43</v>
      </c>
      <c r="DK6" s="21">
        <f t="shared" si="12"/>
        <v>23.6</v>
      </c>
      <c r="DL6" s="21">
        <f t="shared" si="12"/>
        <v>25.63</v>
      </c>
      <c r="DM6" s="21">
        <f t="shared" si="12"/>
        <v>25.19</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1">
        <f>IF(EE7="",NA(),EE7)</f>
        <v>0.04</v>
      </c>
      <c r="EF6" s="21">
        <f t="shared" ref="EF6:EN6" si="14">IF(EF7="",NA(),EF7)</f>
        <v>7.0000000000000007E-2</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434043</v>
      </c>
      <c r="D7" s="23">
        <v>46</v>
      </c>
      <c r="E7" s="23">
        <v>17</v>
      </c>
      <c r="F7" s="23">
        <v>1</v>
      </c>
      <c r="G7" s="23">
        <v>0</v>
      </c>
      <c r="H7" s="23" t="s">
        <v>96</v>
      </c>
      <c r="I7" s="23" t="s">
        <v>97</v>
      </c>
      <c r="J7" s="23" t="s">
        <v>98</v>
      </c>
      <c r="K7" s="23" t="s">
        <v>99</v>
      </c>
      <c r="L7" s="23" t="s">
        <v>100</v>
      </c>
      <c r="M7" s="23" t="s">
        <v>101</v>
      </c>
      <c r="N7" s="24" t="s">
        <v>102</v>
      </c>
      <c r="O7" s="24">
        <v>67.83</v>
      </c>
      <c r="P7" s="24">
        <v>97.7</v>
      </c>
      <c r="Q7" s="24">
        <v>95.6</v>
      </c>
      <c r="R7" s="24">
        <v>2020</v>
      </c>
      <c r="S7" s="24">
        <v>43915</v>
      </c>
      <c r="T7" s="24">
        <v>136.94</v>
      </c>
      <c r="U7" s="24">
        <v>320.69</v>
      </c>
      <c r="V7" s="24">
        <v>42805</v>
      </c>
      <c r="W7" s="24">
        <v>9.51</v>
      </c>
      <c r="X7" s="24">
        <v>4501.05</v>
      </c>
      <c r="Y7" s="24">
        <v>105.44</v>
      </c>
      <c r="Z7" s="24">
        <v>103.59</v>
      </c>
      <c r="AA7" s="24">
        <v>105.12</v>
      </c>
      <c r="AB7" s="24">
        <v>109.7</v>
      </c>
      <c r="AC7" s="24">
        <v>108.01</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41.7</v>
      </c>
      <c r="AV7" s="24">
        <v>52.01</v>
      </c>
      <c r="AW7" s="24">
        <v>63.38</v>
      </c>
      <c r="AX7" s="24">
        <v>95.99</v>
      </c>
      <c r="AY7" s="24">
        <v>103.17</v>
      </c>
      <c r="AZ7" s="24">
        <v>68.180000000000007</v>
      </c>
      <c r="BA7" s="24">
        <v>67.930000000000007</v>
      </c>
      <c r="BB7" s="24">
        <v>68.53</v>
      </c>
      <c r="BC7" s="24">
        <v>69.180000000000007</v>
      </c>
      <c r="BD7" s="24">
        <v>76.319999999999993</v>
      </c>
      <c r="BE7" s="24">
        <v>78.430000000000007</v>
      </c>
      <c r="BF7" s="24">
        <v>608.79999999999995</v>
      </c>
      <c r="BG7" s="24">
        <v>652.75</v>
      </c>
      <c r="BH7" s="24">
        <v>616.66999999999996</v>
      </c>
      <c r="BI7" s="24">
        <v>716.64</v>
      </c>
      <c r="BJ7" s="24">
        <v>692.3</v>
      </c>
      <c r="BK7" s="24">
        <v>847.44</v>
      </c>
      <c r="BL7" s="24">
        <v>857.88</v>
      </c>
      <c r="BM7" s="24">
        <v>825.1</v>
      </c>
      <c r="BN7" s="24">
        <v>789.87</v>
      </c>
      <c r="BO7" s="24">
        <v>749.43</v>
      </c>
      <c r="BP7" s="24">
        <v>630.82000000000005</v>
      </c>
      <c r="BQ7" s="24">
        <v>110.8</v>
      </c>
      <c r="BR7" s="24">
        <v>107</v>
      </c>
      <c r="BS7" s="24">
        <v>110.23</v>
      </c>
      <c r="BT7" s="24">
        <v>118.64</v>
      </c>
      <c r="BU7" s="24">
        <v>113.43</v>
      </c>
      <c r="BV7" s="24">
        <v>94.69</v>
      </c>
      <c r="BW7" s="24">
        <v>94.97</v>
      </c>
      <c r="BX7" s="24">
        <v>97.07</v>
      </c>
      <c r="BY7" s="24">
        <v>98.06</v>
      </c>
      <c r="BZ7" s="24">
        <v>98.46</v>
      </c>
      <c r="CA7" s="24">
        <v>97.81</v>
      </c>
      <c r="CB7" s="24">
        <v>97.39</v>
      </c>
      <c r="CC7" s="24">
        <v>100.95</v>
      </c>
      <c r="CD7" s="24">
        <v>98.16</v>
      </c>
      <c r="CE7" s="24">
        <v>91.36</v>
      </c>
      <c r="CF7" s="24">
        <v>96.08</v>
      </c>
      <c r="CG7" s="24">
        <v>159.78</v>
      </c>
      <c r="CH7" s="24">
        <v>159.49</v>
      </c>
      <c r="CI7" s="24">
        <v>157.81</v>
      </c>
      <c r="CJ7" s="24">
        <v>157.37</v>
      </c>
      <c r="CK7" s="24">
        <v>157.44999999999999</v>
      </c>
      <c r="CL7" s="24">
        <v>138.75</v>
      </c>
      <c r="CM7" s="24" t="s">
        <v>102</v>
      </c>
      <c r="CN7" s="24" t="s">
        <v>102</v>
      </c>
      <c r="CO7" s="24" t="s">
        <v>102</v>
      </c>
      <c r="CP7" s="24" t="s">
        <v>102</v>
      </c>
      <c r="CQ7" s="24" t="s">
        <v>102</v>
      </c>
      <c r="CR7" s="24">
        <v>68.31</v>
      </c>
      <c r="CS7" s="24">
        <v>65.28</v>
      </c>
      <c r="CT7" s="24">
        <v>64.92</v>
      </c>
      <c r="CU7" s="24">
        <v>64.14</v>
      </c>
      <c r="CV7" s="24">
        <v>63.71</v>
      </c>
      <c r="CW7" s="24">
        <v>58.94</v>
      </c>
      <c r="CX7" s="24">
        <v>97.96</v>
      </c>
      <c r="CY7" s="24">
        <v>98.52</v>
      </c>
      <c r="CZ7" s="24">
        <v>98.68</v>
      </c>
      <c r="DA7" s="24">
        <v>98.83</v>
      </c>
      <c r="DB7" s="24">
        <v>98.94</v>
      </c>
      <c r="DC7" s="24">
        <v>92.62</v>
      </c>
      <c r="DD7" s="24">
        <v>92.72</v>
      </c>
      <c r="DE7" s="24">
        <v>92.88</v>
      </c>
      <c r="DF7" s="24">
        <v>92.9</v>
      </c>
      <c r="DG7" s="24">
        <v>92.89</v>
      </c>
      <c r="DH7" s="24">
        <v>95.91</v>
      </c>
      <c r="DI7" s="24">
        <v>19.760000000000002</v>
      </c>
      <c r="DJ7" s="24">
        <v>21.43</v>
      </c>
      <c r="DK7" s="24">
        <v>23.6</v>
      </c>
      <c r="DL7" s="24">
        <v>25.63</v>
      </c>
      <c r="DM7" s="24">
        <v>25.19</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0.04</v>
      </c>
      <c r="EF7" s="24">
        <v>7.0000000000000007E-2</v>
      </c>
      <c r="EG7" s="24">
        <v>0</v>
      </c>
      <c r="EH7" s="24">
        <v>0</v>
      </c>
      <c r="EI7" s="24">
        <v>0</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藤島 友太郎</cp:lastModifiedBy>
  <dcterms:created xsi:type="dcterms:W3CDTF">2024-12-19T01:20:19Z</dcterms:created>
  <dcterms:modified xsi:type="dcterms:W3CDTF">2025-02-05T07:45:21Z</dcterms:modified>
  <cp:category/>
</cp:coreProperties>
</file>