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810401\Downloads\"/>
    </mc:Choice>
  </mc:AlternateContent>
  <workbookProtection workbookAlgorithmName="SHA-512" workbookHashValue="KlF51+7Zl3W7/CeeSybU3q4o8SXIgDHZvq0ZF8NOJcJ6PI0M1a6nQcQRGsLh7UEt6hdpWjwVBC7U8CFkRL+79w==" workbookSaltValue="jrmf8ahqfNjXe4NtneP40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<sst xmlns="http://schemas.openxmlformats.org/spreadsheetml/2006/main" count="231" uniqueCount="116">
  <si>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</si>
  <si>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</si>
  <si>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</si>
  <si>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</si>
  <si>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</si>
  <si>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</si>
  <si>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</si>
  <si>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</si>
  <si>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</si>
  <si>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</si>
  <si>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</si>
  <si>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</si>
  <si>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</si>
  <si>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</si>
  <si>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</si>
  <si>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</si>
  <si>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</si>
  <si>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</si>
  <si>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</si>
  <si>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</si>
  <si>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</si>
  <si>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</si>
  <si>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</si>
  <si>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</si>
  <si>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</si>
  <si>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</si>
  <si>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</si>
  <si>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</si>
  <si>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</si>
  <si>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</si>
  <si>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</si>
  <si>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</si>
  <si>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</si>
  <si>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</si>
  <si>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</si>
  <si>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</si>
  <si>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</si>
  <si>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</si>
  <si>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</si>
  <si>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</si>
  <si>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</si>
  <si>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</si>
  <si>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</si>
  <si>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</si>
  <si>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</si>
  <si>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</si>
  <si>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</si>
  <si>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</si>
  <si>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</si>
  <si>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</si>
  <si>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</si>
  <si>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</si>
  <si>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</si>
  <si>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</si>
  <si>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</si>
  <si>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</si>
  <si>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</si>
  <si>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</si>
  <si>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</si>
  <si>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</si>
  <si>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</si>
  <si>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</si>
  <si>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</si>
  <si>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</si>
  <si>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</si>
  <si>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</si>
  <si>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</si>
  <si>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</si>
  <si>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</si>
  <si>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</si>
  <si>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</si>
  <si>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</si>
  <si>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</si>
  <si>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</si>
  <si>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</si>
  <si>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</si>
  <si>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</si>
  <si>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</si>
  <si>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</si>
  <si>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</si>
  <si>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</si>
  <si>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</si>
  <si>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</si>
  <si>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</si>
  <si>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</si>
  <si>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</si>
  <si>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</si>
  <si>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</si>
  <si>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</si>
  <si>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</si>
  <si>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</si>
  <si>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</si>
  <si>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</si>
  <si>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</si>
  <si>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</si>
  <si>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宇土市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</si>
  <si>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</si>
  <si>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</si>
  <si>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</si>
  <si>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</si>
  <si>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</si>
  <si>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</si>
  <si>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</si>
  <si>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</si>
  <si>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</si>
  <si>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</si>
  <si>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</si>
  <si>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</si>
  <si>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</si>
  <si>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</si>
  <si>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</si>
  <si>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</si>
  <si>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</si>
  <si>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①有形固定資産減価償却率は年々増加している。今後、更新時期を迎える管渠や施設があるため、建設改良費における積立金等を増加するよう努めたい。
②管渠老朽化率は類似団体と比べて低い水準であるが、今後、更新時期を迎える管渠が増加することも予測されるため、管渠調査を行いながら計画的な管渠更新工事に努める。
③管渠改善率は0％であり、今後は、ストックマネジメント計画に基づいて計画的かつ効率的に進めていく。
※令和3年度決算の数値は誤り（0％）</t>
    <phoneticPr fontId="4"/>
  </si>
  <si>
    <t>本市の下水道事業は、類似団体と比べて比較的健全な運営がなされていると言えるが、一般会計からの繰入金など使用料以外の収入に頼っている状況もあり、一般会計に頼らない経営を目指すため、引き続き経費削減、収益上昇に努めていく。また、広域連携等の経営手法を検討し、効率的に事業を進めていく。</t>
    <phoneticPr fontId="4"/>
  </si>
  <si>
    <t>①経常収支比率は100％を上回っており、また、②累積欠損金も発生していないことから、健全な経営を維持していると言える。
③流動比率は類似団体よりも非常に高い水準を維持し、現金は十分に確保されている状況である。また、④企業債残高対事業規模比率に類似団体より低い数値となっているが、今後、施設の老朽化に伴う更新等を予定しており企業債残高も増加していく見込みであるため、投資規模、料金水準とのバランスに留意していく。
⑤経費回収率は100％を下回っている。今後は人口減少による収入減や物価高騰による維持管理費等の増加が想定されることから、使用料の見直し等を視野に入れ、適正な使用料収入の確保を検討していく必要がある。
⑥汚水処理原価は類似団体より低い水準となっている。今後、施設の老朽化に伴う更新が必要であり、物価上昇による経費の増加が想定されるため、更新工事を行いながら維持管理費の削減に努めなければならない。
⑦施設利用率、⑧水洗化率とも類似団体より高い水準であるが、今後は人口減少に伴い低下することが見込まれるため、広域化等を検討していく必要がある。</t>
    <rPh sb="143" eb="145">
      <t>シセツ</t>
    </rPh>
    <rPh sb="146" eb="149">
      <t>ロウキュウカ</t>
    </rPh>
    <rPh sb="150" eb="151">
      <t>トモナ</t>
    </rPh>
    <rPh sb="152" eb="154">
      <t>コウシン</t>
    </rPh>
    <rPh sb="154" eb="155">
      <t>トウ</t>
    </rPh>
    <rPh sb="156" eb="158">
      <t>ヨテイ</t>
    </rPh>
    <rPh sb="162" eb="164">
      <t>キギョウ</t>
    </rPh>
    <rPh sb="164" eb="165">
      <t>サイ</t>
    </rPh>
    <rPh sb="165" eb="167">
      <t>ザンダカ</t>
    </rPh>
    <rPh sb="168" eb="170">
      <t>ゾウカ</t>
    </rPh>
    <rPh sb="174" eb="176">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</si>
</sst>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quot;-&quot;">
                  <c:v>0.74</c:v>
                </c:pt>
                <c:pt idx="3">
                  <c:v>0</c:v>
                </c:pt>
                <c:pt idx="4">
                  <c:v>0</c:v>
                </c:pt>
              </c:numCache>
            </c:numRef>
          </c:val>
          <c:extLst>
            <c:ext xmlns:c16="http://schemas.microsoft.com/office/drawing/2014/chart" uri="{C3380CC4-5D6E-409C-BE32-E72D297353CC}">
              <c16:uniqueId val="{00000000-CECC-4AA2-8E58-793D385B81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CECC-4AA2-8E58-793D385B81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76.66</c:v>
                </c:pt>
                <c:pt idx="1">
                  <c:v>78.06</c:v>
                </c:pt>
                <c:pt idx="2">
                  <c:v>76.12</c:v>
                </c:pt>
                <c:pt idx="3">
                  <c:v>76.75</c:v>
                </c:pt>
                <c:pt idx="4">
                  <c:v>70.09</c:v>
                </c:pt>
              </c:numCache>
            </c:numRef>
          </c:val>
          <c:extLst>
            <c:ext xmlns:c16="http://schemas.microsoft.com/office/drawing/2014/chart" uri="{C3380CC4-5D6E-409C-BE32-E72D297353CC}">
              <c16:uniqueId val="{00000000-76DA-46A0-A86A-73D577C8577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76DA-46A0-A86A-73D577C8577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94.43</c:v>
                </c:pt>
                <c:pt idx="1">
                  <c:v>95.18</c:v>
                </c:pt>
                <c:pt idx="2">
                  <c:v>95.43</c:v>
                </c:pt>
                <c:pt idx="3">
                  <c:v>95.61</c:v>
                </c:pt>
                <c:pt idx="4">
                  <c:v>95.36</c:v>
                </c:pt>
              </c:numCache>
            </c:numRef>
          </c:val>
          <c:extLst>
            <c:ext xmlns:c16="http://schemas.microsoft.com/office/drawing/2014/chart" uri="{C3380CC4-5D6E-409C-BE32-E72D297353CC}">
              <c16:uniqueId val="{00000000-4BD8-4EF3-BAC6-C6BD57DC955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4BD8-4EF3-BAC6-C6BD57DC955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111.71</c:v>
                </c:pt>
                <c:pt idx="1">
                  <c:v>112.79</c:v>
                </c:pt>
                <c:pt idx="2">
                  <c:v>112.41</c:v>
                </c:pt>
                <c:pt idx="3">
                  <c:v>110.04</c:v>
                </c:pt>
                <c:pt idx="4">
                  <c:v>112.72</c:v>
                </c:pt>
              </c:numCache>
            </c:numRef>
          </c:val>
          <c:extLst>
            <c:ext xmlns:c16="http://schemas.microsoft.com/office/drawing/2014/chart" uri="{C3380CC4-5D6E-409C-BE32-E72D297353CC}">
              <c16:uniqueId val="{00000000-43F2-483A-9101-597F4373EA9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43F2-483A-9101-597F4373EA9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24.96</c:v>
                </c:pt>
                <c:pt idx="1">
                  <c:v>28.78</c:v>
                </c:pt>
                <c:pt idx="2">
                  <c:v>32.36</c:v>
                </c:pt>
                <c:pt idx="3">
                  <c:v>35.520000000000003</c:v>
                </c:pt>
                <c:pt idx="4">
                  <c:v>36.46</c:v>
                </c:pt>
              </c:numCache>
            </c:numRef>
          </c:val>
          <c:extLst>
            <c:ext xmlns:c16="http://schemas.microsoft.com/office/drawing/2014/chart" uri="{C3380CC4-5D6E-409C-BE32-E72D297353CC}">
              <c16:uniqueId val="{00000000-DC91-4B8F-9CD9-095EDA2C49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DC91-4B8F-9CD9-095EDA2C49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quot;-&quot;">
                  <c:v>0.56000000000000005</c:v>
                </c:pt>
                <c:pt idx="3" formatCode="#,##0.00;&quot;△&quot;#,##0.00;&quot;-&quot;">
                  <c:v>0.62</c:v>
                </c:pt>
                <c:pt idx="4" formatCode="#,##0.00;&quot;△&quot;#,##0.00;&quot;-&quot;">
                  <c:v>0.71</c:v>
                </c:pt>
              </c:numCache>
            </c:numRef>
          </c:val>
          <c:extLst>
            <c:ext xmlns:c16="http://schemas.microsoft.com/office/drawing/2014/chart" uri="{C3380CC4-5D6E-409C-BE32-E72D297353CC}">
              <c16:uniqueId val="{00000000-49D7-4BD6-8FFC-7790DA6EB8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49D7-4BD6-8FFC-7790DA6EB8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A9-4635-B4EE-E1C9C696F72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2EA9-4635-B4EE-E1C9C696F72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236.75</c:v>
                </c:pt>
                <c:pt idx="1">
                  <c:v>277.63</c:v>
                </c:pt>
                <c:pt idx="2">
                  <c:v>305.82</c:v>
                </c:pt>
                <c:pt idx="3">
                  <c:v>315.99</c:v>
                </c:pt>
                <c:pt idx="4">
                  <c:v>305.45</c:v>
                </c:pt>
              </c:numCache>
            </c:numRef>
          </c:val>
          <c:extLst>
            <c:ext xmlns:c16="http://schemas.microsoft.com/office/drawing/2014/chart" uri="{C3380CC4-5D6E-409C-BE32-E72D297353CC}">
              <c16:uniqueId val="{00000000-B674-4C62-A475-D972F4A8CF0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B674-4C62-A475-D972F4A8CF0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439.94</c:v>
                </c:pt>
                <c:pt idx="1">
                  <c:v>415.13</c:v>
                </c:pt>
                <c:pt idx="2">
                  <c:v>400.03</c:v>
                </c:pt>
                <c:pt idx="3">
                  <c:v>395.27</c:v>
                </c:pt>
                <c:pt idx="4">
                  <c:v>375.58</c:v>
                </c:pt>
              </c:numCache>
            </c:numRef>
          </c:val>
          <c:extLst>
            <c:ext xmlns:c16="http://schemas.microsoft.com/office/drawing/2014/chart" uri="{C3380CC4-5D6E-409C-BE32-E72D297353CC}">
              <c16:uniqueId val="{00000000-94A3-4224-BB87-52B9758F488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94A3-4224-BB87-52B9758F488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96.18</c:v>
                </c:pt>
                <c:pt idx="1">
                  <c:v>96.34</c:v>
                </c:pt>
                <c:pt idx="2">
                  <c:v>94.71</c:v>
                </c:pt>
                <c:pt idx="3">
                  <c:v>96.14</c:v>
                </c:pt>
                <c:pt idx="4">
                  <c:v>94.81</c:v>
                </c:pt>
              </c:numCache>
            </c:numRef>
          </c:val>
          <c:extLst>
            <c:ext xmlns:c16="http://schemas.microsoft.com/office/drawing/2014/chart" uri="{C3380CC4-5D6E-409C-BE32-E72D297353CC}">
              <c16:uniqueId val="{00000000-A9AB-4A16-9CBB-0581910B703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A9AB-4A16-9CBB-0581910B703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149.37</c:v>
                </c:pt>
                <c:pt idx="3">
                  <c:v>150</c:v>
                </c:pt>
                <c:pt idx="4">
                  <c:v>150</c:v>
                </c:pt>
              </c:numCache>
            </c:numRef>
          </c:val>
          <c:extLst>
            <c:ext xmlns:c16="http://schemas.microsoft.com/office/drawing/2014/chart" uri="{C3380CC4-5D6E-409C-BE32-E72D297353CC}">
              <c16:uniqueId val="{00000000-5363-42F6-B66A-DE49198E8B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5363-42F6-B66A-DE49198E8B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75" zoomScaleNormal="75"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熊本県　宇土市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36371</v>
      </c>
      <c r="AM8" s="41"/>
      <c r="AN8" s="41"/>
      <c r="AO8" s="41"/>
      <c r="AP8" s="41"/>
      <c r="AQ8" s="41"/>
      <c r="AR8" s="41"/>
      <c r="AS8" s="41"/>
      <c r="AT8" s="34">
        <f>データ!T6</f>
        <v>74.3</v>
      </c>
      <c r="AU8" s="34"/>
      <c r="AV8" s="34"/>
      <c r="AW8" s="34"/>
      <c r="AX8" s="34"/>
      <c r="AY8" s="34"/>
      <c r="AZ8" s="34"/>
      <c r="BA8" s="34"/>
      <c r="BB8" s="34">
        <f>データ!U6</f>
        <v>489.52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67.400000000000006</v>
      </c>
      <c r="J10" s="34"/>
      <c r="K10" s="34"/>
      <c r="L10" s="34"/>
      <c r="M10" s="34"/>
      <c r="N10" s="34"/>
      <c r="O10" s="34"/>
      <c r="P10" s="34">
        <f>データ!P6</f>
        <v>77.41</v>
      </c>
      <c r="Q10" s="34"/>
      <c r="R10" s="34"/>
      <c r="S10" s="34"/>
      <c r="T10" s="34"/>
      <c r="U10" s="34"/>
      <c r="V10" s="34"/>
      <c r="W10" s="34">
        <f>データ!Q6</f>
        <v>77.3</v>
      </c>
      <c r="X10" s="34"/>
      <c r="Y10" s="34"/>
      <c r="Z10" s="34"/>
      <c r="AA10" s="34"/>
      <c r="AB10" s="34"/>
      <c r="AC10" s="34"/>
      <c r="AD10" s="41">
        <f>データ!R6</f>
        <v>3058</v>
      </c>
      <c r="AE10" s="41"/>
      <c r="AF10" s="41"/>
      <c r="AG10" s="41"/>
      <c r="AH10" s="41"/>
      <c r="AI10" s="41"/>
      <c r="AJ10" s="41"/>
      <c r="AK10" s="2"/>
      <c r="AL10" s="41">
        <f>データ!V6</f>
        <v>28075</v>
      </c>
      <c r="AM10" s="41"/>
      <c r="AN10" s="41"/>
      <c r="AO10" s="41"/>
      <c r="AP10" s="41"/>
      <c r="AQ10" s="41"/>
      <c r="AR10" s="41"/>
      <c r="AS10" s="41"/>
      <c r="AT10" s="34">
        <f>データ!W6</f>
        <v>8.0399999999999991</v>
      </c>
      <c r="AU10" s="34"/>
      <c r="AV10" s="34"/>
      <c r="AW10" s="34"/>
      <c r="AX10" s="34"/>
      <c r="AY10" s="34"/>
      <c r="AZ10" s="34"/>
      <c r="BA10" s="34"/>
      <c r="BB10" s="34">
        <f>データ!X6</f>
        <v>3491.92</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N2JMmghO/iWTfeEv6oIHA/muleQIsAujqgEkIqTh7Se3pPxJYrjJFkDC2qyRz0s/DH43wQiR3+IObTMxwkq7MA==" saltValue="5+gbBvjkfG96ftiTCRmGY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432113</v>
      </c>
      <c r="D6" s="19">
        <f t="shared" si="3"/>
        <v>46</v>
      </c>
      <c r="E6" s="19">
        <f t="shared" si="3"/>
        <v>17</v>
      </c>
      <c r="F6" s="19">
        <f t="shared" si="3"/>
        <v>1</v>
      </c>
      <c r="G6" s="19">
        <f t="shared" si="3"/>
        <v>0</v>
      </c>
      <c r="H6" s="19" t="str">
        <f t="shared" si="3"/>
        <v>熊本県　宇土市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67.400000000000006</v>
      </c>
      <c r="P6" s="20">
        <f t="shared" si="3"/>
        <v>77.41</v>
      </c>
      <c r="Q6" s="20">
        <f t="shared" si="3"/>
        <v>77.3</v>
      </c>
      <c r="R6" s="20">
        <f t="shared" si="3"/>
        <v>3058</v>
      </c>
      <c r="S6" s="20">
        <f t="shared" si="3"/>
        <v>36371</v>
      </c>
      <c r="T6" s="20">
        <f t="shared" si="3"/>
        <v>74.3</v>
      </c>
      <c r="U6" s="20">
        <f t="shared" si="3"/>
        <v>489.52</v>
      </c>
      <c r="V6" s="20">
        <f t="shared" si="3"/>
        <v>28075</v>
      </c>
      <c r="W6" s="20">
        <f t="shared" si="3"/>
        <v>8.0399999999999991</v>
      </c>
      <c r="X6" s="20">
        <f t="shared" si="3"/>
        <v>3491.92</v>
      </c>
      <c r="Y6" s="21">
        <f>IF(Y7="",NA(),Y7)</f>
        <v>111.71</v>
      </c>
      <c r="Z6" s="21">
        <f t="shared" ref="Z6:AH6" si="4">IF(Z7="",NA(),Z7)</f>
        <v>112.79</v>
      </c>
      <c r="AA6" s="21">
        <f t="shared" si="4"/>
        <v>112.41</v>
      </c>
      <c r="AB6" s="21">
        <f t="shared" si="4"/>
        <v>110.04</v>
      </c>
      <c r="AC6" s="21">
        <f t="shared" si="4"/>
        <v>112.72</v>
      </c>
      <c r="AD6" s="21">
        <f t="shared" si="4"/>
        <v>106.81</v>
      </c>
      <c r="AE6" s="21">
        <f t="shared" si="4"/>
        <v>106.5</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34.4</v>
      </c>
      <c r="AP6" s="21">
        <f t="shared" si="5"/>
        <v>18.36</v>
      </c>
      <c r="AQ6" s="21">
        <f t="shared" si="5"/>
        <v>18.010000000000002</v>
      </c>
      <c r="AR6" s="21">
        <f t="shared" si="5"/>
        <v>23.86</v>
      </c>
      <c r="AS6" s="21">
        <f t="shared" si="5"/>
        <v>18.41</v>
      </c>
      <c r="AT6" s="20" t="str">
        <f>IF(AT7="","",IF(AT7="-","【-】","【"&amp;SUBSTITUTE(TEXT(AT7,"#,##0.00"),"-","△")&amp;"】"))</f>
        <v>【3.03】</v>
      </c>
      <c r="AU6" s="21">
        <f>IF(AU7="",NA(),AU7)</f>
        <v>236.75</v>
      </c>
      <c r="AV6" s="21">
        <f t="shared" ref="AV6:BD6" si="6">IF(AV7="",NA(),AV7)</f>
        <v>277.63</v>
      </c>
      <c r="AW6" s="21">
        <f t="shared" si="6"/>
        <v>305.82</v>
      </c>
      <c r="AX6" s="21">
        <f t="shared" si="6"/>
        <v>315.99</v>
      </c>
      <c r="AY6" s="21">
        <f t="shared" si="6"/>
        <v>305.45</v>
      </c>
      <c r="AZ6" s="21">
        <f t="shared" si="6"/>
        <v>68.17</v>
      </c>
      <c r="BA6" s="21">
        <f t="shared" si="6"/>
        <v>55.6</v>
      </c>
      <c r="BB6" s="21">
        <f t="shared" si="6"/>
        <v>59.4</v>
      </c>
      <c r="BC6" s="21">
        <f t="shared" si="6"/>
        <v>68.27</v>
      </c>
      <c r="BD6" s="21">
        <f t="shared" si="6"/>
        <v>74.790000000000006</v>
      </c>
      <c r="BE6" s="20" t="str">
        <f>IF(BE7="","",IF(BE7="-","【-】","【"&amp;SUBSTITUTE(TEXT(BE7,"#,##0.00"),"-","△")&amp;"】"))</f>
        <v>【78.43】</v>
      </c>
      <c r="BF6" s="21">
        <f>IF(BF7="",NA(),BF7)</f>
        <v>439.94</v>
      </c>
      <c r="BG6" s="21">
        <f t="shared" ref="BG6:BO6" si="7">IF(BG7="",NA(),BG7)</f>
        <v>415.13</v>
      </c>
      <c r="BH6" s="21">
        <f t="shared" si="7"/>
        <v>400.03</v>
      </c>
      <c r="BI6" s="21">
        <f t="shared" si="7"/>
        <v>395.27</v>
      </c>
      <c r="BJ6" s="21">
        <f t="shared" si="7"/>
        <v>375.58</v>
      </c>
      <c r="BK6" s="21">
        <f t="shared" si="7"/>
        <v>789.44</v>
      </c>
      <c r="BL6" s="21">
        <f t="shared" si="7"/>
        <v>789.08</v>
      </c>
      <c r="BM6" s="21">
        <f t="shared" si="7"/>
        <v>747.84</v>
      </c>
      <c r="BN6" s="21">
        <f t="shared" si="7"/>
        <v>804.98</v>
      </c>
      <c r="BO6" s="21">
        <f t="shared" si="7"/>
        <v>767.56</v>
      </c>
      <c r="BP6" s="20" t="str">
        <f>IF(BP7="","",IF(BP7="-","【-】","【"&amp;SUBSTITUTE(TEXT(BP7,"#,##0.00"),"-","△")&amp;"】"))</f>
        <v>【630.82】</v>
      </c>
      <c r="BQ6" s="21">
        <f>IF(BQ7="",NA(),BQ7)</f>
        <v>96.18</v>
      </c>
      <c r="BR6" s="21">
        <f t="shared" ref="BR6:BZ6" si="8">IF(BR7="",NA(),BR7)</f>
        <v>96.34</v>
      </c>
      <c r="BS6" s="21">
        <f t="shared" si="8"/>
        <v>94.71</v>
      </c>
      <c r="BT6" s="21">
        <f t="shared" si="8"/>
        <v>96.14</v>
      </c>
      <c r="BU6" s="21">
        <f t="shared" si="8"/>
        <v>94.81</v>
      </c>
      <c r="BV6" s="21">
        <f t="shared" si="8"/>
        <v>87.29</v>
      </c>
      <c r="BW6" s="21">
        <f t="shared" si="8"/>
        <v>88.25</v>
      </c>
      <c r="BX6" s="21">
        <f t="shared" si="8"/>
        <v>90.17</v>
      </c>
      <c r="BY6" s="21">
        <f t="shared" si="8"/>
        <v>88.71</v>
      </c>
      <c r="BZ6" s="21">
        <f t="shared" si="8"/>
        <v>90.23</v>
      </c>
      <c r="CA6" s="20" t="str">
        <f>IF(CA7="","",IF(CA7="-","【-】","【"&amp;SUBSTITUTE(TEXT(CA7,"#,##0.00"),"-","△")&amp;"】"))</f>
        <v>【97.81】</v>
      </c>
      <c r="CB6" s="21">
        <f>IF(CB7="",NA(),CB7)</f>
        <v>150</v>
      </c>
      <c r="CC6" s="21">
        <f t="shared" ref="CC6:CK6" si="9">IF(CC7="",NA(),CC7)</f>
        <v>150</v>
      </c>
      <c r="CD6" s="21">
        <f t="shared" si="9"/>
        <v>149.37</v>
      </c>
      <c r="CE6" s="21">
        <f t="shared" si="9"/>
        <v>150</v>
      </c>
      <c r="CF6" s="21">
        <f t="shared" si="9"/>
        <v>150</v>
      </c>
      <c r="CG6" s="21">
        <f t="shared" si="9"/>
        <v>176.67</v>
      </c>
      <c r="CH6" s="21">
        <f t="shared" si="9"/>
        <v>176.37</v>
      </c>
      <c r="CI6" s="21">
        <f t="shared" si="9"/>
        <v>173.17</v>
      </c>
      <c r="CJ6" s="21">
        <f t="shared" si="9"/>
        <v>174.8</v>
      </c>
      <c r="CK6" s="21">
        <f t="shared" si="9"/>
        <v>170.2</v>
      </c>
      <c r="CL6" s="20" t="str">
        <f>IF(CL7="","",IF(CL7="-","【-】","【"&amp;SUBSTITUTE(TEXT(CL7,"#,##0.00"),"-","△")&amp;"】"))</f>
        <v>【138.75】</v>
      </c>
      <c r="CM6" s="21">
        <f>IF(CM7="",NA(),CM7)</f>
        <v>76.66</v>
      </c>
      <c r="CN6" s="21">
        <f t="shared" ref="CN6:CV6" si="10">IF(CN7="",NA(),CN7)</f>
        <v>78.06</v>
      </c>
      <c r="CO6" s="21">
        <f t="shared" si="10"/>
        <v>76.12</v>
      </c>
      <c r="CP6" s="21">
        <f t="shared" si="10"/>
        <v>76.75</v>
      </c>
      <c r="CQ6" s="21">
        <f t="shared" si="10"/>
        <v>70.09</v>
      </c>
      <c r="CR6" s="21">
        <f t="shared" si="10"/>
        <v>57.42</v>
      </c>
      <c r="CS6" s="21">
        <f t="shared" si="10"/>
        <v>56.72</v>
      </c>
      <c r="CT6" s="21">
        <f t="shared" si="10"/>
        <v>56.43</v>
      </c>
      <c r="CU6" s="21">
        <f t="shared" si="10"/>
        <v>55.82</v>
      </c>
      <c r="CV6" s="21">
        <f t="shared" si="10"/>
        <v>56.51</v>
      </c>
      <c r="CW6" s="20" t="str">
        <f>IF(CW7="","",IF(CW7="-","【-】","【"&amp;SUBSTITUTE(TEXT(CW7,"#,##0.00"),"-","△")&amp;"】"))</f>
        <v>【58.94】</v>
      </c>
      <c r="CX6" s="21">
        <f>IF(CX7="",NA(),CX7)</f>
        <v>94.43</v>
      </c>
      <c r="CY6" s="21">
        <f t="shared" ref="CY6:DG6" si="11">IF(CY7="",NA(),CY7)</f>
        <v>95.18</v>
      </c>
      <c r="CZ6" s="21">
        <f t="shared" si="11"/>
        <v>95.43</v>
      </c>
      <c r="DA6" s="21">
        <f t="shared" si="11"/>
        <v>95.61</v>
      </c>
      <c r="DB6" s="21">
        <f t="shared" si="11"/>
        <v>95.36</v>
      </c>
      <c r="DC6" s="21">
        <f t="shared" si="11"/>
        <v>90.42</v>
      </c>
      <c r="DD6" s="21">
        <f t="shared" si="11"/>
        <v>90.72</v>
      </c>
      <c r="DE6" s="21">
        <f t="shared" si="11"/>
        <v>91.07</v>
      </c>
      <c r="DF6" s="21">
        <f t="shared" si="11"/>
        <v>90.67</v>
      </c>
      <c r="DG6" s="21">
        <f t="shared" si="11"/>
        <v>90.62</v>
      </c>
      <c r="DH6" s="20" t="str">
        <f>IF(DH7="","",IF(DH7="-","【-】","【"&amp;SUBSTITUTE(TEXT(DH7,"#,##0.00"),"-","△")&amp;"】"))</f>
        <v>【95.91】</v>
      </c>
      <c r="DI6" s="21">
        <f>IF(DI7="",NA(),DI7)</f>
        <v>24.96</v>
      </c>
      <c r="DJ6" s="21">
        <f t="shared" ref="DJ6:DR6" si="12">IF(DJ7="",NA(),DJ7)</f>
        <v>28.78</v>
      </c>
      <c r="DK6" s="21">
        <f t="shared" si="12"/>
        <v>32.36</v>
      </c>
      <c r="DL6" s="21">
        <f t="shared" si="12"/>
        <v>35.520000000000003</v>
      </c>
      <c r="DM6" s="21">
        <f t="shared" si="12"/>
        <v>36.46</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1">
        <f t="shared" si="13"/>
        <v>0.56000000000000005</v>
      </c>
      <c r="DW6" s="21">
        <f t="shared" si="13"/>
        <v>0.62</v>
      </c>
      <c r="DX6" s="21">
        <f t="shared" si="13"/>
        <v>0.71</v>
      </c>
      <c r="DY6" s="21">
        <f t="shared" si="13"/>
        <v>1.37</v>
      </c>
      <c r="DZ6" s="21">
        <f t="shared" si="13"/>
        <v>1.34</v>
      </c>
      <c r="EA6" s="21">
        <f t="shared" si="13"/>
        <v>1.5</v>
      </c>
      <c r="EB6" s="21">
        <f t="shared" si="13"/>
        <v>1.4</v>
      </c>
      <c r="EC6" s="21">
        <f t="shared" si="13"/>
        <v>2.08</v>
      </c>
      <c r="ED6" s="20" t="str">
        <f>IF(ED7="","",IF(ED7="-","【-】","【"&amp;SUBSTITUTE(TEXT(ED7,"#,##0.00"),"-","△")&amp;"】"))</f>
        <v>【8.68】</v>
      </c>
      <c r="EE6" s="20">
        <f>IF(EE7="",NA(),EE7)</f>
        <v>0</v>
      </c>
      <c r="EF6" s="20">
        <f t="shared" ref="EF6:EN6" si="14">IF(EF7="",NA(),EF7)</f>
        <v>0</v>
      </c>
      <c r="EG6" s="21">
        <f t="shared" si="14"/>
        <v>0.74</v>
      </c>
      <c r="EH6" s="20">
        <f t="shared" si="14"/>
        <v>0</v>
      </c>
      <c r="EI6" s="20">
        <f t="shared" si="14"/>
        <v>0</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2">
      <c r="A7" s="14"/>
      <c r="B7" s="23">
        <v>2023</v>
      </c>
      <c r="C7" s="23">
        <v>432113</v>
      </c>
      <c r="D7" s="23">
        <v>46</v>
      </c>
      <c r="E7" s="23">
        <v>17</v>
      </c>
      <c r="F7" s="23">
        <v>1</v>
      </c>
      <c r="G7" s="23">
        <v>0</v>
      </c>
      <c r="H7" s="23" t="s">
        <v>95</v>
      </c>
      <c r="I7" s="23" t="s">
        <v>96</v>
      </c>
      <c r="J7" s="23" t="s">
        <v>97</v>
      </c>
      <c r="K7" s="23" t="s">
        <v>98</v>
      </c>
      <c r="L7" s="23" t="s">
        <v>99</v>
      </c>
      <c r="M7" s="23" t="s">
        <v>100</v>
      </c>
      <c r="N7" s="24" t="s">
        <v>101</v>
      </c>
      <c r="O7" s="24">
        <v>67.400000000000006</v>
      </c>
      <c r="P7" s="24">
        <v>77.41</v>
      </c>
      <c r="Q7" s="24">
        <v>77.3</v>
      </c>
      <c r="R7" s="24">
        <v>3058</v>
      </c>
      <c r="S7" s="24">
        <v>36371</v>
      </c>
      <c r="T7" s="24">
        <v>74.3</v>
      </c>
      <c r="U7" s="24">
        <v>489.52</v>
      </c>
      <c r="V7" s="24">
        <v>28075</v>
      </c>
      <c r="W7" s="24">
        <v>8.0399999999999991</v>
      </c>
      <c r="X7" s="24">
        <v>3491.92</v>
      </c>
      <c r="Y7" s="24">
        <v>111.71</v>
      </c>
      <c r="Z7" s="24">
        <v>112.79</v>
      </c>
      <c r="AA7" s="24">
        <v>112.41</v>
      </c>
      <c r="AB7" s="24">
        <v>110.04</v>
      </c>
      <c r="AC7" s="24">
        <v>112.72</v>
      </c>
      <c r="AD7" s="24">
        <v>106.81</v>
      </c>
      <c r="AE7" s="24">
        <v>106.5</v>
      </c>
      <c r="AF7" s="24">
        <v>106.22</v>
      </c>
      <c r="AG7" s="24">
        <v>107.01</v>
      </c>
      <c r="AH7" s="24">
        <v>106.53</v>
      </c>
      <c r="AI7" s="24">
        <v>105.91</v>
      </c>
      <c r="AJ7" s="24">
        <v>0</v>
      </c>
      <c r="AK7" s="24">
        <v>0</v>
      </c>
      <c r="AL7" s="24">
        <v>0</v>
      </c>
      <c r="AM7" s="24">
        <v>0</v>
      </c>
      <c r="AN7" s="24">
        <v>0</v>
      </c>
      <c r="AO7" s="24">
        <v>34.4</v>
      </c>
      <c r="AP7" s="24">
        <v>18.36</v>
      </c>
      <c r="AQ7" s="24">
        <v>18.010000000000002</v>
      </c>
      <c r="AR7" s="24">
        <v>23.86</v>
      </c>
      <c r="AS7" s="24">
        <v>18.41</v>
      </c>
      <c r="AT7" s="24">
        <v>3.03</v>
      </c>
      <c r="AU7" s="24">
        <v>236.75</v>
      </c>
      <c r="AV7" s="24">
        <v>277.63</v>
      </c>
      <c r="AW7" s="24">
        <v>305.82</v>
      </c>
      <c r="AX7" s="24">
        <v>315.99</v>
      </c>
      <c r="AY7" s="24">
        <v>305.45</v>
      </c>
      <c r="AZ7" s="24">
        <v>68.17</v>
      </c>
      <c r="BA7" s="24">
        <v>55.6</v>
      </c>
      <c r="BB7" s="24">
        <v>59.4</v>
      </c>
      <c r="BC7" s="24">
        <v>68.27</v>
      </c>
      <c r="BD7" s="24">
        <v>74.790000000000006</v>
      </c>
      <c r="BE7" s="24">
        <v>78.430000000000007</v>
      </c>
      <c r="BF7" s="24">
        <v>439.94</v>
      </c>
      <c r="BG7" s="24">
        <v>415.13</v>
      </c>
      <c r="BH7" s="24">
        <v>400.03</v>
      </c>
      <c r="BI7" s="24">
        <v>395.27</v>
      </c>
      <c r="BJ7" s="24">
        <v>375.58</v>
      </c>
      <c r="BK7" s="24">
        <v>789.44</v>
      </c>
      <c r="BL7" s="24">
        <v>789.08</v>
      </c>
      <c r="BM7" s="24">
        <v>747.84</v>
      </c>
      <c r="BN7" s="24">
        <v>804.98</v>
      </c>
      <c r="BO7" s="24">
        <v>767.56</v>
      </c>
      <c r="BP7" s="24">
        <v>630.82000000000005</v>
      </c>
      <c r="BQ7" s="24">
        <v>96.18</v>
      </c>
      <c r="BR7" s="24">
        <v>96.34</v>
      </c>
      <c r="BS7" s="24">
        <v>94.71</v>
      </c>
      <c r="BT7" s="24">
        <v>96.14</v>
      </c>
      <c r="BU7" s="24">
        <v>94.81</v>
      </c>
      <c r="BV7" s="24">
        <v>87.29</v>
      </c>
      <c r="BW7" s="24">
        <v>88.25</v>
      </c>
      <c r="BX7" s="24">
        <v>90.17</v>
      </c>
      <c r="BY7" s="24">
        <v>88.71</v>
      </c>
      <c r="BZ7" s="24">
        <v>90.23</v>
      </c>
      <c r="CA7" s="24">
        <v>97.81</v>
      </c>
      <c r="CB7" s="24">
        <v>150</v>
      </c>
      <c r="CC7" s="24">
        <v>150</v>
      </c>
      <c r="CD7" s="24">
        <v>149.37</v>
      </c>
      <c r="CE7" s="24">
        <v>150</v>
      </c>
      <c r="CF7" s="24">
        <v>150</v>
      </c>
      <c r="CG7" s="24">
        <v>176.67</v>
      </c>
      <c r="CH7" s="24">
        <v>176.37</v>
      </c>
      <c r="CI7" s="24">
        <v>173.17</v>
      </c>
      <c r="CJ7" s="24">
        <v>174.8</v>
      </c>
      <c r="CK7" s="24">
        <v>170.2</v>
      </c>
      <c r="CL7" s="24">
        <v>138.75</v>
      </c>
      <c r="CM7" s="24">
        <v>76.66</v>
      </c>
      <c r="CN7" s="24">
        <v>78.06</v>
      </c>
      <c r="CO7" s="24">
        <v>76.12</v>
      </c>
      <c r="CP7" s="24">
        <v>76.75</v>
      </c>
      <c r="CQ7" s="24">
        <v>70.09</v>
      </c>
      <c r="CR7" s="24">
        <v>57.42</v>
      </c>
      <c r="CS7" s="24">
        <v>56.72</v>
      </c>
      <c r="CT7" s="24">
        <v>56.43</v>
      </c>
      <c r="CU7" s="24">
        <v>55.82</v>
      </c>
      <c r="CV7" s="24">
        <v>56.51</v>
      </c>
      <c r="CW7" s="24">
        <v>58.94</v>
      </c>
      <c r="CX7" s="24">
        <v>94.43</v>
      </c>
      <c r="CY7" s="24">
        <v>95.18</v>
      </c>
      <c r="CZ7" s="24">
        <v>95.43</v>
      </c>
      <c r="DA7" s="24">
        <v>95.61</v>
      </c>
      <c r="DB7" s="24">
        <v>95.36</v>
      </c>
      <c r="DC7" s="24">
        <v>90.42</v>
      </c>
      <c r="DD7" s="24">
        <v>90.72</v>
      </c>
      <c r="DE7" s="24">
        <v>91.07</v>
      </c>
      <c r="DF7" s="24">
        <v>90.67</v>
      </c>
      <c r="DG7" s="24">
        <v>90.62</v>
      </c>
      <c r="DH7" s="24">
        <v>95.91</v>
      </c>
      <c r="DI7" s="24">
        <v>24.96</v>
      </c>
      <c r="DJ7" s="24">
        <v>28.78</v>
      </c>
      <c r="DK7" s="24">
        <v>32.36</v>
      </c>
      <c r="DL7" s="24">
        <v>35.520000000000003</v>
      </c>
      <c r="DM7" s="24">
        <v>36.46</v>
      </c>
      <c r="DN7" s="24">
        <v>29.23</v>
      </c>
      <c r="DO7" s="24">
        <v>20.78</v>
      </c>
      <c r="DP7" s="24">
        <v>23.54</v>
      </c>
      <c r="DQ7" s="24">
        <v>25.86</v>
      </c>
      <c r="DR7" s="24">
        <v>26.9</v>
      </c>
      <c r="DS7" s="24">
        <v>41.09</v>
      </c>
      <c r="DT7" s="24">
        <v>0</v>
      </c>
      <c r="DU7" s="24">
        <v>0</v>
      </c>
      <c r="DV7" s="24">
        <v>0.56000000000000005</v>
      </c>
      <c r="DW7" s="24">
        <v>0.62</v>
      </c>
      <c r="DX7" s="24">
        <v>0.71</v>
      </c>
      <c r="DY7" s="24">
        <v>1.37</v>
      </c>
      <c r="DZ7" s="24">
        <v>1.34</v>
      </c>
      <c r="EA7" s="24">
        <v>1.5</v>
      </c>
      <c r="EB7" s="24">
        <v>1.4</v>
      </c>
      <c r="EC7" s="24">
        <v>2.08</v>
      </c>
      <c r="ED7" s="24">
        <v>8.68</v>
      </c>
      <c r="EE7" s="24">
        <v>0</v>
      </c>
      <c r="EF7" s="24">
        <v>0</v>
      </c>
      <c r="EG7" s="24">
        <v>0.74</v>
      </c>
      <c r="EH7" s="24">
        <v>0</v>
      </c>
      <c r="EI7" s="24">
        <v>0</v>
      </c>
      <c r="EJ7" s="24">
        <v>0.17</v>
      </c>
      <c r="EK7" s="24">
        <v>0.15</v>
      </c>
      <c r="EL7" s="24">
        <v>0.15</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2025-02-14T05:13:38Z</cp:lastPrinted>
  <dcterms:created xsi:type="dcterms:W3CDTF">2025-01-24T07:07:18Z</dcterms:created>
  <dcterms:modified xsi:type="dcterms:W3CDTF">2025-02-19T02:28:09Z</dcterms:modified>
  <cp:category/>
</cp:coreProperties>
</file>