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vxW3OT7TCPYzNPqUlyBtDkpdbh8I8/2YI0ravrXCb9+yHZ3aot8GLfvdRpNUTpurkfn6Iut9SFd803Ho2TwgUg==" workbookSaltValue="XqcArQhs7+Z0UMNDpV+XJQ==" workbookSpinCount="100000" lockStructure="1"/>
  <bookViews>
    <workbookView xWindow="0" yWindow="0" windowWidth="28800" windowHeight="1247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GT80" i="4" s="1"/>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MO80" i="4"/>
  <c r="LZ80" i="4"/>
  <c r="LK80" i="4"/>
  <c r="KV80" i="4"/>
  <c r="KG80" i="4"/>
  <c r="JB80" i="4"/>
  <c r="IM80" i="4"/>
  <c r="HX80" i="4"/>
  <c r="HI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B10" i="4"/>
  <c r="ID8" i="4"/>
  <c r="FZ8" i="4"/>
  <c r="EG8" i="4"/>
  <c r="CN8" i="4"/>
  <c r="AU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EW32" i="4"/>
  <c r="EW54" i="4"/>
  <c r="BI78" i="4"/>
  <c r="BI54" i="4"/>
  <c r="BI32" i="4"/>
  <c r="LZ78" i="4"/>
  <c r="LY54" i="4"/>
  <c r="LY32" i="4"/>
  <c r="IM78" i="4"/>
  <c r="IK54" i="4"/>
  <c r="IK32" i="4"/>
  <c r="EZ78" i="4"/>
  <c r="HX78" i="4"/>
  <c r="HV54" i="4"/>
  <c r="EK78" i="4"/>
  <c r="EH54" i="4"/>
  <c r="EH32" i="4"/>
  <c r="AT78" i="4"/>
  <c r="AT54" i="4"/>
  <c r="AT32" i="4"/>
  <c r="LK78" i="4"/>
  <c r="LJ54" i="4"/>
  <c r="LJ32" i="4"/>
  <c r="HV32" i="4"/>
  <c r="DS32" i="4"/>
  <c r="HI78" i="4"/>
  <c r="HG54" i="4"/>
  <c r="HG32" i="4"/>
  <c r="DV78" i="4"/>
  <c r="DS54" i="4"/>
  <c r="AE78" i="4"/>
  <c r="AE54" i="4"/>
  <c r="AE32" i="4"/>
  <c r="KV78" i="4"/>
  <c r="KU54" i="4"/>
  <c r="KU32" i="4"/>
</calcChain>
</file>

<file path=xl/sharedStrings.xml><?xml version="1.0" encoding="utf-8"?>
<sst xmlns="http://schemas.openxmlformats.org/spreadsheetml/2006/main" count="369" uniqueCount="195">
  <si>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</si>
  <si>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</si>
  <si>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</si>
  <si>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</si>
  <si>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</si>
  <si>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</si>
  <si>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</si>
  <si>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</si>
  <si>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</si>
  <si>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</si>
  <si>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</si>
  <si>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</si>
  <si>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</si>
  <si>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</si>
  <si>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</si>
  <si>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</si>
  <si>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</si>
  <si>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</si>
  <si>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</si>
  <si>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</si>
  <si>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</si>
  <si>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</si>
  <si>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</si>
  <si>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</si>
  <si>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</si>
  <si>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</si>
  <si>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</si>
  <si>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</si>
  <si>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</si>
  <si>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</si>
  <si>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</si>
  <si>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</si>
  <si>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</si>
  <si>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</si>
  <si>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</si>
  <si>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</si>
  <si>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</si>
  <si>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</si>
  <si>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</si>
  <si>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</si>
  <si>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</si>
  <si>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</si>
  <si>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</si>
  <si>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</si>
  <si>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</si>
  <si>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</si>
  <si>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</si>
  <si>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</si>
  <si>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</si>
  <si>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</si>
  <si>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</si>
  <si>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</si>
  <si>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</si>
  <si>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</si>
  <si>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</si>
  <si>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</si>
  <si>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</si>
  <si>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</si>
  <si>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</si>
  <si>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</si>
  <si>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</si>
  <si>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</si>
  <si>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</si>
  <si>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</si>
  <si>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</si>
  <si>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</si>
  <si>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</si>
  <si>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</si>
  <si>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</si>
  <si>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</si>
  <si>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</si>
  <si>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</si>
  <si>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</si>
  <si>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</si>
  <si>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</si>
  <si>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</si>
  <si>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</si>
  <si>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</si>
  <si>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</si>
  <si>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</si>
  <si>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</si>
  <si>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</si>
  <si>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</si>
  <si>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</si>
  <si>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</si>
  <si>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</si>
  <si>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</si>
  <si>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</si>
  <si>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</si>
  <si>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</si>
  <si>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</si>
  <si>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</si>
  <si>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</si>
  <si>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</si>
  <si>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</si>
  <si>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</si>
  <si>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</si>
  <si>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</si>
  <si>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</si>
  <si>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</si>
  <si>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</si>
  <si>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</si>
  <si>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</si>
  <si>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</si>
  <si>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</si>
  <si>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</si>
  <si>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</si>
  <si>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</si>
  <si>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</si>
  <si>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</si>
  <si>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</si>
  <si>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</si>
  <si>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</si>
  <si>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</si>
  <si>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</si>
  <si>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</si>
  <si>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</si>
  <si>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</si>
  <si>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</si>
  <si>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</si>
  <si>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</si>
  <si>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</si>
  <si>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</si>
  <si>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</si>
  <si>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</si>
  <si>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</si>
  <si>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</si>
  <si>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</si>
  <si>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</si>
  <si>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</si>
  <si>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</si>
  <si>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</si>
  <si>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</si>
  <si>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</si>
  <si>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</si>
  <si>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</si>
  <si>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</si>
  <si>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</si>
  <si>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</si>
  <si>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</si>
  <si>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</si>
  <si>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</si>
  <si>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</si>
  <si>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</si>
  <si>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</si>
  <si>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</si>
  <si>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</si>
  <si>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</si>
  <si>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</si>
  <si>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</si>
  <si>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</si>
  <si>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</si>
  <si>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</si>
  <si>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</si>
  <si>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</si>
  <si>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</si>
  <si>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</si>
  <si>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</si>
  <si>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</si>
  <si>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</si>
  <si>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</si>
  <si>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</si>
  <si>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</si>
  <si>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</si>
  <si>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当該値(N-4)</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</si>
  <si>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</si>
  <si>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</si>
  <si>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</si>
  <si>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</si>
  <si>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</si>
  <si>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</si>
  <si>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</si>
  <si>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</si>
  <si>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t>
  </si>
  <si>
    <t>くまもと県北病院</t>
  </si>
  <si>
    <t>地方独立行政法人</t>
  </si>
  <si>
    <t>病院事業</t>
  </si>
  <si>
    <t>一般病院</t>
  </si>
  <si>
    <t>400床以上～500床未満</t>
  </si>
  <si>
    <t>非設置</t>
  </si>
  <si>
    <t>直営</t>
  </si>
  <si>
    <t>対象</t>
  </si>
  <si>
    <t>ド 透</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</si>
  <si>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</si>
  <si>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</si>
  <si>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</si>
  <si>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</si>
  <si>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</si>
  <si>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</si>
  <si>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</si>
  <si>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</si>
  <si>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当院は地域の皆様に安心と信頼を提供する県北の中核病院を目指しています。
　県北の小児医療を含めて24時間の救急医療を提供しています。急性期医療に関しては心臓カテーテル検査、内視鏡、人工呼吸器管理、緊急透析等を実施しています。
また、地域医療支援病院として、かかりつけ医からの紹介患者に対する医療提供、医療機器等の共同利用の実施等を通じて、地域医療を担うかかりつけ医等を支援し、地域医療の確保を図る役割を担っています。地域には緩和ケア病棟はありませんが、地域との連携により終末期患者を支援しています。当院では在宅医療のバックベッドとして訪問診療や地域医師とのダブル主治医として活動しています。そして、病院フェスタでは病院施設を開放して地域の方と触れ合うことにより交流を深めています。</t>
    <rPh sb="1" eb="3">
      <t>トウイン</t>
    </rPh>
    <rPh sb="4" eb="6">
      <t>チイキ</t>
    </rPh>
    <rPh sb="7" eb="9">
      <t>ミナサマ</t>
    </rPh>
    <rPh sb="10" eb="12">
      <t>アンシン</t>
    </rPh>
    <rPh sb="13" eb="15">
      <t>シンライ</t>
    </rPh>
    <rPh sb="16" eb="18">
      <t>テイキョウ</t>
    </rPh>
    <rPh sb="20" eb="22">
      <t>ケンホク</t>
    </rPh>
    <rPh sb="23" eb="27">
      <t>チュウカクビョウイン</t>
    </rPh>
    <rPh sb="28" eb="30">
      <t>メザ</t>
    </rPh>
    <rPh sb="77" eb="79">
      <t>シンゾウ</t>
    </rPh>
    <rPh sb="84" eb="86">
      <t>ケンサ</t>
    </rPh>
    <rPh sb="105" eb="107">
      <t>ジッシ</t>
    </rPh>
    <rPh sb="209" eb="211">
      <t>チイキ</t>
    </rPh>
    <rPh sb="213" eb="215">
      <t>カンワ</t>
    </rPh>
    <rPh sb="217" eb="219">
      <t>ビョウトウ</t>
    </rPh>
    <rPh sb="227" eb="229">
      <t>チイキ</t>
    </rPh>
    <rPh sb="231" eb="233">
      <t>レンケイ</t>
    </rPh>
    <rPh sb="236" eb="238">
      <t>シュウマツ</t>
    </rPh>
    <rPh sb="238" eb="239">
      <t>キ</t>
    </rPh>
    <rPh sb="239" eb="241">
      <t>カンジャ</t>
    </rPh>
    <rPh sb="242" eb="244">
      <t>シエン</t>
    </rPh>
    <rPh sb="250" eb="252">
      <t>トウイン</t>
    </rPh>
    <rPh sb="254" eb="258">
      <t>ザイタクイリョウ</t>
    </rPh>
    <rPh sb="268" eb="272">
      <t>ホウモンシンリョウ</t>
    </rPh>
    <rPh sb="273" eb="277">
      <t>チイキイシ</t>
    </rPh>
    <rPh sb="282" eb="285">
      <t>シュジイ</t>
    </rPh>
    <rPh sb="288" eb="290">
      <t>カツドウ</t>
    </rPh>
    <phoneticPr fontId="5"/>
  </si>
  <si>
    <t>くまもと県北病院は令和3年3月に開院した新しい施設のため、当面の間は大規模な改修等は発生しません。医療機器更新や大規模修繕につきましては、計画的に実施する予定です。</t>
    <rPh sb="4" eb="6">
      <t>ケンホク</t>
    </rPh>
    <rPh sb="6" eb="8">
      <t>ビョウイン</t>
    </rPh>
    <rPh sb="9" eb="11">
      <t>レイワ</t>
    </rPh>
    <rPh sb="12" eb="13">
      <t>ネン</t>
    </rPh>
    <rPh sb="14" eb="15">
      <t>ガツ</t>
    </rPh>
    <rPh sb="16" eb="18">
      <t>カイイン</t>
    </rPh>
    <rPh sb="20" eb="21">
      <t>アタラ</t>
    </rPh>
    <rPh sb="23" eb="25">
      <t>シセツ</t>
    </rPh>
    <rPh sb="29" eb="31">
      <t>トウメン</t>
    </rPh>
    <rPh sb="32" eb="33">
      <t>アイダ</t>
    </rPh>
    <rPh sb="34" eb="37">
      <t>ダイキボ</t>
    </rPh>
    <rPh sb="38" eb="40">
      <t>カイシュウ</t>
    </rPh>
    <rPh sb="40" eb="41">
      <t>トウ</t>
    </rPh>
    <rPh sb="42" eb="44">
      <t>ハッセイ</t>
    </rPh>
    <rPh sb="49" eb="53">
      <t>イリョウキキ</t>
    </rPh>
    <rPh sb="53" eb="55">
      <t>コウシン</t>
    </rPh>
    <rPh sb="56" eb="61">
      <t>ダイキボシュウゼン</t>
    </rPh>
    <rPh sb="69" eb="72">
      <t>ケイカクテキ</t>
    </rPh>
    <rPh sb="73" eb="75">
      <t>ジッシ</t>
    </rPh>
    <rPh sb="77" eb="79">
      <t>ヨテイ</t>
    </rPh>
    <phoneticPr fontId="5"/>
  </si>
  <si>
    <t>　令和5年度の経営状況はコロナウイルス感染症が２類感染症から５類感染症に移行し、補助金が大きく減少した影響を受け厳しい状況となりました。前年に比べ医業収益は増加しましたが補助金の減少分を補うほどではありませんでした。補助金に頼らない経営基盤の構築が求められ、病院全体で更なる収益増加、経費削減に取り組む必要があると考えます。
　第３期中期計画に基づき、医療サービスの充実、患者サービスの向上、医療提供体制の充実を実施し、効率的な運営管理体制を確立し、収益の確保と費用の節減を実施していきます。</t>
    <rPh sb="1" eb="3">
      <t>レイワ</t>
    </rPh>
    <rPh sb="4" eb="6">
      <t>ネンド</t>
    </rPh>
    <rPh sb="7" eb="11">
      <t>ケイエイジョウキョウ</t>
    </rPh>
    <rPh sb="19" eb="22">
      <t>カンセンショウ</t>
    </rPh>
    <rPh sb="24" eb="25">
      <t>ルイ</t>
    </rPh>
    <rPh sb="25" eb="28">
      <t>カンセンショウ</t>
    </rPh>
    <rPh sb="31" eb="32">
      <t>ルイ</t>
    </rPh>
    <rPh sb="32" eb="35">
      <t>カンセンショウ</t>
    </rPh>
    <rPh sb="36" eb="38">
      <t>イコウ</t>
    </rPh>
    <rPh sb="40" eb="43">
      <t>ホジョキン</t>
    </rPh>
    <rPh sb="44" eb="45">
      <t>オオ</t>
    </rPh>
    <rPh sb="47" eb="49">
      <t>ゲンショウ</t>
    </rPh>
    <rPh sb="51" eb="53">
      <t>エイキョウ</t>
    </rPh>
    <rPh sb="54" eb="55">
      <t>ウ</t>
    </rPh>
    <rPh sb="56" eb="57">
      <t>キビ</t>
    </rPh>
    <rPh sb="59" eb="61">
      <t>ジョウキョウ</t>
    </rPh>
    <rPh sb="68" eb="70">
      <t>ゼンネン</t>
    </rPh>
    <rPh sb="71" eb="72">
      <t>クラ</t>
    </rPh>
    <rPh sb="73" eb="77">
      <t>イギョウシュウエキ</t>
    </rPh>
    <rPh sb="78" eb="80">
      <t>ゾウカ</t>
    </rPh>
    <rPh sb="85" eb="88">
      <t>ホジョキン</t>
    </rPh>
    <rPh sb="89" eb="92">
      <t>ゲンショウブン</t>
    </rPh>
    <rPh sb="93" eb="94">
      <t>オギナ</t>
    </rPh>
    <rPh sb="108" eb="111">
      <t>ホジョキン</t>
    </rPh>
    <rPh sb="112" eb="113">
      <t>タヨ</t>
    </rPh>
    <rPh sb="129" eb="133">
      <t>ビョウインゼンタイ</t>
    </rPh>
    <rPh sb="134" eb="135">
      <t>サラ</t>
    </rPh>
    <rPh sb="137" eb="141">
      <t>シュウエキゾウカ</t>
    </rPh>
    <rPh sb="142" eb="146">
      <t>ケイヒサクゲン</t>
    </rPh>
    <rPh sb="147" eb="148">
      <t>ト</t>
    </rPh>
    <rPh sb="149" eb="150">
      <t>ク</t>
    </rPh>
    <rPh sb="151" eb="153">
      <t>ヒツヨウ</t>
    </rPh>
    <rPh sb="157" eb="158">
      <t>カンガ</t>
    </rPh>
    <rPh sb="172" eb="173">
      <t>モト</t>
    </rPh>
    <rPh sb="176" eb="178">
      <t>イリョウ</t>
    </rPh>
    <rPh sb="183" eb="185">
      <t>ジュウジツ</t>
    </rPh>
    <rPh sb="186" eb="188">
      <t>カンジャ</t>
    </rPh>
    <rPh sb="193" eb="195">
      <t>コウジョウ</t>
    </rPh>
    <rPh sb="196" eb="202">
      <t>イリョウテイキョウタイセイ</t>
    </rPh>
    <rPh sb="203" eb="205">
      <t>ジュウジツ</t>
    </rPh>
    <phoneticPr fontId="5"/>
  </si>
  <si>
    <t>　コロナウイルス感染症が２類から５類に移行したことに伴い、新型コロナウイルス感染症等入院確保事業補助金が大きく減額しました。入院単価、外来単価が上昇したことにより医業収益は増加しましたが補助金の減額分を補うほどではありませんでした。
入院患者1人1日当たり収益については前年から上昇しましたが類似病院、全国平均に比べ低い状況です。引き続き増加できるよう取り組んでいきます。
　病床利用率に関しては類似病院、全国平均を上回っていますが、前年から低下しています。平均在院日数の短縮を継続しながら、患者増のための取り組みが必要と考えています。</t>
    <rPh sb="8" eb="11">
      <t>カンセンショウ</t>
    </rPh>
    <rPh sb="13" eb="14">
      <t>ルイ</t>
    </rPh>
    <rPh sb="17" eb="18">
      <t>ルイ</t>
    </rPh>
    <rPh sb="19" eb="21">
      <t>イコウ</t>
    </rPh>
    <rPh sb="26" eb="27">
      <t>トモナ</t>
    </rPh>
    <rPh sb="29" eb="31">
      <t>シンガタ</t>
    </rPh>
    <rPh sb="38" eb="41">
      <t>カンセンショウ</t>
    </rPh>
    <rPh sb="41" eb="42">
      <t>トウ</t>
    </rPh>
    <rPh sb="42" eb="44">
      <t>ニュウイン</t>
    </rPh>
    <rPh sb="44" eb="46">
      <t>カクホ</t>
    </rPh>
    <rPh sb="46" eb="51">
      <t>ジギョウホジョキン</t>
    </rPh>
    <rPh sb="52" eb="53">
      <t>オオ</t>
    </rPh>
    <rPh sb="55" eb="57">
      <t>ゲンガク</t>
    </rPh>
    <rPh sb="62" eb="64">
      <t>ニュウイン</t>
    </rPh>
    <rPh sb="64" eb="66">
      <t>タンカ</t>
    </rPh>
    <rPh sb="67" eb="69">
      <t>ガイライ</t>
    </rPh>
    <rPh sb="69" eb="71">
      <t>タンカ</t>
    </rPh>
    <rPh sb="72" eb="74">
      <t>ジョウショウ</t>
    </rPh>
    <rPh sb="86" eb="88">
      <t>ゾウカ</t>
    </rPh>
    <rPh sb="93" eb="96">
      <t>ホジョキン</t>
    </rPh>
    <rPh sb="97" eb="100">
      <t>ゲンガクブン</t>
    </rPh>
    <rPh sb="101" eb="102">
      <t>オギナ</t>
    </rPh>
    <rPh sb="117" eb="119">
      <t>ニュウイン</t>
    </rPh>
    <rPh sb="119" eb="121">
      <t>カンジャ</t>
    </rPh>
    <rPh sb="122" eb="123">
      <t>ヒト</t>
    </rPh>
    <rPh sb="124" eb="125">
      <t>ニチ</t>
    </rPh>
    <rPh sb="125" eb="126">
      <t>ア</t>
    </rPh>
    <rPh sb="128" eb="130">
      <t>シュウエキ</t>
    </rPh>
    <rPh sb="135" eb="137">
      <t>ゼンネン</t>
    </rPh>
    <rPh sb="139" eb="141">
      <t>ジョウショウ</t>
    </rPh>
    <rPh sb="146" eb="150">
      <t>ルイジビョウイン</t>
    </rPh>
    <rPh sb="151" eb="155">
      <t>ゼンコクヘイキン</t>
    </rPh>
    <rPh sb="156" eb="157">
      <t>クラ</t>
    </rPh>
    <rPh sb="158" eb="159">
      <t>ヒク</t>
    </rPh>
    <rPh sb="160" eb="162">
      <t>ジョウキョウ</t>
    </rPh>
    <rPh sb="165" eb="166">
      <t>ヒ</t>
    </rPh>
    <rPh sb="167" eb="168">
      <t>ツヅ</t>
    </rPh>
    <rPh sb="169" eb="171">
      <t>ゾウカ</t>
    </rPh>
    <rPh sb="176" eb="177">
      <t>ト</t>
    </rPh>
    <rPh sb="178" eb="179">
      <t>ク</t>
    </rPh>
    <rPh sb="188" eb="193">
      <t>ビョウショウリヨウリツ</t>
    </rPh>
    <rPh sb="194" eb="195">
      <t>カン</t>
    </rPh>
    <rPh sb="198" eb="202">
      <t>ルイジビョウイン</t>
    </rPh>
    <rPh sb="203" eb="205">
      <t>ゼンコク</t>
    </rPh>
    <rPh sb="205" eb="207">
      <t>ヘイキン</t>
    </rPh>
    <rPh sb="208" eb="210">
      <t>ウワマワ</t>
    </rPh>
    <rPh sb="217" eb="219">
      <t>ゼンネン</t>
    </rPh>
    <rPh sb="221" eb="223">
      <t>テイカ</t>
    </rPh>
    <rPh sb="229" eb="235">
      <t>ヘイキンザイインニッスウ</t>
    </rPh>
    <rPh sb="236" eb="238">
      <t>タンシュク</t>
    </rPh>
    <rPh sb="239" eb="241">
      <t>ケイゾク</t>
    </rPh>
    <rPh sb="246" eb="248">
      <t>カンジャ</t>
    </rPh>
    <rPh sb="248" eb="249">
      <t>ゾウ</t>
    </rPh>
    <rPh sb="253" eb="254">
      <t>ト</t>
    </rPh>
    <rPh sb="255" eb="256">
      <t>ク</t>
    </rPh>
    <rPh sb="258" eb="260">
      <t>ヒツヨウ</t>
    </rPh>
    <rPh sb="261" eb="26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</si>
</sst>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68.2</c:v>
                </c:pt>
                <c:pt idx="2">
                  <c:v>79.7</c:v>
                </c:pt>
                <c:pt idx="3">
                  <c:v>77.900000000000006</c:v>
                </c:pt>
                <c:pt idx="4">
                  <c:v>73.8</c:v>
                </c:pt>
              </c:numCache>
            </c:numRef>
          </c:val>
          <c:extLst>
            <c:ext xmlns:c16="http://schemas.microsoft.com/office/drawing/2014/chart" uri="{C3380CC4-5D6E-409C-BE32-E72D297353CC}">
              <c16:uniqueId val="{00000000-CDB9-401A-A1AB-4118E06987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CDB9-401A-A1AB-4118E06987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18122</c:v>
                </c:pt>
                <c:pt idx="2">
                  <c:v>17781</c:v>
                </c:pt>
                <c:pt idx="3">
                  <c:v>18706</c:v>
                </c:pt>
                <c:pt idx="4">
                  <c:v>21023</c:v>
                </c:pt>
              </c:numCache>
            </c:numRef>
          </c:val>
          <c:extLst>
            <c:ext xmlns:c16="http://schemas.microsoft.com/office/drawing/2014/chart" uri="{C3380CC4-5D6E-409C-BE32-E72D297353CC}">
              <c16:uniqueId val="{00000000-F5B5-453C-BB05-5E2255B05D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18423</c:v>
                </c:pt>
                <c:pt idx="2">
                  <c:v>19190</c:v>
                </c:pt>
                <c:pt idx="3">
                  <c:v>19216</c:v>
                </c:pt>
                <c:pt idx="4">
                  <c:v>20167</c:v>
                </c:pt>
              </c:numCache>
            </c:numRef>
          </c:val>
          <c:smooth val="0"/>
          <c:extLst>
            <c:ext xmlns:c16="http://schemas.microsoft.com/office/drawing/2014/chart" uri="{C3380CC4-5D6E-409C-BE32-E72D297353CC}">
              <c16:uniqueId val="{00000001-F5B5-453C-BB05-5E2255B05D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43159</c:v>
                </c:pt>
                <c:pt idx="2">
                  <c:v>46154</c:v>
                </c:pt>
                <c:pt idx="3">
                  <c:v>48101</c:v>
                </c:pt>
                <c:pt idx="4">
                  <c:v>55259</c:v>
                </c:pt>
              </c:numCache>
            </c:numRef>
          </c:val>
          <c:extLst>
            <c:ext xmlns:c16="http://schemas.microsoft.com/office/drawing/2014/chart" uri="{C3380CC4-5D6E-409C-BE32-E72D297353CC}">
              <c16:uniqueId val="{00000000-8F2E-4271-8C34-91C8BC7E65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63766</c:v>
                </c:pt>
                <c:pt idx="2">
                  <c:v>66386</c:v>
                </c:pt>
                <c:pt idx="3">
                  <c:v>69418</c:v>
                </c:pt>
                <c:pt idx="4">
                  <c:v>70803</c:v>
                </c:pt>
              </c:numCache>
            </c:numRef>
          </c:val>
          <c:smooth val="0"/>
          <c:extLst>
            <c:ext xmlns:c16="http://schemas.microsoft.com/office/drawing/2014/chart" uri="{C3380CC4-5D6E-409C-BE32-E72D297353CC}">
              <c16:uniqueId val="{00000001-8F2E-4271-8C34-91C8BC7E65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218B-40FB-B69E-B08F4993B6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218B-40FB-B69E-B08F4993B6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81.900000000000006</c:v>
                </c:pt>
                <c:pt idx="2">
                  <c:v>85</c:v>
                </c:pt>
                <c:pt idx="3">
                  <c:v>81.2</c:v>
                </c:pt>
                <c:pt idx="4">
                  <c:v>83.9</c:v>
                </c:pt>
              </c:numCache>
            </c:numRef>
          </c:val>
          <c:extLst>
            <c:ext xmlns:c16="http://schemas.microsoft.com/office/drawing/2014/chart" uri="{C3380CC4-5D6E-409C-BE32-E72D297353CC}">
              <c16:uniqueId val="{00000000-E185-47CF-B2EC-166DAFA966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84.9</c:v>
                </c:pt>
                <c:pt idx="2">
                  <c:v>86.9</c:v>
                </c:pt>
                <c:pt idx="3">
                  <c:v>86.4</c:v>
                </c:pt>
                <c:pt idx="4">
                  <c:v>86.7</c:v>
                </c:pt>
              </c:numCache>
            </c:numRef>
          </c:val>
          <c:smooth val="0"/>
          <c:extLst>
            <c:ext xmlns:c16="http://schemas.microsoft.com/office/drawing/2014/chart" uri="{C3380CC4-5D6E-409C-BE32-E72D297353CC}">
              <c16:uniqueId val="{00000001-E185-47CF-B2EC-166DAFA966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83.6</c:v>
                </c:pt>
                <c:pt idx="2">
                  <c:v>86.8</c:v>
                </c:pt>
                <c:pt idx="3">
                  <c:v>82.4</c:v>
                </c:pt>
                <c:pt idx="4">
                  <c:v>85.5</c:v>
                </c:pt>
              </c:numCache>
            </c:numRef>
          </c:val>
          <c:extLst>
            <c:ext xmlns:c16="http://schemas.microsoft.com/office/drawing/2014/chart" uri="{C3380CC4-5D6E-409C-BE32-E72D297353CC}">
              <c16:uniqueId val="{00000000-9044-4AEB-8F4B-9D4D5C60D6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87.5</c:v>
                </c:pt>
                <c:pt idx="2">
                  <c:v>89.4</c:v>
                </c:pt>
                <c:pt idx="3">
                  <c:v>88.9</c:v>
                </c:pt>
                <c:pt idx="4">
                  <c:v>89.2</c:v>
                </c:pt>
              </c:numCache>
            </c:numRef>
          </c:val>
          <c:smooth val="0"/>
          <c:extLst>
            <c:ext xmlns:c16="http://schemas.microsoft.com/office/drawing/2014/chart" uri="{C3380CC4-5D6E-409C-BE32-E72D297353CC}">
              <c16:uniqueId val="{00000001-9044-4AEB-8F4B-9D4D5C60D65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105.7</c:v>
                </c:pt>
                <c:pt idx="2">
                  <c:v>122.3</c:v>
                </c:pt>
                <c:pt idx="3">
                  <c:v>113.1</c:v>
                </c:pt>
                <c:pt idx="4">
                  <c:v>91.8</c:v>
                </c:pt>
              </c:numCache>
            </c:numRef>
          </c:val>
          <c:extLst>
            <c:ext xmlns:c16="http://schemas.microsoft.com/office/drawing/2014/chart" uri="{C3380CC4-5D6E-409C-BE32-E72D297353CC}">
              <c16:uniqueId val="{00000000-CDAF-4AB6-A48C-B501558DC3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103.9</c:v>
                </c:pt>
                <c:pt idx="2">
                  <c:v>106.6</c:v>
                </c:pt>
                <c:pt idx="3">
                  <c:v>103.5</c:v>
                </c:pt>
                <c:pt idx="4">
                  <c:v>96.8</c:v>
                </c:pt>
              </c:numCache>
            </c:numRef>
          </c:val>
          <c:smooth val="0"/>
          <c:extLst>
            <c:ext xmlns:c16="http://schemas.microsoft.com/office/drawing/2014/chart" uri="{C3380CC4-5D6E-409C-BE32-E72D297353CC}">
              <c16:uniqueId val="{00000001-CDAF-4AB6-A48C-B501558DC3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13.4</c:v>
                </c:pt>
                <c:pt idx="2">
                  <c:v>18.399999999999999</c:v>
                </c:pt>
                <c:pt idx="3">
                  <c:v>24.4</c:v>
                </c:pt>
                <c:pt idx="4">
                  <c:v>24</c:v>
                </c:pt>
              </c:numCache>
            </c:numRef>
          </c:val>
          <c:extLst>
            <c:ext xmlns:c16="http://schemas.microsoft.com/office/drawing/2014/chart" uri="{C3380CC4-5D6E-409C-BE32-E72D297353CC}">
              <c16:uniqueId val="{00000000-D36B-4D84-8B3E-5DD5259A6D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56.8</c:v>
                </c:pt>
                <c:pt idx="2">
                  <c:v>58.5</c:v>
                </c:pt>
                <c:pt idx="3">
                  <c:v>57.4</c:v>
                </c:pt>
                <c:pt idx="4">
                  <c:v>57.3</c:v>
                </c:pt>
              </c:numCache>
            </c:numRef>
          </c:val>
          <c:smooth val="0"/>
          <c:extLst>
            <c:ext xmlns:c16="http://schemas.microsoft.com/office/drawing/2014/chart" uri="{C3380CC4-5D6E-409C-BE32-E72D297353CC}">
              <c16:uniqueId val="{00000001-D36B-4D84-8B3E-5DD5259A6D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19.600000000000001</c:v>
                </c:pt>
                <c:pt idx="2">
                  <c:v>19.600000000000001</c:v>
                </c:pt>
                <c:pt idx="3">
                  <c:v>41.3</c:v>
                </c:pt>
                <c:pt idx="4">
                  <c:v>56.2</c:v>
                </c:pt>
              </c:numCache>
            </c:numRef>
          </c:val>
          <c:extLst>
            <c:ext xmlns:c16="http://schemas.microsoft.com/office/drawing/2014/chart" uri="{C3380CC4-5D6E-409C-BE32-E72D297353CC}">
              <c16:uniqueId val="{00000000-FDB3-466B-9E4B-2399A6A99C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69.8</c:v>
                </c:pt>
                <c:pt idx="2">
                  <c:v>69.7</c:v>
                </c:pt>
                <c:pt idx="3">
                  <c:v>68.8</c:v>
                </c:pt>
                <c:pt idx="4">
                  <c:v>68.599999999999994</c:v>
                </c:pt>
              </c:numCache>
            </c:numRef>
          </c:val>
          <c:smooth val="0"/>
          <c:extLst>
            <c:ext xmlns:c16="http://schemas.microsoft.com/office/drawing/2014/chart" uri="{C3380CC4-5D6E-409C-BE32-E72D297353CC}">
              <c16:uniqueId val="{00000001-FDB3-466B-9E4B-2399A6A99C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45563192</c:v>
                </c:pt>
                <c:pt idx="2">
                  <c:v>45297622</c:v>
                </c:pt>
                <c:pt idx="3">
                  <c:v>46059622</c:v>
                </c:pt>
                <c:pt idx="4">
                  <c:v>42043749</c:v>
                </c:pt>
              </c:numCache>
            </c:numRef>
          </c:val>
          <c:extLst>
            <c:ext xmlns:c16="http://schemas.microsoft.com/office/drawing/2014/chart" uri="{C3380CC4-5D6E-409C-BE32-E72D297353CC}">
              <c16:uniqueId val="{00000000-F61F-45EA-99AC-ADED4525BD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49637382</c:v>
                </c:pt>
                <c:pt idx="2">
                  <c:v>50098024</c:v>
                </c:pt>
                <c:pt idx="3">
                  <c:v>50586262</c:v>
                </c:pt>
                <c:pt idx="4">
                  <c:v>51878916</c:v>
                </c:pt>
              </c:numCache>
            </c:numRef>
          </c:val>
          <c:smooth val="0"/>
          <c:extLst>
            <c:ext xmlns:c16="http://schemas.microsoft.com/office/drawing/2014/chart" uri="{C3380CC4-5D6E-409C-BE32-E72D297353CC}">
              <c16:uniqueId val="{00000001-F61F-45EA-99AC-ADED4525BD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19.600000000000001</c:v>
                </c:pt>
                <c:pt idx="2">
                  <c:v>15.3</c:v>
                </c:pt>
                <c:pt idx="3">
                  <c:v>17.100000000000001</c:v>
                </c:pt>
                <c:pt idx="4">
                  <c:v>22</c:v>
                </c:pt>
              </c:numCache>
            </c:numRef>
          </c:val>
          <c:extLst>
            <c:ext xmlns:c16="http://schemas.microsoft.com/office/drawing/2014/chart" uri="{C3380CC4-5D6E-409C-BE32-E72D297353CC}">
              <c16:uniqueId val="{00000000-FB72-4A55-9886-10933423DF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26.2</c:v>
                </c:pt>
                <c:pt idx="2">
                  <c:v>26.3</c:v>
                </c:pt>
                <c:pt idx="3">
                  <c:v>26.3</c:v>
                </c:pt>
                <c:pt idx="4">
                  <c:v>28</c:v>
                </c:pt>
              </c:numCache>
            </c:numRef>
          </c:val>
          <c:smooth val="0"/>
          <c:extLst>
            <c:ext xmlns:c16="http://schemas.microsoft.com/office/drawing/2014/chart" uri="{C3380CC4-5D6E-409C-BE32-E72D297353CC}">
              <c16:uniqueId val="{00000001-FB72-4A55-9886-10933423DF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54.7</c:v>
                </c:pt>
                <c:pt idx="2">
                  <c:v>44.7</c:v>
                </c:pt>
                <c:pt idx="3">
                  <c:v>46.8</c:v>
                </c:pt>
                <c:pt idx="4">
                  <c:v>57.2</c:v>
                </c:pt>
              </c:numCache>
            </c:numRef>
          </c:val>
          <c:extLst>
            <c:ext xmlns:c16="http://schemas.microsoft.com/office/drawing/2014/chart" uri="{C3380CC4-5D6E-409C-BE32-E72D297353CC}">
              <c16:uniqueId val="{00000000-9F13-4911-825B-E29C66FF72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56.7</c:v>
                </c:pt>
                <c:pt idx="2">
                  <c:v>54.2</c:v>
                </c:pt>
                <c:pt idx="3">
                  <c:v>53.9</c:v>
                </c:pt>
                <c:pt idx="4">
                  <c:v>54.1</c:v>
                </c:pt>
              </c:numCache>
            </c:numRef>
          </c:val>
          <c:smooth val="0"/>
          <c:extLst>
            <c:ext xmlns:c16="http://schemas.microsoft.com/office/drawing/2014/chart" uri="{C3380CC4-5D6E-409C-BE32-E72D297353CC}">
              <c16:uniqueId val="{00000001-9F13-4911-825B-E29C66FF72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1" zoomScale="85" zoomScaleNormal="85"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熊本県地方独立行政法人くまもと県北病院　くまもと県北病院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402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34122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363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363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f>データ!AJ7</f>
        <v>105.7</v>
      </c>
      <c r="AF33" s="70"/>
      <c r="AG33" s="70"/>
      <c r="AH33" s="70"/>
      <c r="AI33" s="70"/>
      <c r="AJ33" s="70"/>
      <c r="AK33" s="70"/>
      <c r="AL33" s="70"/>
      <c r="AM33" s="70"/>
      <c r="AN33" s="70"/>
      <c r="AO33" s="70"/>
      <c r="AP33" s="70"/>
      <c r="AQ33" s="70"/>
      <c r="AR33" s="70"/>
      <c r="AS33" s="71"/>
      <c r="AT33" s="69">
        <f>データ!AK7</f>
        <v>122.3</v>
      </c>
      <c r="AU33" s="70"/>
      <c r="AV33" s="70"/>
      <c r="AW33" s="70"/>
      <c r="AX33" s="70"/>
      <c r="AY33" s="70"/>
      <c r="AZ33" s="70"/>
      <c r="BA33" s="70"/>
      <c r="BB33" s="70"/>
      <c r="BC33" s="70"/>
      <c r="BD33" s="70"/>
      <c r="BE33" s="70"/>
      <c r="BF33" s="70"/>
      <c r="BG33" s="70"/>
      <c r="BH33" s="71"/>
      <c r="BI33" s="69">
        <f>データ!AL7</f>
        <v>113.1</v>
      </c>
      <c r="BJ33" s="70"/>
      <c r="BK33" s="70"/>
      <c r="BL33" s="70"/>
      <c r="BM33" s="70"/>
      <c r="BN33" s="70"/>
      <c r="BO33" s="70"/>
      <c r="BP33" s="70"/>
      <c r="BQ33" s="70"/>
      <c r="BR33" s="70"/>
      <c r="BS33" s="70"/>
      <c r="BT33" s="70"/>
      <c r="BU33" s="70"/>
      <c r="BV33" s="70"/>
      <c r="BW33" s="71"/>
      <c r="BX33" s="69">
        <f>データ!AM7</f>
        <v>91.8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f>データ!AU7</f>
        <v>83.6</v>
      </c>
      <c r="DT33" s="70"/>
      <c r="DU33" s="70"/>
      <c r="DV33" s="70"/>
      <c r="DW33" s="70"/>
      <c r="DX33" s="70"/>
      <c r="DY33" s="70"/>
      <c r="DZ33" s="70"/>
      <c r="EA33" s="70"/>
      <c r="EB33" s="70"/>
      <c r="EC33" s="70"/>
      <c r="ED33" s="70"/>
      <c r="EE33" s="70"/>
      <c r="EF33" s="70"/>
      <c r="EG33" s="71"/>
      <c r="EH33" s="69">
        <f>データ!AV7</f>
        <v>86.8</v>
      </c>
      <c r="EI33" s="70"/>
      <c r="EJ33" s="70"/>
      <c r="EK33" s="70"/>
      <c r="EL33" s="70"/>
      <c r="EM33" s="70"/>
      <c r="EN33" s="70"/>
      <c r="EO33" s="70"/>
      <c r="EP33" s="70"/>
      <c r="EQ33" s="70"/>
      <c r="ER33" s="70"/>
      <c r="ES33" s="70"/>
      <c r="ET33" s="70"/>
      <c r="EU33" s="70"/>
      <c r="EV33" s="71"/>
      <c r="EW33" s="69">
        <f>データ!AW7</f>
        <v>82.4</v>
      </c>
      <c r="EX33" s="70"/>
      <c r="EY33" s="70"/>
      <c r="EZ33" s="70"/>
      <c r="FA33" s="70"/>
      <c r="FB33" s="70"/>
      <c r="FC33" s="70"/>
      <c r="FD33" s="70"/>
      <c r="FE33" s="70"/>
      <c r="FF33" s="70"/>
      <c r="FG33" s="70"/>
      <c r="FH33" s="70"/>
      <c r="FI33" s="70"/>
      <c r="FJ33" s="70"/>
      <c r="FK33" s="71"/>
      <c r="FL33" s="69">
        <f>データ!AX7</f>
        <v>85.5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f>データ!BF7</f>
        <v>81.900000000000006</v>
      </c>
      <c r="HH33" s="70"/>
      <c r="HI33" s="70"/>
      <c r="HJ33" s="70"/>
      <c r="HK33" s="70"/>
      <c r="HL33" s="70"/>
      <c r="HM33" s="70"/>
      <c r="HN33" s="70"/>
      <c r="HO33" s="70"/>
      <c r="HP33" s="70"/>
      <c r="HQ33" s="70"/>
      <c r="HR33" s="70"/>
      <c r="HS33" s="70"/>
      <c r="HT33" s="70"/>
      <c r="HU33" s="71"/>
      <c r="HV33" s="69">
        <f>データ!BG7</f>
        <v>85</v>
      </c>
      <c r="HW33" s="70"/>
      <c r="HX33" s="70"/>
      <c r="HY33" s="70"/>
      <c r="HZ33" s="70"/>
      <c r="IA33" s="70"/>
      <c r="IB33" s="70"/>
      <c r="IC33" s="70"/>
      <c r="ID33" s="70"/>
      <c r="IE33" s="70"/>
      <c r="IF33" s="70"/>
      <c r="IG33" s="70"/>
      <c r="IH33" s="70"/>
      <c r="II33" s="70"/>
      <c r="IJ33" s="71"/>
      <c r="IK33" s="69">
        <f>データ!BH7</f>
        <v>81.2</v>
      </c>
      <c r="IL33" s="70"/>
      <c r="IM33" s="70"/>
      <c r="IN33" s="70"/>
      <c r="IO33" s="70"/>
      <c r="IP33" s="70"/>
      <c r="IQ33" s="70"/>
      <c r="IR33" s="70"/>
      <c r="IS33" s="70"/>
      <c r="IT33" s="70"/>
      <c r="IU33" s="70"/>
      <c r="IV33" s="70"/>
      <c r="IW33" s="70"/>
      <c r="IX33" s="70"/>
      <c r="IY33" s="71"/>
      <c r="IZ33" s="69">
        <f>データ!BI7</f>
        <v>83.9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f>データ!BQ7</f>
        <v>68.2</v>
      </c>
      <c r="KV33" s="70"/>
      <c r="KW33" s="70"/>
      <c r="KX33" s="70"/>
      <c r="KY33" s="70"/>
      <c r="KZ33" s="70"/>
      <c r="LA33" s="70"/>
      <c r="LB33" s="70"/>
      <c r="LC33" s="70"/>
      <c r="LD33" s="70"/>
      <c r="LE33" s="70"/>
      <c r="LF33" s="70"/>
      <c r="LG33" s="70"/>
      <c r="LH33" s="70"/>
      <c r="LI33" s="71"/>
      <c r="LJ33" s="69">
        <f>データ!BR7</f>
        <v>79.7</v>
      </c>
      <c r="LK33" s="70"/>
      <c r="LL33" s="70"/>
      <c r="LM33" s="70"/>
      <c r="LN33" s="70"/>
      <c r="LO33" s="70"/>
      <c r="LP33" s="70"/>
      <c r="LQ33" s="70"/>
      <c r="LR33" s="70"/>
      <c r="LS33" s="70"/>
      <c r="LT33" s="70"/>
      <c r="LU33" s="70"/>
      <c r="LV33" s="70"/>
      <c r="LW33" s="70"/>
      <c r="LX33" s="71"/>
      <c r="LY33" s="69">
        <f>データ!BS7</f>
        <v>77.900000000000006</v>
      </c>
      <c r="LZ33" s="70"/>
      <c r="MA33" s="70"/>
      <c r="MB33" s="70"/>
      <c r="MC33" s="70"/>
      <c r="MD33" s="70"/>
      <c r="ME33" s="70"/>
      <c r="MF33" s="70"/>
      <c r="MG33" s="70"/>
      <c r="MH33" s="70"/>
      <c r="MI33" s="70"/>
      <c r="MJ33" s="70"/>
      <c r="MK33" s="70"/>
      <c r="ML33" s="70"/>
      <c r="MM33" s="71"/>
      <c r="MN33" s="69">
        <f>データ!BT7</f>
        <v>73.8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f>データ!CB7</f>
        <v>43159</v>
      </c>
      <c r="AF55" s="67"/>
      <c r="AG55" s="67"/>
      <c r="AH55" s="67"/>
      <c r="AI55" s="67"/>
      <c r="AJ55" s="67"/>
      <c r="AK55" s="67"/>
      <c r="AL55" s="67"/>
      <c r="AM55" s="67"/>
      <c r="AN55" s="67"/>
      <c r="AO55" s="67"/>
      <c r="AP55" s="67"/>
      <c r="AQ55" s="67"/>
      <c r="AR55" s="67"/>
      <c r="AS55" s="68"/>
      <c r="AT55" s="66">
        <f>データ!CC7</f>
        <v>46154</v>
      </c>
      <c r="AU55" s="67"/>
      <c r="AV55" s="67"/>
      <c r="AW55" s="67"/>
      <c r="AX55" s="67"/>
      <c r="AY55" s="67"/>
      <c r="AZ55" s="67"/>
      <c r="BA55" s="67"/>
      <c r="BB55" s="67"/>
      <c r="BC55" s="67"/>
      <c r="BD55" s="67"/>
      <c r="BE55" s="67"/>
      <c r="BF55" s="67"/>
      <c r="BG55" s="67"/>
      <c r="BH55" s="68"/>
      <c r="BI55" s="66">
        <f>データ!CD7</f>
        <v>48101</v>
      </c>
      <c r="BJ55" s="67"/>
      <c r="BK55" s="67"/>
      <c r="BL55" s="67"/>
      <c r="BM55" s="67"/>
      <c r="BN55" s="67"/>
      <c r="BO55" s="67"/>
      <c r="BP55" s="67"/>
      <c r="BQ55" s="67"/>
      <c r="BR55" s="67"/>
      <c r="BS55" s="67"/>
      <c r="BT55" s="67"/>
      <c r="BU55" s="67"/>
      <c r="BV55" s="67"/>
      <c r="BW55" s="68"/>
      <c r="BX55" s="66">
        <f>データ!CE7</f>
        <v>55259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f>データ!CM7</f>
        <v>18122</v>
      </c>
      <c r="DT55" s="67"/>
      <c r="DU55" s="67"/>
      <c r="DV55" s="67"/>
      <c r="DW55" s="67"/>
      <c r="DX55" s="67"/>
      <c r="DY55" s="67"/>
      <c r="DZ55" s="67"/>
      <c r="EA55" s="67"/>
      <c r="EB55" s="67"/>
      <c r="EC55" s="67"/>
      <c r="ED55" s="67"/>
      <c r="EE55" s="67"/>
      <c r="EF55" s="67"/>
      <c r="EG55" s="68"/>
      <c r="EH55" s="66">
        <f>データ!CN7</f>
        <v>17781</v>
      </c>
      <c r="EI55" s="67"/>
      <c r="EJ55" s="67"/>
      <c r="EK55" s="67"/>
      <c r="EL55" s="67"/>
      <c r="EM55" s="67"/>
      <c r="EN55" s="67"/>
      <c r="EO55" s="67"/>
      <c r="EP55" s="67"/>
      <c r="EQ55" s="67"/>
      <c r="ER55" s="67"/>
      <c r="ES55" s="67"/>
      <c r="ET55" s="67"/>
      <c r="EU55" s="67"/>
      <c r="EV55" s="68"/>
      <c r="EW55" s="66">
        <f>データ!CO7</f>
        <v>18706</v>
      </c>
      <c r="EX55" s="67"/>
      <c r="EY55" s="67"/>
      <c r="EZ55" s="67"/>
      <c r="FA55" s="67"/>
      <c r="FB55" s="67"/>
      <c r="FC55" s="67"/>
      <c r="FD55" s="67"/>
      <c r="FE55" s="67"/>
      <c r="FF55" s="67"/>
      <c r="FG55" s="67"/>
      <c r="FH55" s="67"/>
      <c r="FI55" s="67"/>
      <c r="FJ55" s="67"/>
      <c r="FK55" s="68"/>
      <c r="FL55" s="66">
        <f>データ!CP7</f>
        <v>21023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f>データ!CX7</f>
        <v>54.7</v>
      </c>
      <c r="HH55" s="70"/>
      <c r="HI55" s="70"/>
      <c r="HJ55" s="70"/>
      <c r="HK55" s="70"/>
      <c r="HL55" s="70"/>
      <c r="HM55" s="70"/>
      <c r="HN55" s="70"/>
      <c r="HO55" s="70"/>
      <c r="HP55" s="70"/>
      <c r="HQ55" s="70"/>
      <c r="HR55" s="70"/>
      <c r="HS55" s="70"/>
      <c r="HT55" s="70"/>
      <c r="HU55" s="71"/>
      <c r="HV55" s="69">
        <f>データ!CY7</f>
        <v>44.7</v>
      </c>
      <c r="HW55" s="70"/>
      <c r="HX55" s="70"/>
      <c r="HY55" s="70"/>
      <c r="HZ55" s="70"/>
      <c r="IA55" s="70"/>
      <c r="IB55" s="70"/>
      <c r="IC55" s="70"/>
      <c r="ID55" s="70"/>
      <c r="IE55" s="70"/>
      <c r="IF55" s="70"/>
      <c r="IG55" s="70"/>
      <c r="IH55" s="70"/>
      <c r="II55" s="70"/>
      <c r="IJ55" s="71"/>
      <c r="IK55" s="69">
        <f>データ!CZ7</f>
        <v>46.8</v>
      </c>
      <c r="IL55" s="70"/>
      <c r="IM55" s="70"/>
      <c r="IN55" s="70"/>
      <c r="IO55" s="70"/>
      <c r="IP55" s="70"/>
      <c r="IQ55" s="70"/>
      <c r="IR55" s="70"/>
      <c r="IS55" s="70"/>
      <c r="IT55" s="70"/>
      <c r="IU55" s="70"/>
      <c r="IV55" s="70"/>
      <c r="IW55" s="70"/>
      <c r="IX55" s="70"/>
      <c r="IY55" s="71"/>
      <c r="IZ55" s="69">
        <f>データ!DA7</f>
        <v>57.2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f>データ!DI7</f>
        <v>19.600000000000001</v>
      </c>
      <c r="KV55" s="70"/>
      <c r="KW55" s="70"/>
      <c r="KX55" s="70"/>
      <c r="KY55" s="70"/>
      <c r="KZ55" s="70"/>
      <c r="LA55" s="70"/>
      <c r="LB55" s="70"/>
      <c r="LC55" s="70"/>
      <c r="LD55" s="70"/>
      <c r="LE55" s="70"/>
      <c r="LF55" s="70"/>
      <c r="LG55" s="70"/>
      <c r="LH55" s="70"/>
      <c r="LI55" s="71"/>
      <c r="LJ55" s="69">
        <f>データ!DJ7</f>
        <v>15.3</v>
      </c>
      <c r="LK55" s="70"/>
      <c r="LL55" s="70"/>
      <c r="LM55" s="70"/>
      <c r="LN55" s="70"/>
      <c r="LO55" s="70"/>
      <c r="LP55" s="70"/>
      <c r="LQ55" s="70"/>
      <c r="LR55" s="70"/>
      <c r="LS55" s="70"/>
      <c r="LT55" s="70"/>
      <c r="LU55" s="70"/>
      <c r="LV55" s="70"/>
      <c r="LW55" s="70"/>
      <c r="LX55" s="71"/>
      <c r="LY55" s="69">
        <f>データ!DK7</f>
        <v>17.100000000000001</v>
      </c>
      <c r="LZ55" s="70"/>
      <c r="MA55" s="70"/>
      <c r="MB55" s="70"/>
      <c r="MC55" s="70"/>
      <c r="MD55" s="70"/>
      <c r="ME55" s="70"/>
      <c r="MF55" s="70"/>
      <c r="MG55" s="70"/>
      <c r="MH55" s="70"/>
      <c r="MI55" s="70"/>
      <c r="MJ55" s="70"/>
      <c r="MK55" s="70"/>
      <c r="ML55" s="70"/>
      <c r="MM55" s="71"/>
      <c r="MN55" s="69">
        <f>データ!DL7</f>
        <v>22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f>データ!EE7</f>
        <v>13.4</v>
      </c>
      <c r="DW79" s="70"/>
      <c r="DX79" s="70"/>
      <c r="DY79" s="70"/>
      <c r="DZ79" s="70"/>
      <c r="EA79" s="70"/>
      <c r="EB79" s="70"/>
      <c r="EC79" s="70"/>
      <c r="ED79" s="70"/>
      <c r="EE79" s="70"/>
      <c r="EF79" s="70"/>
      <c r="EG79" s="70"/>
      <c r="EH79" s="70"/>
      <c r="EI79" s="70"/>
      <c r="EJ79" s="71"/>
      <c r="EK79" s="69">
        <f>データ!EF7</f>
        <v>18.399999999999999</v>
      </c>
      <c r="EL79" s="70"/>
      <c r="EM79" s="70"/>
      <c r="EN79" s="70"/>
      <c r="EO79" s="70"/>
      <c r="EP79" s="70"/>
      <c r="EQ79" s="70"/>
      <c r="ER79" s="70"/>
      <c r="ES79" s="70"/>
      <c r="ET79" s="70"/>
      <c r="EU79" s="70"/>
      <c r="EV79" s="70"/>
      <c r="EW79" s="70"/>
      <c r="EX79" s="70"/>
      <c r="EY79" s="71"/>
      <c r="EZ79" s="69">
        <f>データ!EG7</f>
        <v>24.4</v>
      </c>
      <c r="FA79" s="70"/>
      <c r="FB79" s="70"/>
      <c r="FC79" s="70"/>
      <c r="FD79" s="70"/>
      <c r="FE79" s="70"/>
      <c r="FF79" s="70"/>
      <c r="FG79" s="70"/>
      <c r="FH79" s="70"/>
      <c r="FI79" s="70"/>
      <c r="FJ79" s="70"/>
      <c r="FK79" s="70"/>
      <c r="FL79" s="70"/>
      <c r="FM79" s="70"/>
      <c r="FN79" s="71"/>
      <c r="FO79" s="69">
        <f>データ!EH7</f>
        <v>24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f>データ!EP7</f>
        <v>19.600000000000001</v>
      </c>
      <c r="HJ79" s="70"/>
      <c r="HK79" s="70"/>
      <c r="HL79" s="70"/>
      <c r="HM79" s="70"/>
      <c r="HN79" s="70"/>
      <c r="HO79" s="70"/>
      <c r="HP79" s="70"/>
      <c r="HQ79" s="70"/>
      <c r="HR79" s="70"/>
      <c r="HS79" s="70"/>
      <c r="HT79" s="70"/>
      <c r="HU79" s="70"/>
      <c r="HV79" s="70"/>
      <c r="HW79" s="71"/>
      <c r="HX79" s="69">
        <f>データ!EQ7</f>
        <v>19.600000000000001</v>
      </c>
      <c r="HY79" s="70"/>
      <c r="HZ79" s="70"/>
      <c r="IA79" s="70"/>
      <c r="IB79" s="70"/>
      <c r="IC79" s="70"/>
      <c r="ID79" s="70"/>
      <c r="IE79" s="70"/>
      <c r="IF79" s="70"/>
      <c r="IG79" s="70"/>
      <c r="IH79" s="70"/>
      <c r="II79" s="70"/>
      <c r="IJ79" s="70"/>
      <c r="IK79" s="70"/>
      <c r="IL79" s="71"/>
      <c r="IM79" s="69">
        <f>データ!ER7</f>
        <v>41.3</v>
      </c>
      <c r="IN79" s="70"/>
      <c r="IO79" s="70"/>
      <c r="IP79" s="70"/>
      <c r="IQ79" s="70"/>
      <c r="IR79" s="70"/>
      <c r="IS79" s="70"/>
      <c r="IT79" s="70"/>
      <c r="IU79" s="70"/>
      <c r="IV79" s="70"/>
      <c r="IW79" s="70"/>
      <c r="IX79" s="70"/>
      <c r="IY79" s="70"/>
      <c r="IZ79" s="70"/>
      <c r="JA79" s="71"/>
      <c r="JB79" s="69">
        <f>データ!ES7</f>
        <v>56.2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f>データ!FA7</f>
        <v>45563192</v>
      </c>
      <c r="KW79" s="67"/>
      <c r="KX79" s="67"/>
      <c r="KY79" s="67"/>
      <c r="KZ79" s="67"/>
      <c r="LA79" s="67"/>
      <c r="LB79" s="67"/>
      <c r="LC79" s="67"/>
      <c r="LD79" s="67"/>
      <c r="LE79" s="67"/>
      <c r="LF79" s="67"/>
      <c r="LG79" s="67"/>
      <c r="LH79" s="67"/>
      <c r="LI79" s="67"/>
      <c r="LJ79" s="68"/>
      <c r="LK79" s="66">
        <f>データ!FB7</f>
        <v>45297622</v>
      </c>
      <c r="LL79" s="67"/>
      <c r="LM79" s="67"/>
      <c r="LN79" s="67"/>
      <c r="LO79" s="67"/>
      <c r="LP79" s="67"/>
      <c r="LQ79" s="67"/>
      <c r="LR79" s="67"/>
      <c r="LS79" s="67"/>
      <c r="LT79" s="67"/>
      <c r="LU79" s="67"/>
      <c r="LV79" s="67"/>
      <c r="LW79" s="67"/>
      <c r="LX79" s="67"/>
      <c r="LY79" s="68"/>
      <c r="LZ79" s="66">
        <f>データ!FC7</f>
        <v>46059622</v>
      </c>
      <c r="MA79" s="67"/>
      <c r="MB79" s="67"/>
      <c r="MC79" s="67"/>
      <c r="MD79" s="67"/>
      <c r="ME79" s="67"/>
      <c r="MF79" s="67"/>
      <c r="MG79" s="67"/>
      <c r="MH79" s="67"/>
      <c r="MI79" s="67"/>
      <c r="MJ79" s="67"/>
      <c r="MK79" s="67"/>
      <c r="ML79" s="67"/>
      <c r="MM79" s="67"/>
      <c r="MN79" s="68"/>
      <c r="MO79" s="66">
        <f>データ!FD7</f>
        <v>42043749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YT4E1CUqz7Iku6d3TTpyJ1/lctg6dmn/7URUDQCNtQCQAnkEjd0t4cFgeWHOtW/r+i/z2xmrX0LszcATj9N8A==" saltValue="gSCmLHpexHCr1d9dXqFSI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topLeftCell="EP1" workbookViewId="0">
      <selection activeCell="FE8" sqref="FE8"/>
    </sheetView>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161</v>
      </c>
      <c r="AX5" s="49" t="s">
        <v>162</v>
      </c>
      <c r="AY5" s="49" t="s">
        <v>153</v>
      </c>
      <c r="AZ5" s="49" t="s">
        <v>154</v>
      </c>
      <c r="BA5" s="49" t="s">
        <v>155</v>
      </c>
      <c r="BB5" s="49" t="s">
        <v>156</v>
      </c>
      <c r="BC5" s="49" t="s">
        <v>157</v>
      </c>
      <c r="BD5" s="49" t="s">
        <v>158</v>
      </c>
      <c r="BE5" s="49" t="s">
        <v>148</v>
      </c>
      <c r="BF5" s="49" t="s">
        <v>163</v>
      </c>
      <c r="BG5" s="49" t="s">
        <v>160</v>
      </c>
      <c r="BH5" s="49" t="s">
        <v>151</v>
      </c>
      <c r="BI5" s="49" t="s">
        <v>162</v>
      </c>
      <c r="BJ5" s="49" t="s">
        <v>153</v>
      </c>
      <c r="BK5" s="49" t="s">
        <v>154</v>
      </c>
      <c r="BL5" s="49" t="s">
        <v>155</v>
      </c>
      <c r="BM5" s="49" t="s">
        <v>156</v>
      </c>
      <c r="BN5" s="49" t="s">
        <v>157</v>
      </c>
      <c r="BO5" s="49" t="s">
        <v>158</v>
      </c>
      <c r="BP5" s="49" t="s">
        <v>164</v>
      </c>
      <c r="BQ5" s="49" t="s">
        <v>159</v>
      </c>
      <c r="BR5" s="49" t="s">
        <v>150</v>
      </c>
      <c r="BS5" s="49" t="s">
        <v>161</v>
      </c>
      <c r="BT5" s="49" t="s">
        <v>162</v>
      </c>
      <c r="BU5" s="49" t="s">
        <v>153</v>
      </c>
      <c r="BV5" s="49" t="s">
        <v>154</v>
      </c>
      <c r="BW5" s="49" t="s">
        <v>155</v>
      </c>
      <c r="BX5" s="49" t="s">
        <v>156</v>
      </c>
      <c r="BY5" s="49" t="s">
        <v>157</v>
      </c>
      <c r="BZ5" s="49" t="s">
        <v>158</v>
      </c>
      <c r="CA5" s="49" t="s">
        <v>165</v>
      </c>
      <c r="CB5" s="49" t="s">
        <v>159</v>
      </c>
      <c r="CC5" s="49" t="s">
        <v>150</v>
      </c>
      <c r="CD5" s="49" t="s">
        <v>151</v>
      </c>
      <c r="CE5" s="49" t="s">
        <v>162</v>
      </c>
      <c r="CF5" s="49" t="s">
        <v>153</v>
      </c>
      <c r="CG5" s="49" t="s">
        <v>154</v>
      </c>
      <c r="CH5" s="49" t="s">
        <v>155</v>
      </c>
      <c r="CI5" s="49" t="s">
        <v>156</v>
      </c>
      <c r="CJ5" s="49" t="s">
        <v>157</v>
      </c>
      <c r="CK5" s="49" t="s">
        <v>158</v>
      </c>
      <c r="CL5" s="49" t="s">
        <v>165</v>
      </c>
      <c r="CM5" s="49" t="s">
        <v>163</v>
      </c>
      <c r="CN5" s="49" t="s">
        <v>150</v>
      </c>
      <c r="CO5" s="49" t="s">
        <v>151</v>
      </c>
      <c r="CP5" s="49" t="s">
        <v>152</v>
      </c>
      <c r="CQ5" s="49" t="s">
        <v>153</v>
      </c>
      <c r="CR5" s="49" t="s">
        <v>154</v>
      </c>
      <c r="CS5" s="49" t="s">
        <v>155</v>
      </c>
      <c r="CT5" s="49" t="s">
        <v>156</v>
      </c>
      <c r="CU5" s="49" t="s">
        <v>157</v>
      </c>
      <c r="CV5" s="49" t="s">
        <v>158</v>
      </c>
      <c r="CW5" s="49" t="s">
        <v>148</v>
      </c>
      <c r="CX5" s="49" t="s">
        <v>163</v>
      </c>
      <c r="CY5" s="49" t="s">
        <v>150</v>
      </c>
      <c r="CZ5" s="49" t="s">
        <v>151</v>
      </c>
      <c r="DA5" s="49" t="s">
        <v>152</v>
      </c>
      <c r="DB5" s="49" t="s">
        <v>153</v>
      </c>
      <c r="DC5" s="49" t="s">
        <v>154</v>
      </c>
      <c r="DD5" s="49" t="s">
        <v>155</v>
      </c>
      <c r="DE5" s="49" t="s">
        <v>156</v>
      </c>
      <c r="DF5" s="49" t="s">
        <v>157</v>
      </c>
      <c r="DG5" s="49" t="s">
        <v>158</v>
      </c>
      <c r="DH5" s="49" t="s">
        <v>165</v>
      </c>
      <c r="DI5" s="49" t="s">
        <v>163</v>
      </c>
      <c r="DJ5" s="49" t="s">
        <v>160</v>
      </c>
      <c r="DK5" s="49" t="s">
        <v>151</v>
      </c>
      <c r="DL5" s="49" t="s">
        <v>152</v>
      </c>
      <c r="DM5" s="49" t="s">
        <v>153</v>
      </c>
      <c r="DN5" s="49" t="s">
        <v>154</v>
      </c>
      <c r="DO5" s="49" t="s">
        <v>155</v>
      </c>
      <c r="DP5" s="49" t="s">
        <v>156</v>
      </c>
      <c r="DQ5" s="49" t="s">
        <v>157</v>
      </c>
      <c r="DR5" s="49" t="s">
        <v>158</v>
      </c>
      <c r="DS5" s="49" t="s">
        <v>148</v>
      </c>
      <c r="DT5" s="49" t="s">
        <v>163</v>
      </c>
      <c r="DU5" s="49" t="s">
        <v>166</v>
      </c>
      <c r="DV5" s="49" t="s">
        <v>151</v>
      </c>
      <c r="DW5" s="49" t="s">
        <v>162</v>
      </c>
      <c r="DX5" s="49" t="s">
        <v>153</v>
      </c>
      <c r="DY5" s="49" t="s">
        <v>154</v>
      </c>
      <c r="DZ5" s="49" t="s">
        <v>155</v>
      </c>
      <c r="EA5" s="49" t="s">
        <v>156</v>
      </c>
      <c r="EB5" s="49" t="s">
        <v>157</v>
      </c>
      <c r="EC5" s="49" t="s">
        <v>158</v>
      </c>
      <c r="ED5" s="49" t="s">
        <v>165</v>
      </c>
      <c r="EE5" s="49" t="s">
        <v>163</v>
      </c>
      <c r="EF5" s="49" t="s">
        <v>160</v>
      </c>
      <c r="EG5" s="49" t="s">
        <v>161</v>
      </c>
      <c r="EH5" s="49" t="s">
        <v>152</v>
      </c>
      <c r="EI5" s="49" t="s">
        <v>153</v>
      </c>
      <c r="EJ5" s="49" t="s">
        <v>154</v>
      </c>
      <c r="EK5" s="49" t="s">
        <v>155</v>
      </c>
      <c r="EL5" s="49" t="s">
        <v>156</v>
      </c>
      <c r="EM5" s="49" t="s">
        <v>157</v>
      </c>
      <c r="EN5" s="49" t="s">
        <v>158</v>
      </c>
      <c r="EO5" s="49" t="s">
        <v>148</v>
      </c>
      <c r="EP5" s="49" t="s">
        <v>163</v>
      </c>
      <c r="EQ5" s="49" t="s">
        <v>150</v>
      </c>
      <c r="ER5" s="49" t="s">
        <v>167</v>
      </c>
      <c r="ES5" s="49" t="s">
        <v>168</v>
      </c>
      <c r="ET5" s="49" t="s">
        <v>153</v>
      </c>
      <c r="EU5" s="49" t="s">
        <v>154</v>
      </c>
      <c r="EV5" s="49" t="s">
        <v>155</v>
      </c>
      <c r="EW5" s="49" t="s">
        <v>156</v>
      </c>
      <c r="EX5" s="49" t="s">
        <v>157</v>
      </c>
      <c r="EY5" s="49" t="s">
        <v>169</v>
      </c>
      <c r="EZ5" s="49" t="s">
        <v>165</v>
      </c>
      <c r="FA5" s="49" t="s">
        <v>163</v>
      </c>
      <c r="FB5" s="49" t="s">
        <v>150</v>
      </c>
      <c r="FC5" s="49" t="s">
        <v>161</v>
      </c>
      <c r="FD5" s="49" t="s">
        <v>152</v>
      </c>
      <c r="FE5" s="49" t="s">
        <v>153</v>
      </c>
      <c r="FF5" s="49" t="s">
        <v>154</v>
      </c>
      <c r="FG5" s="49" t="s">
        <v>155</v>
      </c>
      <c r="FH5" s="49" t="s">
        <v>156</v>
      </c>
      <c r="FI5" s="49" t="s">
        <v>157</v>
      </c>
      <c r="FJ5" s="49" t="s">
        <v>158</v>
      </c>
    </row>
    <row r="6" spans="1:166" s="54" customFormat="1">
      <c r="A6" s="35" t="s">
        <v>170</v>
      </c>
      <c r="B6" s="50">
        <f>B8</f>
        <v>2023</v>
      </c>
      <c r="C6" s="50">
        <f t="shared" ref="C6:M6" si="2">C8</f>
        <v>437500</v>
      </c>
      <c r="D6" s="50">
        <f t="shared" si="2"/>
        <v>46</v>
      </c>
      <c r="E6" s="50">
        <f t="shared" si="2"/>
        <v>6</v>
      </c>
      <c r="F6" s="50">
        <f t="shared" si="2"/>
        <v>0</v>
      </c>
      <c r="G6" s="50">
        <f t="shared" si="2"/>
        <v>1</v>
      </c>
      <c r="H6" s="147" t="str">
        <f>IF(H8&lt;&gt;I8,H8,"")&amp;IF(I8&lt;&gt;J8,I8,"")&amp;"　"&amp;J8</f>
        <v>熊本県地方独立行政法人くまもと県北病院　くまもと県北病院</v>
      </c>
      <c r="I6" s="148"/>
      <c r="J6" s="149"/>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ド 透</v>
      </c>
      <c r="T6" s="50" t="str">
        <f t="shared" si="3"/>
        <v>救 臨 災 地 輪</v>
      </c>
      <c r="U6" s="51" t="str">
        <f>U8</f>
        <v>-</v>
      </c>
      <c r="V6" s="51">
        <f>V8</f>
        <v>34122</v>
      </c>
      <c r="W6" s="50" t="str">
        <f>W8</f>
        <v>-</v>
      </c>
      <c r="X6" s="50" t="str">
        <f t="shared" ref="X6" si="4">X8</f>
        <v>第２種該当</v>
      </c>
      <c r="Y6" s="50" t="str">
        <f t="shared" si="3"/>
        <v>７：１</v>
      </c>
      <c r="Z6" s="51">
        <f t="shared" si="3"/>
        <v>402</v>
      </c>
      <c r="AA6" s="51" t="str">
        <f t="shared" si="3"/>
        <v>-</v>
      </c>
      <c r="AB6" s="51" t="str">
        <f t="shared" si="3"/>
        <v>-</v>
      </c>
      <c r="AC6" s="51" t="str">
        <f t="shared" si="3"/>
        <v>-</v>
      </c>
      <c r="AD6" s="51" t="str">
        <f t="shared" si="3"/>
        <v>-</v>
      </c>
      <c r="AE6" s="51">
        <f t="shared" si="3"/>
        <v>402</v>
      </c>
      <c r="AF6" s="51">
        <f t="shared" si="3"/>
        <v>363</v>
      </c>
      <c r="AG6" s="51" t="str">
        <f t="shared" si="3"/>
        <v>-</v>
      </c>
      <c r="AH6" s="51">
        <f t="shared" si="3"/>
        <v>363</v>
      </c>
      <c r="AI6" s="52" t="e">
        <f>IF(AI8="-",NA(),AI8)</f>
        <v>#N/A</v>
      </c>
      <c r="AJ6" s="52">
        <f t="shared" ref="AJ6:AR6" si="5">IF(AJ8="-",NA(),AJ8)</f>
        <v>105.7</v>
      </c>
      <c r="AK6" s="52">
        <f t="shared" si="5"/>
        <v>122.3</v>
      </c>
      <c r="AL6" s="52">
        <f t="shared" si="5"/>
        <v>113.1</v>
      </c>
      <c r="AM6" s="52">
        <f t="shared" si="5"/>
        <v>91.8</v>
      </c>
      <c r="AN6" s="52" t="e">
        <f t="shared" si="5"/>
        <v>#N/A</v>
      </c>
      <c r="AO6" s="52">
        <f t="shared" si="5"/>
        <v>103.9</v>
      </c>
      <c r="AP6" s="52">
        <f t="shared" si="5"/>
        <v>106.6</v>
      </c>
      <c r="AQ6" s="52">
        <f t="shared" si="5"/>
        <v>103.5</v>
      </c>
      <c r="AR6" s="52">
        <f t="shared" si="5"/>
        <v>96.8</v>
      </c>
      <c r="AS6" s="52" t="str">
        <f>IF(AS8="-","【-】","【"&amp;SUBSTITUTE(TEXT(AS8,"#,##0.0"),"-","△")&amp;"】")</f>
        <v>【96.6】</v>
      </c>
      <c r="AT6" s="52" t="e">
        <f>IF(AT8="-",NA(),AT8)</f>
        <v>#N/A</v>
      </c>
      <c r="AU6" s="52">
        <f t="shared" ref="AU6:BC6" si="6">IF(AU8="-",NA(),AU8)</f>
        <v>83.6</v>
      </c>
      <c r="AV6" s="52">
        <f t="shared" si="6"/>
        <v>86.8</v>
      </c>
      <c r="AW6" s="52">
        <f t="shared" si="6"/>
        <v>82.4</v>
      </c>
      <c r="AX6" s="52">
        <f t="shared" si="6"/>
        <v>85.5</v>
      </c>
      <c r="AY6" s="52" t="e">
        <f t="shared" si="6"/>
        <v>#N/A</v>
      </c>
      <c r="AZ6" s="52">
        <f t="shared" si="6"/>
        <v>87.5</v>
      </c>
      <c r="BA6" s="52">
        <f t="shared" si="6"/>
        <v>89.4</v>
      </c>
      <c r="BB6" s="52">
        <f t="shared" si="6"/>
        <v>88.9</v>
      </c>
      <c r="BC6" s="52">
        <f t="shared" si="6"/>
        <v>89.2</v>
      </c>
      <c r="BD6" s="52" t="str">
        <f>IF(BD8="-","【-】","【"&amp;SUBSTITUTE(TEXT(BD8,"#,##0.0"),"-","△")&amp;"】")</f>
        <v>【86.6】</v>
      </c>
      <c r="BE6" s="52" t="e">
        <f>IF(BE8="-",NA(),BE8)</f>
        <v>#N/A</v>
      </c>
      <c r="BF6" s="52">
        <f t="shared" ref="BF6:BN6" si="7">IF(BF8="-",NA(),BF8)</f>
        <v>81.900000000000006</v>
      </c>
      <c r="BG6" s="52">
        <f t="shared" si="7"/>
        <v>85</v>
      </c>
      <c r="BH6" s="52">
        <f t="shared" si="7"/>
        <v>81.2</v>
      </c>
      <c r="BI6" s="52">
        <f t="shared" si="7"/>
        <v>83.9</v>
      </c>
      <c r="BJ6" s="52" t="e">
        <f t="shared" si="7"/>
        <v>#N/A</v>
      </c>
      <c r="BK6" s="52">
        <f t="shared" si="7"/>
        <v>84.9</v>
      </c>
      <c r="BL6" s="52">
        <f t="shared" si="7"/>
        <v>86.9</v>
      </c>
      <c r="BM6" s="52">
        <f t="shared" si="7"/>
        <v>86.4</v>
      </c>
      <c r="BN6" s="52">
        <f t="shared" si="7"/>
        <v>86.7</v>
      </c>
      <c r="BO6" s="52" t="str">
        <f>IF(BO8="-","【-】","【"&amp;SUBSTITUTE(TEXT(BO8,"#,##0.0"),"-","△")&amp;"】")</f>
        <v>【83.9】</v>
      </c>
      <c r="BP6" s="52" t="e">
        <f>IF(BP8="-",NA(),BP8)</f>
        <v>#N/A</v>
      </c>
      <c r="BQ6" s="52">
        <f t="shared" ref="BQ6:BY6" si="8">IF(BQ8="-",NA(),BQ8)</f>
        <v>68.2</v>
      </c>
      <c r="BR6" s="52">
        <f t="shared" si="8"/>
        <v>79.7</v>
      </c>
      <c r="BS6" s="52">
        <f t="shared" si="8"/>
        <v>77.900000000000006</v>
      </c>
      <c r="BT6" s="52">
        <f t="shared" si="8"/>
        <v>73.8</v>
      </c>
      <c r="BU6" s="52" t="e">
        <f t="shared" si="8"/>
        <v>#N/A</v>
      </c>
      <c r="BV6" s="52">
        <f t="shared" si="8"/>
        <v>68.400000000000006</v>
      </c>
      <c r="BW6" s="52">
        <f t="shared" si="8"/>
        <v>68.2</v>
      </c>
      <c r="BX6" s="52">
        <f t="shared" si="8"/>
        <v>68.400000000000006</v>
      </c>
      <c r="BY6" s="52">
        <f t="shared" si="8"/>
        <v>70.900000000000006</v>
      </c>
      <c r="BZ6" s="52" t="str">
        <f>IF(BZ8="-","【-】","【"&amp;SUBSTITUTE(TEXT(BZ8,"#,##0.0"),"-","△")&amp;"】")</f>
        <v>【68.7】</v>
      </c>
      <c r="CA6" s="53" t="e">
        <f>IF(CA8="-",NA(),CA8)</f>
        <v>#N/A</v>
      </c>
      <c r="CB6" s="53">
        <f t="shared" ref="CB6:CJ6" si="9">IF(CB8="-",NA(),CB8)</f>
        <v>43159</v>
      </c>
      <c r="CC6" s="53">
        <f t="shared" si="9"/>
        <v>46154</v>
      </c>
      <c r="CD6" s="53">
        <f t="shared" si="9"/>
        <v>48101</v>
      </c>
      <c r="CE6" s="53">
        <f t="shared" si="9"/>
        <v>55259</v>
      </c>
      <c r="CF6" s="53" t="e">
        <f t="shared" si="9"/>
        <v>#N/A</v>
      </c>
      <c r="CG6" s="53">
        <f t="shared" si="9"/>
        <v>63766</v>
      </c>
      <c r="CH6" s="53">
        <f t="shared" si="9"/>
        <v>66386</v>
      </c>
      <c r="CI6" s="53">
        <f t="shared" si="9"/>
        <v>69418</v>
      </c>
      <c r="CJ6" s="53">
        <f t="shared" si="9"/>
        <v>70803</v>
      </c>
      <c r="CK6" s="52" t="str">
        <f>IF(CK8="-","【-】","【"&amp;SUBSTITUTE(TEXT(CK8,"#,##0"),"-","△")&amp;"】")</f>
        <v>【62,428】</v>
      </c>
      <c r="CL6" s="53" t="e">
        <f>IF(CL8="-",NA(),CL8)</f>
        <v>#N/A</v>
      </c>
      <c r="CM6" s="53">
        <f t="shared" ref="CM6:CU6" si="10">IF(CM8="-",NA(),CM8)</f>
        <v>18122</v>
      </c>
      <c r="CN6" s="53">
        <f t="shared" si="10"/>
        <v>17781</v>
      </c>
      <c r="CO6" s="53">
        <f t="shared" si="10"/>
        <v>18706</v>
      </c>
      <c r="CP6" s="53">
        <f t="shared" si="10"/>
        <v>21023</v>
      </c>
      <c r="CQ6" s="53" t="e">
        <f t="shared" si="10"/>
        <v>#N/A</v>
      </c>
      <c r="CR6" s="53">
        <f t="shared" si="10"/>
        <v>18423</v>
      </c>
      <c r="CS6" s="53">
        <f t="shared" si="10"/>
        <v>19190</v>
      </c>
      <c r="CT6" s="53">
        <f t="shared" si="10"/>
        <v>19216</v>
      </c>
      <c r="CU6" s="53">
        <f t="shared" si="10"/>
        <v>20167</v>
      </c>
      <c r="CV6" s="52" t="str">
        <f>IF(CV8="-","【-】","【"&amp;SUBSTITUTE(TEXT(CV8,"#,##0"),"-","△")&amp;"】")</f>
        <v>【18,236】</v>
      </c>
      <c r="CW6" s="52" t="e">
        <f>IF(CW8="-",NA(),CW8)</f>
        <v>#N/A</v>
      </c>
      <c r="CX6" s="52">
        <f t="shared" ref="CX6:DF6" si="11">IF(CX8="-",NA(),CX8)</f>
        <v>54.7</v>
      </c>
      <c r="CY6" s="52">
        <f t="shared" si="11"/>
        <v>44.7</v>
      </c>
      <c r="CZ6" s="52">
        <f t="shared" si="11"/>
        <v>46.8</v>
      </c>
      <c r="DA6" s="52">
        <f t="shared" si="11"/>
        <v>57.2</v>
      </c>
      <c r="DB6" s="52" t="e">
        <f t="shared" si="11"/>
        <v>#N/A</v>
      </c>
      <c r="DC6" s="52">
        <f t="shared" si="11"/>
        <v>56.7</v>
      </c>
      <c r="DD6" s="52">
        <f t="shared" si="11"/>
        <v>54.2</v>
      </c>
      <c r="DE6" s="52">
        <f t="shared" si="11"/>
        <v>53.9</v>
      </c>
      <c r="DF6" s="52">
        <f t="shared" si="11"/>
        <v>54.1</v>
      </c>
      <c r="DG6" s="52" t="str">
        <f>IF(DG8="-","【-】","【"&amp;SUBSTITUTE(TEXT(DG8,"#,##0.0"),"-","△")&amp;"】")</f>
        <v>【56.1】</v>
      </c>
      <c r="DH6" s="52" t="e">
        <f>IF(DH8="-",NA(),DH8)</f>
        <v>#N/A</v>
      </c>
      <c r="DI6" s="52">
        <f t="shared" ref="DI6:DQ6" si="12">IF(DI8="-",NA(),DI8)</f>
        <v>19.600000000000001</v>
      </c>
      <c r="DJ6" s="52">
        <f t="shared" si="12"/>
        <v>15.3</v>
      </c>
      <c r="DK6" s="52">
        <f t="shared" si="12"/>
        <v>17.100000000000001</v>
      </c>
      <c r="DL6" s="52">
        <f t="shared" si="12"/>
        <v>22</v>
      </c>
      <c r="DM6" s="52" t="e">
        <f t="shared" si="12"/>
        <v>#N/A</v>
      </c>
      <c r="DN6" s="52">
        <f t="shared" si="12"/>
        <v>26.2</v>
      </c>
      <c r="DO6" s="52">
        <f t="shared" si="12"/>
        <v>26.3</v>
      </c>
      <c r="DP6" s="52">
        <f t="shared" si="12"/>
        <v>26.3</v>
      </c>
      <c r="DQ6" s="52">
        <f t="shared" si="12"/>
        <v>28</v>
      </c>
      <c r="DR6" s="52" t="str">
        <f>IF(DR8="-","【-】","【"&amp;SUBSTITUTE(TEXT(DR8,"#,##0.0"),"-","△")&amp;"】")</f>
        <v>【26.4】</v>
      </c>
      <c r="DS6" s="52" t="e">
        <f>IF(DS8="-",NA(),DS8)</f>
        <v>#N/A</v>
      </c>
      <c r="DT6" s="52">
        <f t="shared" ref="DT6:EB6" si="13">IF(DT8="-",NA(),DT8)</f>
        <v>0</v>
      </c>
      <c r="DU6" s="52">
        <f t="shared" si="13"/>
        <v>0</v>
      </c>
      <c r="DV6" s="52">
        <f t="shared" si="13"/>
        <v>0</v>
      </c>
      <c r="DW6" s="52">
        <f t="shared" si="13"/>
        <v>0</v>
      </c>
      <c r="DX6" s="52" t="e">
        <f t="shared" si="13"/>
        <v>#N/A</v>
      </c>
      <c r="DY6" s="52">
        <f t="shared" si="13"/>
        <v>40.799999999999997</v>
      </c>
      <c r="DZ6" s="52">
        <f t="shared" si="13"/>
        <v>40.4</v>
      </c>
      <c r="EA6" s="52">
        <f t="shared" si="13"/>
        <v>33.799999999999997</v>
      </c>
      <c r="EB6" s="52">
        <f t="shared" si="13"/>
        <v>29.9</v>
      </c>
      <c r="EC6" s="52" t="str">
        <f>IF(EC8="-","【-】","【"&amp;SUBSTITUTE(TEXT(EC8,"#,##0.0"),"-","△")&amp;"】")</f>
        <v>【54.5】</v>
      </c>
      <c r="ED6" s="52" t="e">
        <f>IF(ED8="-",NA(),ED8)</f>
        <v>#N/A</v>
      </c>
      <c r="EE6" s="52">
        <f t="shared" ref="EE6:EM6" si="14">IF(EE8="-",NA(),EE8)</f>
        <v>13.4</v>
      </c>
      <c r="EF6" s="52">
        <f t="shared" si="14"/>
        <v>18.399999999999999</v>
      </c>
      <c r="EG6" s="52">
        <f t="shared" si="14"/>
        <v>24.4</v>
      </c>
      <c r="EH6" s="52">
        <f t="shared" si="14"/>
        <v>24</v>
      </c>
      <c r="EI6" s="52" t="e">
        <f t="shared" si="14"/>
        <v>#N/A</v>
      </c>
      <c r="EJ6" s="52">
        <f t="shared" si="14"/>
        <v>56.8</v>
      </c>
      <c r="EK6" s="52">
        <f t="shared" si="14"/>
        <v>58.5</v>
      </c>
      <c r="EL6" s="52">
        <f t="shared" si="14"/>
        <v>57.4</v>
      </c>
      <c r="EM6" s="52">
        <f t="shared" si="14"/>
        <v>57.3</v>
      </c>
      <c r="EN6" s="52" t="str">
        <f>IF(EN8="-","【-】","【"&amp;SUBSTITUTE(TEXT(EN8,"#,##0.0"),"-","△")&amp;"】")</f>
        <v>【57.0】</v>
      </c>
      <c r="EO6" s="52" t="e">
        <f>IF(EO8="-",NA(),EO8)</f>
        <v>#N/A</v>
      </c>
      <c r="EP6" s="52">
        <f t="shared" ref="EP6:EX6" si="15">IF(EP8="-",NA(),EP8)</f>
        <v>19.600000000000001</v>
      </c>
      <c r="EQ6" s="52">
        <f t="shared" si="15"/>
        <v>19.600000000000001</v>
      </c>
      <c r="ER6" s="52">
        <f t="shared" si="15"/>
        <v>41.3</v>
      </c>
      <c r="ES6" s="52">
        <f t="shared" si="15"/>
        <v>56.2</v>
      </c>
      <c r="ET6" s="52" t="e">
        <f t="shared" si="15"/>
        <v>#N/A</v>
      </c>
      <c r="EU6" s="52">
        <f t="shared" si="15"/>
        <v>69.8</v>
      </c>
      <c r="EV6" s="52">
        <f t="shared" si="15"/>
        <v>69.7</v>
      </c>
      <c r="EW6" s="52">
        <f t="shared" si="15"/>
        <v>68.8</v>
      </c>
      <c r="EX6" s="52">
        <f t="shared" si="15"/>
        <v>68.599999999999994</v>
      </c>
      <c r="EY6" s="52" t="str">
        <f>IF(EY8="-","【-】","【"&amp;SUBSTITUTE(TEXT(EY8,"#,##0.0"),"-","△")&amp;"】")</f>
        <v>【70.4】</v>
      </c>
      <c r="EZ6" s="53" t="e">
        <f>IF(EZ8="-",NA(),EZ8)</f>
        <v>#N/A</v>
      </c>
      <c r="FA6" s="53">
        <f t="shared" ref="FA6:FI6" si="16">IF(FA8="-",NA(),FA8)</f>
        <v>45563192</v>
      </c>
      <c r="FB6" s="53">
        <f t="shared" si="16"/>
        <v>45297622</v>
      </c>
      <c r="FC6" s="53">
        <f t="shared" si="16"/>
        <v>46059622</v>
      </c>
      <c r="FD6" s="53">
        <f t="shared" si="16"/>
        <v>42043749</v>
      </c>
      <c r="FE6" s="53" t="e">
        <f t="shared" si="16"/>
        <v>#N/A</v>
      </c>
      <c r="FF6" s="53">
        <f t="shared" si="16"/>
        <v>49637382</v>
      </c>
      <c r="FG6" s="53">
        <f t="shared" si="16"/>
        <v>50098024</v>
      </c>
      <c r="FH6" s="53">
        <f t="shared" si="16"/>
        <v>50586262</v>
      </c>
      <c r="FI6" s="53">
        <f t="shared" si="16"/>
        <v>51878916</v>
      </c>
      <c r="FJ6" s="53" t="str">
        <f>IF(FJ8="-","【-】","【"&amp;SUBSTITUTE(TEXT(FJ8,"#,##0"),"-","△")&amp;"】")</f>
        <v>【50,999,060】</v>
      </c>
    </row>
    <row r="7" spans="1:166" s="54" customFormat="1">
      <c r="A7" s="35" t="s">
        <v>171</v>
      </c>
      <c r="B7" s="50">
        <f t="shared" ref="B7:AH7" si="17">B8</f>
        <v>2023</v>
      </c>
      <c r="C7" s="50">
        <f t="shared" si="17"/>
        <v>437500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ド 透</v>
      </c>
      <c r="T7" s="50" t="str">
        <f t="shared" si="17"/>
        <v>救 臨 災 地 輪</v>
      </c>
      <c r="U7" s="51" t="str">
        <f>U8</f>
        <v>-</v>
      </c>
      <c r="V7" s="51">
        <f>V8</f>
        <v>34122</v>
      </c>
      <c r="W7" s="50" t="str">
        <f>W8</f>
        <v>-</v>
      </c>
      <c r="X7" s="50" t="str">
        <f t="shared" si="17"/>
        <v>第２種該当</v>
      </c>
      <c r="Y7" s="50" t="str">
        <f t="shared" si="17"/>
        <v>７：１</v>
      </c>
      <c r="Z7" s="51">
        <f t="shared" si="17"/>
        <v>402</v>
      </c>
      <c r="AA7" s="51" t="str">
        <f t="shared" si="17"/>
        <v>-</v>
      </c>
      <c r="AB7" s="51" t="str">
        <f t="shared" si="17"/>
        <v>-</v>
      </c>
      <c r="AC7" s="51" t="str">
        <f t="shared" si="17"/>
        <v>-</v>
      </c>
      <c r="AD7" s="51" t="str">
        <f t="shared" si="17"/>
        <v>-</v>
      </c>
      <c r="AE7" s="51">
        <f t="shared" si="17"/>
        <v>402</v>
      </c>
      <c r="AF7" s="51">
        <f t="shared" si="17"/>
        <v>363</v>
      </c>
      <c r="AG7" s="51" t="str">
        <f t="shared" si="17"/>
        <v>-</v>
      </c>
      <c r="AH7" s="51">
        <f t="shared" si="17"/>
        <v>363</v>
      </c>
      <c r="AI7" s="52" t="str">
        <f>AI8</f>
        <v>-</v>
      </c>
      <c r="AJ7" s="52">
        <f t="shared" ref="AJ7:AR7" si="18">AJ8</f>
        <v>105.7</v>
      </c>
      <c r="AK7" s="52">
        <f t="shared" si="18"/>
        <v>122.3</v>
      </c>
      <c r="AL7" s="52">
        <f t="shared" si="18"/>
        <v>113.1</v>
      </c>
      <c r="AM7" s="52">
        <f t="shared" si="18"/>
        <v>91.8</v>
      </c>
      <c r="AN7" s="52" t="str">
        <f t="shared" si="18"/>
        <v>-</v>
      </c>
      <c r="AO7" s="52">
        <f t="shared" si="18"/>
        <v>103.9</v>
      </c>
      <c r="AP7" s="52">
        <f t="shared" si="18"/>
        <v>106.6</v>
      </c>
      <c r="AQ7" s="52">
        <f t="shared" si="18"/>
        <v>103.5</v>
      </c>
      <c r="AR7" s="52">
        <f t="shared" si="18"/>
        <v>96.8</v>
      </c>
      <c r="AS7" s="52"/>
      <c r="AT7" s="52" t="str">
        <f>AT8</f>
        <v>-</v>
      </c>
      <c r="AU7" s="52">
        <f t="shared" ref="AU7:BC7" si="19">AU8</f>
        <v>83.6</v>
      </c>
      <c r="AV7" s="52">
        <f t="shared" si="19"/>
        <v>86.8</v>
      </c>
      <c r="AW7" s="52">
        <f t="shared" si="19"/>
        <v>82.4</v>
      </c>
      <c r="AX7" s="52">
        <f t="shared" si="19"/>
        <v>85.5</v>
      </c>
      <c r="AY7" s="52" t="str">
        <f t="shared" si="19"/>
        <v>-</v>
      </c>
      <c r="AZ7" s="52">
        <f t="shared" si="19"/>
        <v>87.5</v>
      </c>
      <c r="BA7" s="52">
        <f t="shared" si="19"/>
        <v>89.4</v>
      </c>
      <c r="BB7" s="52">
        <f t="shared" si="19"/>
        <v>88.9</v>
      </c>
      <c r="BC7" s="52">
        <f t="shared" si="19"/>
        <v>89.2</v>
      </c>
      <c r="BD7" s="52"/>
      <c r="BE7" s="52" t="str">
        <f>BE8</f>
        <v>-</v>
      </c>
      <c r="BF7" s="52">
        <f t="shared" ref="BF7:BN7" si="20">BF8</f>
        <v>81.900000000000006</v>
      </c>
      <c r="BG7" s="52">
        <f t="shared" si="20"/>
        <v>85</v>
      </c>
      <c r="BH7" s="52">
        <f t="shared" si="20"/>
        <v>81.2</v>
      </c>
      <c r="BI7" s="52">
        <f t="shared" si="20"/>
        <v>83.9</v>
      </c>
      <c r="BJ7" s="52" t="str">
        <f t="shared" si="20"/>
        <v>-</v>
      </c>
      <c r="BK7" s="52">
        <f t="shared" si="20"/>
        <v>84.9</v>
      </c>
      <c r="BL7" s="52">
        <f t="shared" si="20"/>
        <v>86.9</v>
      </c>
      <c r="BM7" s="52">
        <f t="shared" si="20"/>
        <v>86.4</v>
      </c>
      <c r="BN7" s="52">
        <f t="shared" si="20"/>
        <v>86.7</v>
      </c>
      <c r="BO7" s="52"/>
      <c r="BP7" s="52" t="str">
        <f>BP8</f>
        <v>-</v>
      </c>
      <c r="BQ7" s="52">
        <f t="shared" ref="BQ7:BY7" si="21">BQ8</f>
        <v>68.2</v>
      </c>
      <c r="BR7" s="52">
        <f t="shared" si="21"/>
        <v>79.7</v>
      </c>
      <c r="BS7" s="52">
        <f t="shared" si="21"/>
        <v>77.900000000000006</v>
      </c>
      <c r="BT7" s="52">
        <f t="shared" si="21"/>
        <v>73.8</v>
      </c>
      <c r="BU7" s="52" t="str">
        <f t="shared" si="21"/>
        <v>-</v>
      </c>
      <c r="BV7" s="52">
        <f t="shared" si="21"/>
        <v>68.400000000000006</v>
      </c>
      <c r="BW7" s="52">
        <f t="shared" si="21"/>
        <v>68.2</v>
      </c>
      <c r="BX7" s="52">
        <f t="shared" si="21"/>
        <v>68.400000000000006</v>
      </c>
      <c r="BY7" s="52">
        <f t="shared" si="21"/>
        <v>70.900000000000006</v>
      </c>
      <c r="BZ7" s="52"/>
      <c r="CA7" s="53" t="str">
        <f>CA8</f>
        <v>-</v>
      </c>
      <c r="CB7" s="53">
        <f t="shared" ref="CB7:CJ7" si="22">CB8</f>
        <v>43159</v>
      </c>
      <c r="CC7" s="53">
        <f t="shared" si="22"/>
        <v>46154</v>
      </c>
      <c r="CD7" s="53">
        <f t="shared" si="22"/>
        <v>48101</v>
      </c>
      <c r="CE7" s="53">
        <f t="shared" si="22"/>
        <v>55259</v>
      </c>
      <c r="CF7" s="53" t="str">
        <f t="shared" si="22"/>
        <v>-</v>
      </c>
      <c r="CG7" s="53">
        <f t="shared" si="22"/>
        <v>63766</v>
      </c>
      <c r="CH7" s="53">
        <f t="shared" si="22"/>
        <v>66386</v>
      </c>
      <c r="CI7" s="53">
        <f t="shared" si="22"/>
        <v>69418</v>
      </c>
      <c r="CJ7" s="53">
        <f t="shared" si="22"/>
        <v>70803</v>
      </c>
      <c r="CK7" s="52"/>
      <c r="CL7" s="53" t="str">
        <f>CL8</f>
        <v>-</v>
      </c>
      <c r="CM7" s="53">
        <f t="shared" ref="CM7:CU7" si="23">CM8</f>
        <v>18122</v>
      </c>
      <c r="CN7" s="53">
        <f t="shared" si="23"/>
        <v>17781</v>
      </c>
      <c r="CO7" s="53">
        <f t="shared" si="23"/>
        <v>18706</v>
      </c>
      <c r="CP7" s="53">
        <f t="shared" si="23"/>
        <v>21023</v>
      </c>
      <c r="CQ7" s="53" t="str">
        <f t="shared" si="23"/>
        <v>-</v>
      </c>
      <c r="CR7" s="53">
        <f t="shared" si="23"/>
        <v>18423</v>
      </c>
      <c r="CS7" s="53">
        <f t="shared" si="23"/>
        <v>19190</v>
      </c>
      <c r="CT7" s="53">
        <f t="shared" si="23"/>
        <v>19216</v>
      </c>
      <c r="CU7" s="53">
        <f t="shared" si="23"/>
        <v>20167</v>
      </c>
      <c r="CV7" s="52"/>
      <c r="CW7" s="52" t="str">
        <f>CW8</f>
        <v>-</v>
      </c>
      <c r="CX7" s="52">
        <f t="shared" ref="CX7:DF7" si="24">CX8</f>
        <v>54.7</v>
      </c>
      <c r="CY7" s="52">
        <f t="shared" si="24"/>
        <v>44.7</v>
      </c>
      <c r="CZ7" s="52">
        <f t="shared" si="24"/>
        <v>46.8</v>
      </c>
      <c r="DA7" s="52">
        <f t="shared" si="24"/>
        <v>57.2</v>
      </c>
      <c r="DB7" s="52" t="str">
        <f t="shared" si="24"/>
        <v>-</v>
      </c>
      <c r="DC7" s="52">
        <f t="shared" si="24"/>
        <v>56.7</v>
      </c>
      <c r="DD7" s="52">
        <f t="shared" si="24"/>
        <v>54.2</v>
      </c>
      <c r="DE7" s="52">
        <f t="shared" si="24"/>
        <v>53.9</v>
      </c>
      <c r="DF7" s="52">
        <f t="shared" si="24"/>
        <v>54.1</v>
      </c>
      <c r="DG7" s="52"/>
      <c r="DH7" s="52" t="str">
        <f>DH8</f>
        <v>-</v>
      </c>
      <c r="DI7" s="52">
        <f t="shared" ref="DI7:DQ7" si="25">DI8</f>
        <v>19.600000000000001</v>
      </c>
      <c r="DJ7" s="52">
        <f t="shared" si="25"/>
        <v>15.3</v>
      </c>
      <c r="DK7" s="52">
        <f t="shared" si="25"/>
        <v>17.100000000000001</v>
      </c>
      <c r="DL7" s="52">
        <f t="shared" si="25"/>
        <v>22</v>
      </c>
      <c r="DM7" s="52" t="str">
        <f t="shared" si="25"/>
        <v>-</v>
      </c>
      <c r="DN7" s="52">
        <f t="shared" si="25"/>
        <v>26.2</v>
      </c>
      <c r="DO7" s="52">
        <f t="shared" si="25"/>
        <v>26.3</v>
      </c>
      <c r="DP7" s="52">
        <f t="shared" si="25"/>
        <v>26.3</v>
      </c>
      <c r="DQ7" s="52">
        <f t="shared" si="25"/>
        <v>28</v>
      </c>
      <c r="DR7" s="52"/>
      <c r="DS7" s="52" t="str">
        <f>DS8</f>
        <v>-</v>
      </c>
      <c r="DT7" s="52">
        <f t="shared" ref="DT7:EB7" si="26">DT8</f>
        <v>0</v>
      </c>
      <c r="DU7" s="52">
        <f t="shared" si="26"/>
        <v>0</v>
      </c>
      <c r="DV7" s="52">
        <f t="shared" si="26"/>
        <v>0</v>
      </c>
      <c r="DW7" s="52">
        <f t="shared" si="26"/>
        <v>0</v>
      </c>
      <c r="DX7" s="52" t="str">
        <f t="shared" si="26"/>
        <v>-</v>
      </c>
      <c r="DY7" s="52">
        <f t="shared" si="26"/>
        <v>40.799999999999997</v>
      </c>
      <c r="DZ7" s="52">
        <f t="shared" si="26"/>
        <v>40.4</v>
      </c>
      <c r="EA7" s="52">
        <f t="shared" si="26"/>
        <v>33.799999999999997</v>
      </c>
      <c r="EB7" s="52">
        <f t="shared" si="26"/>
        <v>29.9</v>
      </c>
      <c r="EC7" s="52"/>
      <c r="ED7" s="52" t="str">
        <f>ED8</f>
        <v>-</v>
      </c>
      <c r="EE7" s="52">
        <f t="shared" ref="EE7:EM7" si="27">EE8</f>
        <v>13.4</v>
      </c>
      <c r="EF7" s="52">
        <f t="shared" si="27"/>
        <v>18.399999999999999</v>
      </c>
      <c r="EG7" s="52">
        <f t="shared" si="27"/>
        <v>24.4</v>
      </c>
      <c r="EH7" s="52">
        <f t="shared" si="27"/>
        <v>24</v>
      </c>
      <c r="EI7" s="52" t="str">
        <f t="shared" si="27"/>
        <v>-</v>
      </c>
      <c r="EJ7" s="52">
        <f t="shared" si="27"/>
        <v>56.8</v>
      </c>
      <c r="EK7" s="52">
        <f t="shared" si="27"/>
        <v>58.5</v>
      </c>
      <c r="EL7" s="52">
        <f t="shared" si="27"/>
        <v>57.4</v>
      </c>
      <c r="EM7" s="52">
        <f t="shared" si="27"/>
        <v>57.3</v>
      </c>
      <c r="EN7" s="52"/>
      <c r="EO7" s="52" t="str">
        <f>EO8</f>
        <v>-</v>
      </c>
      <c r="EP7" s="52">
        <f t="shared" ref="EP7:EX7" si="28">EP8</f>
        <v>19.600000000000001</v>
      </c>
      <c r="EQ7" s="52">
        <f t="shared" si="28"/>
        <v>19.600000000000001</v>
      </c>
      <c r="ER7" s="52">
        <f t="shared" si="28"/>
        <v>41.3</v>
      </c>
      <c r="ES7" s="52">
        <f t="shared" si="28"/>
        <v>56.2</v>
      </c>
      <c r="ET7" s="52" t="str">
        <f t="shared" si="28"/>
        <v>-</v>
      </c>
      <c r="EU7" s="52">
        <f t="shared" si="28"/>
        <v>69.8</v>
      </c>
      <c r="EV7" s="52">
        <f t="shared" si="28"/>
        <v>69.7</v>
      </c>
      <c r="EW7" s="52">
        <f t="shared" si="28"/>
        <v>68.8</v>
      </c>
      <c r="EX7" s="52">
        <f t="shared" si="28"/>
        <v>68.599999999999994</v>
      </c>
      <c r="EY7" s="52"/>
      <c r="EZ7" s="53" t="str">
        <f>EZ8</f>
        <v>-</v>
      </c>
      <c r="FA7" s="53">
        <f t="shared" ref="FA7:FI7" si="29">FA8</f>
        <v>45563192</v>
      </c>
      <c r="FB7" s="53">
        <f t="shared" si="29"/>
        <v>45297622</v>
      </c>
      <c r="FC7" s="53">
        <f t="shared" si="29"/>
        <v>46059622</v>
      </c>
      <c r="FD7" s="53">
        <f t="shared" si="29"/>
        <v>42043749</v>
      </c>
      <c r="FE7" s="53" t="str">
        <f t="shared" si="29"/>
        <v>-</v>
      </c>
      <c r="FF7" s="53">
        <f t="shared" si="29"/>
        <v>49637382</v>
      </c>
      <c r="FG7" s="53">
        <f t="shared" si="29"/>
        <v>50098024</v>
      </c>
      <c r="FH7" s="53">
        <f t="shared" si="29"/>
        <v>50586262</v>
      </c>
      <c r="FI7" s="53">
        <f t="shared" si="29"/>
        <v>51878916</v>
      </c>
      <c r="FJ7" s="53"/>
    </row>
    <row r="8" spans="1:166" s="54" customFormat="1">
      <c r="A8" s="35"/>
      <c r="B8" s="55">
        <v>2023</v>
      </c>
      <c r="C8" s="55">
        <v>437500</v>
      </c>
      <c r="D8" s="55">
        <v>46</v>
      </c>
      <c r="E8" s="55">
        <v>6</v>
      </c>
      <c r="F8" s="55">
        <v>0</v>
      </c>
      <c r="G8" s="55">
        <v>1</v>
      </c>
      <c r="H8" s="55" t="s">
        <v>172</v>
      </c>
      <c r="I8" s="55" t="s">
        <v>173</v>
      </c>
      <c r="J8" s="55" t="s">
        <v>174</v>
      </c>
      <c r="K8" s="55" t="s">
        <v>175</v>
      </c>
      <c r="L8" s="55" t="s">
        <v>176</v>
      </c>
      <c r="M8" s="55" t="s">
        <v>177</v>
      </c>
      <c r="N8" s="55" t="s">
        <v>178</v>
      </c>
      <c r="O8" s="55" t="s">
        <v>179</v>
      </c>
      <c r="P8" s="55" t="s">
        <v>180</v>
      </c>
      <c r="Q8" s="56">
        <v>32</v>
      </c>
      <c r="R8" s="55" t="s">
        <v>181</v>
      </c>
      <c r="S8" s="55" t="s">
        <v>182</v>
      </c>
      <c r="T8" s="55" t="s">
        <v>183</v>
      </c>
      <c r="U8" s="56" t="s">
        <v>40</v>
      </c>
      <c r="V8" s="56">
        <v>34122</v>
      </c>
      <c r="W8" s="55" t="s">
        <v>40</v>
      </c>
      <c r="X8" s="55" t="s">
        <v>184</v>
      </c>
      <c r="Y8" s="57" t="s">
        <v>185</v>
      </c>
      <c r="Z8" s="56">
        <v>402</v>
      </c>
      <c r="AA8" s="56" t="s">
        <v>40</v>
      </c>
      <c r="AB8" s="56" t="s">
        <v>40</v>
      </c>
      <c r="AC8" s="56" t="s">
        <v>40</v>
      </c>
      <c r="AD8" s="56" t="s">
        <v>40</v>
      </c>
      <c r="AE8" s="56">
        <v>402</v>
      </c>
      <c r="AF8" s="56">
        <v>363</v>
      </c>
      <c r="AG8" s="56" t="s">
        <v>40</v>
      </c>
      <c r="AH8" s="56">
        <v>363</v>
      </c>
      <c r="AI8" s="58" t="s">
        <v>42</v>
      </c>
      <c r="AJ8" s="58">
        <v>105.7</v>
      </c>
      <c r="AK8" s="58">
        <v>122.3</v>
      </c>
      <c r="AL8" s="58">
        <v>113.1</v>
      </c>
      <c r="AM8" s="58">
        <v>91.8</v>
      </c>
      <c r="AN8" s="58" t="s">
        <v>42</v>
      </c>
      <c r="AO8" s="58">
        <v>103.9</v>
      </c>
      <c r="AP8" s="58">
        <v>106.6</v>
      </c>
      <c r="AQ8" s="58">
        <v>103.5</v>
      </c>
      <c r="AR8" s="58">
        <v>96.8</v>
      </c>
      <c r="AS8" s="58">
        <v>96.6</v>
      </c>
      <c r="AT8" s="58" t="s">
        <v>42</v>
      </c>
      <c r="AU8" s="58">
        <v>83.6</v>
      </c>
      <c r="AV8" s="58">
        <v>86.8</v>
      </c>
      <c r="AW8" s="58">
        <v>82.4</v>
      </c>
      <c r="AX8" s="58">
        <v>85.5</v>
      </c>
      <c r="AY8" s="58" t="s">
        <v>42</v>
      </c>
      <c r="AZ8" s="58">
        <v>87.5</v>
      </c>
      <c r="BA8" s="58">
        <v>89.4</v>
      </c>
      <c r="BB8" s="58">
        <v>88.9</v>
      </c>
      <c r="BC8" s="58">
        <v>89.2</v>
      </c>
      <c r="BD8" s="58">
        <v>86.6</v>
      </c>
      <c r="BE8" s="59" t="s">
        <v>42</v>
      </c>
      <c r="BF8" s="59">
        <v>81.900000000000006</v>
      </c>
      <c r="BG8" s="59">
        <v>85</v>
      </c>
      <c r="BH8" s="59">
        <v>81.2</v>
      </c>
      <c r="BI8" s="59">
        <v>83.9</v>
      </c>
      <c r="BJ8" s="59" t="s">
        <v>42</v>
      </c>
      <c r="BK8" s="59">
        <v>84.9</v>
      </c>
      <c r="BL8" s="59">
        <v>86.9</v>
      </c>
      <c r="BM8" s="59">
        <v>86.4</v>
      </c>
      <c r="BN8" s="59">
        <v>86.7</v>
      </c>
      <c r="BO8" s="59">
        <v>83.9</v>
      </c>
      <c r="BP8" s="58" t="s">
        <v>42</v>
      </c>
      <c r="BQ8" s="58">
        <v>68.2</v>
      </c>
      <c r="BR8" s="58">
        <v>79.7</v>
      </c>
      <c r="BS8" s="58">
        <v>77.900000000000006</v>
      </c>
      <c r="BT8" s="58">
        <v>73.8</v>
      </c>
      <c r="BU8" s="58" t="s">
        <v>42</v>
      </c>
      <c r="BV8" s="58">
        <v>68.400000000000006</v>
      </c>
      <c r="BW8" s="58">
        <v>68.2</v>
      </c>
      <c r="BX8" s="58">
        <v>68.400000000000006</v>
      </c>
      <c r="BY8" s="58">
        <v>70.900000000000006</v>
      </c>
      <c r="BZ8" s="58">
        <v>68.7</v>
      </c>
      <c r="CA8" s="59" t="s">
        <v>42</v>
      </c>
      <c r="CB8" s="59">
        <v>43159</v>
      </c>
      <c r="CC8" s="59">
        <v>46154</v>
      </c>
      <c r="CD8" s="59">
        <v>48101</v>
      </c>
      <c r="CE8" s="59">
        <v>55259</v>
      </c>
      <c r="CF8" s="59" t="s">
        <v>42</v>
      </c>
      <c r="CG8" s="59">
        <v>63766</v>
      </c>
      <c r="CH8" s="59">
        <v>66386</v>
      </c>
      <c r="CI8" s="59">
        <v>69418</v>
      </c>
      <c r="CJ8" s="59">
        <v>70803</v>
      </c>
      <c r="CK8" s="58">
        <v>62428</v>
      </c>
      <c r="CL8" s="59" t="s">
        <v>42</v>
      </c>
      <c r="CM8" s="59">
        <v>18122</v>
      </c>
      <c r="CN8" s="59">
        <v>17781</v>
      </c>
      <c r="CO8" s="59">
        <v>18706</v>
      </c>
      <c r="CP8" s="59">
        <v>21023</v>
      </c>
      <c r="CQ8" s="59" t="s">
        <v>42</v>
      </c>
      <c r="CR8" s="59">
        <v>18423</v>
      </c>
      <c r="CS8" s="59">
        <v>19190</v>
      </c>
      <c r="CT8" s="59">
        <v>19216</v>
      </c>
      <c r="CU8" s="59">
        <v>20167</v>
      </c>
      <c r="CV8" s="58">
        <v>18236</v>
      </c>
      <c r="CW8" s="59" t="s">
        <v>42</v>
      </c>
      <c r="CX8" s="59">
        <v>54.7</v>
      </c>
      <c r="CY8" s="59">
        <v>44.7</v>
      </c>
      <c r="CZ8" s="59">
        <v>46.8</v>
      </c>
      <c r="DA8" s="59">
        <v>57.2</v>
      </c>
      <c r="DB8" s="59" t="s">
        <v>42</v>
      </c>
      <c r="DC8" s="59">
        <v>56.7</v>
      </c>
      <c r="DD8" s="59">
        <v>54.2</v>
      </c>
      <c r="DE8" s="59">
        <v>53.9</v>
      </c>
      <c r="DF8" s="59">
        <v>54.1</v>
      </c>
      <c r="DG8" s="59">
        <v>56.1</v>
      </c>
      <c r="DH8" s="59" t="s">
        <v>42</v>
      </c>
      <c r="DI8" s="59">
        <v>19.600000000000001</v>
      </c>
      <c r="DJ8" s="59">
        <v>15.3</v>
      </c>
      <c r="DK8" s="59">
        <v>17.100000000000001</v>
      </c>
      <c r="DL8" s="59">
        <v>22</v>
      </c>
      <c r="DM8" s="59" t="s">
        <v>42</v>
      </c>
      <c r="DN8" s="59">
        <v>26.2</v>
      </c>
      <c r="DO8" s="59">
        <v>26.3</v>
      </c>
      <c r="DP8" s="59">
        <v>26.3</v>
      </c>
      <c r="DQ8" s="59">
        <v>28</v>
      </c>
      <c r="DR8" s="59">
        <v>26.4</v>
      </c>
      <c r="DS8" s="59" t="s">
        <v>42</v>
      </c>
      <c r="DT8" s="59">
        <v>0</v>
      </c>
      <c r="DU8" s="59">
        <v>0</v>
      </c>
      <c r="DV8" s="59">
        <v>0</v>
      </c>
      <c r="DW8" s="59">
        <v>0</v>
      </c>
      <c r="DX8" s="59" t="s">
        <v>42</v>
      </c>
      <c r="DY8" s="59">
        <v>40.799999999999997</v>
      </c>
      <c r="DZ8" s="59">
        <v>40.4</v>
      </c>
      <c r="EA8" s="59">
        <v>33.799999999999997</v>
      </c>
      <c r="EB8" s="59">
        <v>29.9</v>
      </c>
      <c r="EC8" s="59">
        <v>54.5</v>
      </c>
      <c r="ED8" s="58" t="s">
        <v>42</v>
      </c>
      <c r="EE8" s="58">
        <v>13.4</v>
      </c>
      <c r="EF8" s="58">
        <v>18.399999999999999</v>
      </c>
      <c r="EG8" s="58">
        <v>24.4</v>
      </c>
      <c r="EH8" s="58">
        <v>24</v>
      </c>
      <c r="EI8" s="58" t="s">
        <v>42</v>
      </c>
      <c r="EJ8" s="58">
        <v>56.8</v>
      </c>
      <c r="EK8" s="58">
        <v>58.5</v>
      </c>
      <c r="EL8" s="58">
        <v>57.4</v>
      </c>
      <c r="EM8" s="58">
        <v>57.3</v>
      </c>
      <c r="EN8" s="58">
        <v>57</v>
      </c>
      <c r="EO8" s="58" t="s">
        <v>42</v>
      </c>
      <c r="EP8" s="58">
        <v>19.600000000000001</v>
      </c>
      <c r="EQ8" s="58">
        <v>19.600000000000001</v>
      </c>
      <c r="ER8" s="58">
        <v>41.3</v>
      </c>
      <c r="ES8" s="58">
        <v>56.2</v>
      </c>
      <c r="ET8" s="58" t="s">
        <v>42</v>
      </c>
      <c r="EU8" s="58">
        <v>69.8</v>
      </c>
      <c r="EV8" s="58">
        <v>69.7</v>
      </c>
      <c r="EW8" s="58">
        <v>68.8</v>
      </c>
      <c r="EX8" s="58">
        <v>68.599999999999994</v>
      </c>
      <c r="EY8" s="58">
        <v>70.400000000000006</v>
      </c>
      <c r="EZ8" s="59" t="s">
        <v>42</v>
      </c>
      <c r="FA8" s="59">
        <v>45563192</v>
      </c>
      <c r="FB8" s="59">
        <v>45297622</v>
      </c>
      <c r="FC8" s="59">
        <v>46059622</v>
      </c>
      <c r="FD8" s="59">
        <v>42043749</v>
      </c>
      <c r="FE8" s="59" t="s">
        <v>42</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E05840-20F3-4E45-A494-7A6D7965BB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3FD56A-E821-4216-B53E-4E09D3FEF37D}">
  <ds:schemaRefs>
    <ds:schemaRef ds:uri="http://schemas.microsoft.com/office/2006/metadata/properties"/>
    <ds:schemaRef ds:uri="http://schemas.microsoft.com/office/infopath/2007/PartnerControls"/>
    <ds:schemaRef ds:uri="96f7774a-1fa4-49d3-a956-75b9c85e9b43"/>
    <ds:schemaRef ds:uri="fd32c9f7-8932-4d07-b49b-91c8a1e26893"/>
  </ds:schemaRefs>
</ds:datastoreItem>
</file>

<file path=customXml/itemProps3.xml><?xml version="1.0" encoding="utf-8"?>
<ds:datastoreItem xmlns:ds="http://schemas.openxmlformats.org/officeDocument/2006/customXml" ds:itemID="{F10C2D3F-D36E-4F89-B443-3DB5973D01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2025-02-19T05:15:00Z</dcterms:created>
  <dcterms:modified xsi:type="dcterms:W3CDTF">2025-02-27T01:16:08Z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