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3 天草市\病院\"/>
    </mc:Choice>
  </mc:AlternateContent>
  <workbookProtection workbookAlgorithmName="SHA-512" workbookHashValue="lhoiQ/oMpYZkH1cEttSLRBAdOtBYWoNiqWKOfEcqmV0CBuqRV5G5FwKTeiUPU7pciBdGpQluGf2TCA1P/hMZ7g==" workbookSaltValue="q4px8wQfSj2DHcWg5+qFDA==" workbookSpinCount="100000" lockStructure="1"/>
  <bookViews>
    <workbookView xWindow="0" yWindow="0" windowWidth="28800" windowHeight="124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LK79" i="4" s="1"/>
  <c r="FA7" i="5"/>
  <c r="EZ7" i="5"/>
  <c r="KG79" i="4" s="1"/>
  <c r="EX7" i="5"/>
  <c r="EW7" i="5"/>
  <c r="IM80" i="4" s="1"/>
  <c r="EV7" i="5"/>
  <c r="EU7" i="5"/>
  <c r="ET7" i="5"/>
  <c r="ES7" i="5"/>
  <c r="JB79" i="4" s="1"/>
  <c r="ER7" i="5"/>
  <c r="EQ7" i="5"/>
  <c r="EP7" i="5"/>
  <c r="EO7" i="5"/>
  <c r="EM7" i="5"/>
  <c r="EL7" i="5"/>
  <c r="EK7" i="5"/>
  <c r="EK80" i="4" s="1"/>
  <c r="EJ7" i="5"/>
  <c r="EI7" i="5"/>
  <c r="EH7" i="5"/>
  <c r="FO79" i="4" s="1"/>
  <c r="EG7" i="5"/>
  <c r="EZ79" i="4" s="1"/>
  <c r="EF7" i="5"/>
  <c r="EE7" i="5"/>
  <c r="ED7" i="5"/>
  <c r="EB7" i="5"/>
  <c r="BX80" i="4" s="1"/>
  <c r="EA7" i="5"/>
  <c r="BI80" i="4" s="1"/>
  <c r="DZ7" i="5"/>
  <c r="DY7" i="5"/>
  <c r="DX7" i="5"/>
  <c r="P80" i="4" s="1"/>
  <c r="DW7" i="5"/>
  <c r="DV7" i="5"/>
  <c r="DU7" i="5"/>
  <c r="DT7" i="5"/>
  <c r="DS7" i="5"/>
  <c r="P79" i="4" s="1"/>
  <c r="DQ7" i="5"/>
  <c r="DP7" i="5"/>
  <c r="LY56" i="4" s="1"/>
  <c r="DO7" i="5"/>
  <c r="DN7" i="5"/>
  <c r="DM7" i="5"/>
  <c r="DL7" i="5"/>
  <c r="DK7" i="5"/>
  <c r="DJ7" i="5"/>
  <c r="DI7" i="5"/>
  <c r="DH7" i="5"/>
  <c r="DF7" i="5"/>
  <c r="DE7" i="5"/>
  <c r="DD7" i="5"/>
  <c r="DC7" i="5"/>
  <c r="DB7" i="5"/>
  <c r="GR56" i="4" s="1"/>
  <c r="DA7" i="5"/>
  <c r="IZ55" i="4" s="1"/>
  <c r="CZ7" i="5"/>
  <c r="CY7" i="5"/>
  <c r="HV55" i="4" s="1"/>
  <c r="CX7" i="5"/>
  <c r="CW7" i="5"/>
  <c r="CU7" i="5"/>
  <c r="CT7" i="5"/>
  <c r="CS7" i="5"/>
  <c r="CR7" i="5"/>
  <c r="DS56" i="4" s="1"/>
  <c r="CQ7" i="5"/>
  <c r="CP7" i="5"/>
  <c r="CO7" i="5"/>
  <c r="EW55" i="4" s="1"/>
  <c r="CN7" i="5"/>
  <c r="EH55" i="4" s="1"/>
  <c r="CM7" i="5"/>
  <c r="CL7" i="5"/>
  <c r="CJ7" i="5"/>
  <c r="BX56" i="4" s="1"/>
  <c r="CI7" i="5"/>
  <c r="BI56" i="4" s="1"/>
  <c r="CH7" i="5"/>
  <c r="CG7" i="5"/>
  <c r="AE56" i="4" s="1"/>
  <c r="CF7" i="5"/>
  <c r="P56" i="4" s="1"/>
  <c r="CE7" i="5"/>
  <c r="CD7" i="5"/>
  <c r="CC7" i="5"/>
  <c r="CB7" i="5"/>
  <c r="CA7" i="5"/>
  <c r="BY7" i="5"/>
  <c r="BX7" i="5"/>
  <c r="BW7" i="5"/>
  <c r="BV7" i="5"/>
  <c r="BU7" i="5"/>
  <c r="BT7" i="5"/>
  <c r="BS7" i="5"/>
  <c r="BR7" i="5"/>
  <c r="LJ33" i="4" s="1"/>
  <c r="BQ7" i="5"/>
  <c r="BP7" i="5"/>
  <c r="BN7" i="5"/>
  <c r="BM7" i="5"/>
  <c r="BL7" i="5"/>
  <c r="BK7" i="5"/>
  <c r="BJ7" i="5"/>
  <c r="BI7" i="5"/>
  <c r="BH7" i="5"/>
  <c r="BG7" i="5"/>
  <c r="BF7" i="5"/>
  <c r="BE7" i="5"/>
  <c r="BC7" i="5"/>
  <c r="BB7" i="5"/>
  <c r="BA7" i="5"/>
  <c r="EH34" i="4" s="1"/>
  <c r="AZ7" i="5"/>
  <c r="DS34" i="4" s="1"/>
  <c r="AY7" i="5"/>
  <c r="AX7" i="5"/>
  <c r="FL33" i="4" s="1"/>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LP8" i="4" s="1"/>
  <c r="AA6" i="5"/>
  <c r="JW8" i="4" s="1"/>
  <c r="Z6" i="5"/>
  <c r="Y6" i="5"/>
  <c r="FZ12" i="4" s="1"/>
  <c r="X6" i="5"/>
  <c r="EG12" i="4" s="1"/>
  <c r="W6" i="5"/>
  <c r="V6" i="5"/>
  <c r="U6" i="5"/>
  <c r="B12" i="4" s="1"/>
  <c r="T6" i="5"/>
  <c r="FZ10" i="4" s="1"/>
  <c r="S6" i="5"/>
  <c r="EG10" i="4" s="1"/>
  <c r="R6" i="5"/>
  <c r="CN10" i="4" s="1"/>
  <c r="Q6" i="5"/>
  <c r="AU10" i="4" s="1"/>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MO80" i="4"/>
  <c r="LZ80" i="4"/>
  <c r="LK80" i="4"/>
  <c r="KV80" i="4"/>
  <c r="KG80" i="4"/>
  <c r="JB80" i="4"/>
  <c r="HX80" i="4"/>
  <c r="HI80" i="4"/>
  <c r="GT80" i="4"/>
  <c r="FO80" i="4"/>
  <c r="EZ80" i="4"/>
  <c r="DV80" i="4"/>
  <c r="DG80" i="4"/>
  <c r="AT80" i="4"/>
  <c r="AE80" i="4"/>
  <c r="MO79" i="4"/>
  <c r="KV79" i="4"/>
  <c r="IM79" i="4"/>
  <c r="HX79" i="4"/>
  <c r="HI79" i="4"/>
  <c r="GT79" i="4"/>
  <c r="EK79" i="4"/>
  <c r="DV79" i="4"/>
  <c r="DG79" i="4"/>
  <c r="BX79" i="4"/>
  <c r="BI79" i="4"/>
  <c r="AT79" i="4"/>
  <c r="AE79" i="4"/>
  <c r="MN56" i="4"/>
  <c r="LJ56" i="4"/>
  <c r="KU56" i="4"/>
  <c r="KF56" i="4"/>
  <c r="IZ56" i="4"/>
  <c r="IK56" i="4"/>
  <c r="HV56" i="4"/>
  <c r="HG56" i="4"/>
  <c r="FL56" i="4"/>
  <c r="EW56" i="4"/>
  <c r="EH56" i="4"/>
  <c r="DD56" i="4"/>
  <c r="AT56" i="4"/>
  <c r="MN55" i="4"/>
  <c r="LY55" i="4"/>
  <c r="LJ55" i="4"/>
  <c r="KU55" i="4"/>
  <c r="KF55" i="4"/>
  <c r="IK55" i="4"/>
  <c r="HG55" i="4"/>
  <c r="GR55" i="4"/>
  <c r="FL55" i="4"/>
  <c r="DS55" i="4"/>
  <c r="DD55" i="4"/>
  <c r="BX55" i="4"/>
  <c r="BI55" i="4"/>
  <c r="AT55" i="4"/>
  <c r="AE55" i="4"/>
  <c r="P55" i="4"/>
  <c r="MN34" i="4"/>
  <c r="LY34" i="4"/>
  <c r="LJ34" i="4"/>
  <c r="KU34" i="4"/>
  <c r="KF34" i="4"/>
  <c r="IZ34" i="4"/>
  <c r="IK34" i="4"/>
  <c r="HV34" i="4"/>
  <c r="HG34" i="4"/>
  <c r="GR34" i="4"/>
  <c r="FL34" i="4"/>
  <c r="EW34" i="4"/>
  <c r="DD34" i="4"/>
  <c r="BI34" i="4"/>
  <c r="AT34" i="4"/>
  <c r="AE34" i="4"/>
  <c r="MN33" i="4"/>
  <c r="LY33" i="4"/>
  <c r="KU33" i="4"/>
  <c r="KF33" i="4"/>
  <c r="IZ33" i="4"/>
  <c r="IK33" i="4"/>
  <c r="HV33" i="4"/>
  <c r="HG33" i="4"/>
  <c r="GR33" i="4"/>
  <c r="DS33" i="4"/>
  <c r="DD33" i="4"/>
  <c r="BI33" i="4"/>
  <c r="AT33" i="4"/>
  <c r="AE33" i="4"/>
  <c r="LP12" i="4"/>
  <c r="ID12" i="4"/>
  <c r="CN12" i="4"/>
  <c r="AU12" i="4"/>
  <c r="LP10" i="4"/>
  <c r="JW10" i="4"/>
  <c r="ID8" i="4"/>
  <c r="EG8" i="4"/>
  <c r="AU8" i="4"/>
  <c r="B6" i="4"/>
  <c r="BX78" i="4" l="1"/>
  <c r="BX54" i="4"/>
  <c r="BX32" i="4"/>
  <c r="MO78" i="4"/>
  <c r="MN54" i="4"/>
  <c r="MN32" i="4"/>
  <c r="JB78" i="4"/>
  <c r="IZ54" i="4"/>
  <c r="IZ32" i="4"/>
  <c r="FO78" i="4"/>
  <c r="FL54" i="4"/>
  <c r="FL32" i="4"/>
  <c r="C11" i="5"/>
  <c r="D11" i="5"/>
  <c r="E11" i="5"/>
  <c r="B11" i="5"/>
  <c r="DD32" i="4" l="1"/>
  <c r="P78" i="4"/>
  <c r="P54" i="4"/>
  <c r="P32" i="4"/>
  <c r="KG78" i="4"/>
  <c r="KF54" i="4"/>
  <c r="KF32" i="4"/>
  <c r="GT78" i="4"/>
  <c r="GR54" i="4"/>
  <c r="GR32" i="4"/>
  <c r="DG78" i="4"/>
  <c r="DD54" i="4"/>
  <c r="EZ78" i="4"/>
  <c r="EW54" i="4"/>
  <c r="EW32" i="4"/>
  <c r="BI78" i="4"/>
  <c r="BI54" i="4"/>
  <c r="BI32" i="4"/>
  <c r="LZ78" i="4"/>
  <c r="LY54" i="4"/>
  <c r="LY32" i="4"/>
  <c r="IM78" i="4"/>
  <c r="IK54" i="4"/>
  <c r="IK32" i="4"/>
  <c r="LK78" i="4"/>
  <c r="HX78" i="4"/>
  <c r="HV54" i="4"/>
  <c r="HV32" i="4"/>
  <c r="EK78" i="4"/>
  <c r="EH54" i="4"/>
  <c r="EH32" i="4"/>
  <c r="AT78" i="4"/>
  <c r="AT54" i="4"/>
  <c r="AT32" i="4"/>
  <c r="LJ54" i="4"/>
  <c r="LJ32" i="4"/>
  <c r="KV78" i="4"/>
  <c r="KU54" i="4"/>
  <c r="KU32" i="4"/>
  <c r="HI78" i="4"/>
  <c r="HG54" i="4"/>
  <c r="HG32" i="4"/>
  <c r="DV78" i="4"/>
  <c r="DS54" i="4"/>
  <c r="AE78" i="4"/>
  <c r="AE54" i="4"/>
  <c r="AE32" i="4"/>
  <c r="DS32" i="4"/>
</calcChain>
</file>

<file path=xl/sharedStrings.xml><?xml version="1.0" encoding="utf-8"?>
<sst xmlns="http://schemas.openxmlformats.org/spreadsheetml/2006/main" count="344" uniqueCount="194">
  <si>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</si>
  <si>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</si>
  <si>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</si>
  <si>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</si>
  <si>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</si>
  <si>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</si>
  <si>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</si>
  <si>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</si>
  <si>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</si>
  <si>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</si>
  <si>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</si>
  <si>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</si>
  <si>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</si>
  <si>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</si>
  <si>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</si>
  <si>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</si>
  <si>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</si>
  <si>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</si>
  <si>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</si>
  <si>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</si>
  <si>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</si>
  <si>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</si>
  <si>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</si>
  <si>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</si>
  <si>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</si>
  <si>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</si>
  <si>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</si>
  <si>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</si>
  <si>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</si>
  <si>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</si>
  <si>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</si>
  <si>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</si>
  <si>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</si>
  <si>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</si>
  <si>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</si>
  <si>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</si>
  <si>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</si>
  <si>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</si>
  <si>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</si>
  <si>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</si>
  <si>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</si>
  <si>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</si>
  <si>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</si>
  <si>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</si>
  <si>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</si>
  <si>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</si>
  <si>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</si>
  <si>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</si>
  <si>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</si>
  <si>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</si>
  <si>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</si>
  <si>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</si>
  <si>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</si>
  <si>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</si>
  <si>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</si>
  <si>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</si>
  <si>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</si>
  <si>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</si>
  <si>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</si>
  <si>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</si>
  <si>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</si>
  <si>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</si>
  <si>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</si>
  <si>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</si>
  <si>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</si>
  <si>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</si>
  <si>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</si>
  <si>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</si>
  <si>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</si>
  <si>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</si>
  <si>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</si>
  <si>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</si>
  <si>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</si>
  <si>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</si>
  <si>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</si>
  <si>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</si>
  <si>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</si>
  <si>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</si>
  <si>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</si>
  <si>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</si>
  <si>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</si>
  <si>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</si>
  <si>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</si>
  <si>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</si>
  <si>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</si>
  <si>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</si>
  <si>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</si>
  <si>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</si>
  <si>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</si>
  <si>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</si>
  <si>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</si>
  <si>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</si>
  <si>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</si>
  <si>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</si>
  <si>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</si>
  <si>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</si>
  <si>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</si>
  <si>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</si>
  <si>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</si>
  <si>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</si>
  <si>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</si>
  <si>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</si>
  <si>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</si>
  <si>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</si>
  <si>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</si>
  <si>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</si>
  <si>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</si>
  <si>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</si>
  <si>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</si>
  <si>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</si>
  <si>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</si>
  <si>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</si>
  <si>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</si>
  <si>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</si>
  <si>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</si>
  <si>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</si>
  <si>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</si>
  <si>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</si>
  <si>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</si>
  <si>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</si>
  <si>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</si>
  <si>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</si>
  <si>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</si>
  <si>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</si>
  <si>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</si>
  <si>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</si>
  <si>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</si>
  <si>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</si>
  <si>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</si>
  <si>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</si>
  <si>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</si>
  <si>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</si>
  <si>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</si>
  <si>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</si>
  <si>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</si>
  <si>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</si>
  <si>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</si>
  <si>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</si>
  <si>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</si>
  <si>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</si>
  <si>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</si>
  <si>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</si>
  <si>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</si>
  <si>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</si>
  <si>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</si>
  <si>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</si>
  <si>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</si>
  <si>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</si>
  <si>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</si>
  <si>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</si>
  <si>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</si>
  <si>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</si>
  <si>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</si>
  <si>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</si>
  <si>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</si>
  <si>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</si>
  <si>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</si>
  <si>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</si>
  <si>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</si>
  <si>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</si>
  <si>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</si>
  <si>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</si>
  <si>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当該値(N-4)</t>
    <phoneticPr fontId="5"/>
  </si>
  <si>
    <t>当該値(N-3)</t>
    <phoneticPr fontId="5"/>
  </si>
  <si>
    <t>当該値(N-2)</t>
    <phoneticPr fontId="5"/>
  </si>
  <si>
    <t>当該値(N-4)</t>
    <phoneticPr fontId="5"/>
  </si>
  <si>
    <t>当該値(N-3)</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</si>
  <si>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</si>
  <si>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</si>
  <si>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</si>
  <si>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</si>
  <si>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</si>
  <si>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熊本県</t>
  </si>
  <si>
    <t>天草市</t>
  </si>
  <si>
    <t>国民健康保険　天草市立　新和病院</t>
  </si>
  <si>
    <t>条例全部</t>
  </si>
  <si>
    <t>病院事業</t>
  </si>
  <si>
    <t>一般病院</t>
  </si>
  <si>
    <t>50床未満</t>
  </si>
  <si>
    <t>自治体職員 民間企業出身</t>
  </si>
  <si>
    <t>直営</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</si>
  <si>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</si>
  <si>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</si>
  <si>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</si>
  <si>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</si>
  <si>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</si>
  <si>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</si>
  <si>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</si>
  <si>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</si>
  <si>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</si>
  <si>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平成９年にしゅん工し耐震基準を満たした建物であるが、経年劣化により防水塗装や壁面について補修等を行っている。また、電気設備についても省電力化を順次進めている。
　器械備品については、更新計画に基づき順次更新を行っているが、医療機能の将来性や導入・維持コストなど総合的に判断し機種の選定等を行っている。</t>
  </si>
  <si>
    <t>診療圏域内の人口減少が進む中ではあるが、高齢者人口の減少は緩やかで、かかりつけの患者数は今後においても維持すると見込んでいる。また、コロナ禍をきっかけとして新和地域外からの救急搬送件数が倍増したことで新規患者数も増加傾向にある。
小規模病院ながらも役割に変化はなく、地域から必要とされる医療を引き続き提供していくため、施設基準に必要な医師を含む資格職の確保に努めつつ、人員配置の適正化を進め、令和３年度から増加している累積欠損金の解消のための黒字化を図る。</t>
    <rPh sb="0" eb="2">
      <t>シンリョウ</t>
    </rPh>
    <rPh sb="2" eb="4">
      <t>ケンイキ</t>
    </rPh>
    <rPh sb="4" eb="5">
      <t>ナイ</t>
    </rPh>
    <rPh sb="6" eb="8">
      <t>ジンコウ</t>
    </rPh>
    <rPh sb="8" eb="10">
      <t>ゲンショウ</t>
    </rPh>
    <rPh sb="11" eb="12">
      <t>スス</t>
    </rPh>
    <rPh sb="13" eb="14">
      <t>ナカ</t>
    </rPh>
    <rPh sb="20" eb="23">
      <t>コウレイシャ</t>
    </rPh>
    <rPh sb="23" eb="25">
      <t>ジンコウ</t>
    </rPh>
    <rPh sb="26" eb="28">
      <t>ゲンショウ</t>
    </rPh>
    <rPh sb="29" eb="30">
      <t>ユル</t>
    </rPh>
    <rPh sb="69" eb="70">
      <t>カ</t>
    </rPh>
    <rPh sb="86" eb="88">
      <t>キュウキュウ</t>
    </rPh>
    <rPh sb="88" eb="90">
      <t>ハンソウ</t>
    </rPh>
    <rPh sb="90" eb="92">
      <t>ケンスウ</t>
    </rPh>
    <rPh sb="93" eb="95">
      <t>バイゾウ</t>
    </rPh>
    <rPh sb="100" eb="102">
      <t>シンキ</t>
    </rPh>
    <rPh sb="102" eb="105">
      <t>カンジャスウ</t>
    </rPh>
    <rPh sb="106" eb="108">
      <t>ゾウカ</t>
    </rPh>
    <rPh sb="108" eb="110">
      <t>ケイコウ</t>
    </rPh>
    <rPh sb="115" eb="118">
      <t>ショウキボ</t>
    </rPh>
    <rPh sb="118" eb="120">
      <t>ビョウイン</t>
    </rPh>
    <rPh sb="124" eb="126">
      <t>ヤクワリ</t>
    </rPh>
    <rPh sb="127" eb="129">
      <t>ヘンカ</t>
    </rPh>
    <rPh sb="133" eb="135">
      <t>チイキ</t>
    </rPh>
    <rPh sb="137" eb="139">
      <t>ヒツヨウ</t>
    </rPh>
    <rPh sb="143" eb="145">
      <t>イリョウ</t>
    </rPh>
    <rPh sb="146" eb="147">
      <t>ヒ</t>
    </rPh>
    <rPh sb="148" eb="149">
      <t>ツヅ</t>
    </rPh>
    <rPh sb="150" eb="152">
      <t>テイキョウ</t>
    </rPh>
    <rPh sb="159" eb="161">
      <t>シセツ</t>
    </rPh>
    <rPh sb="161" eb="163">
      <t>キジュン</t>
    </rPh>
    <rPh sb="164" eb="166">
      <t>ヒツヨウ</t>
    </rPh>
    <rPh sb="167" eb="169">
      <t>イシ</t>
    </rPh>
    <rPh sb="170" eb="171">
      <t>フク</t>
    </rPh>
    <rPh sb="172" eb="174">
      <t>シカク</t>
    </rPh>
    <rPh sb="174" eb="175">
      <t>ショク</t>
    </rPh>
    <rPh sb="176" eb="178">
      <t>カクホ</t>
    </rPh>
    <rPh sb="179" eb="180">
      <t>ツト</t>
    </rPh>
    <rPh sb="184" eb="186">
      <t>ジンイン</t>
    </rPh>
    <rPh sb="186" eb="188">
      <t>ハイチ</t>
    </rPh>
    <rPh sb="189" eb="192">
      <t>テキセイカ</t>
    </rPh>
    <rPh sb="193" eb="194">
      <t>スス</t>
    </rPh>
    <rPh sb="196" eb="198">
      <t>レイワ</t>
    </rPh>
    <rPh sb="199" eb="201">
      <t>ネンド</t>
    </rPh>
    <rPh sb="203" eb="205">
      <t>ゾウカ</t>
    </rPh>
    <rPh sb="209" eb="211">
      <t>ルイセキ</t>
    </rPh>
    <rPh sb="211" eb="213">
      <t>ケッソン</t>
    </rPh>
    <rPh sb="213" eb="214">
      <t>キン</t>
    </rPh>
    <rPh sb="215" eb="217">
      <t>カイショウ</t>
    </rPh>
    <rPh sb="221" eb="224">
      <t>クロジカ</t>
    </rPh>
    <rPh sb="225" eb="226">
      <t>ハカ</t>
    </rPh>
    <phoneticPr fontId="5"/>
  </si>
  <si>
    <t>新和町地域における初期医療・救急医療・回復期医療を担う（地域で唯一の医療施設）。
　施設健診事業、通所リハビリ等の居宅介護サービス事業を実施。
　小中学校医、民間介護・福祉施設等協力医療機関としての役割を担う。
　地域独自の包括ケアシステムの構築に向けた核となる施設としての役割を担う。
　病床数については、人口減少等社会的変化から地域医療構想調整会議での承認を経て令和3年3月末に削減し、現在の30床にて入院医療の提供を行っている。
　感染症対応としては、発熱患者の診療・検査、予防接種、また、新型コロナウイルス感染症５類移行後の入院受入にも積極的に取組んだ。熊本県と感染症法に基づく医療措置協定を締結しており、新たな感染症が発生した場合、流行初期より対応を行う。</t>
    <rPh sb="248" eb="250">
      <t>シンガタ</t>
    </rPh>
    <rPh sb="257" eb="260">
      <t>カンセンショウ</t>
    </rPh>
    <rPh sb="261" eb="262">
      <t>ルイ</t>
    </rPh>
    <rPh sb="262" eb="264">
      <t>イコウ</t>
    </rPh>
    <rPh sb="264" eb="265">
      <t>ゴ</t>
    </rPh>
    <rPh sb="321" eb="323">
      <t>リュウコウ</t>
    </rPh>
    <phoneticPr fontId="5"/>
  </si>
  <si>
    <t>病床利用率は高まったものの、当年度は、長期休業の常勤管理栄養士の補充ができず、1月から3月にかけ入院収益が半減し、各収支比率を大きく引き下げる結果となった。また、入院患者1人1日当たりの収益における額も同要因で減少している。
一方費用面では、当年度は、前述の収益の減少に加え、正職員・会計年度任用職員の大幅な給与改定が影響し、職員給与費対医業収益比率が高まった。</t>
    <rPh sb="0" eb="2">
      <t>ビョウショウ</t>
    </rPh>
    <rPh sb="6" eb="7">
      <t>タカ</t>
    </rPh>
    <rPh sb="14" eb="17">
      <t>トウネンド</t>
    </rPh>
    <rPh sb="19" eb="21">
      <t>チョウキ</t>
    </rPh>
    <rPh sb="21" eb="23">
      <t>キュウギョウ</t>
    </rPh>
    <rPh sb="24" eb="26">
      <t>ジョウキン</t>
    </rPh>
    <rPh sb="26" eb="28">
      <t>カンリ</t>
    </rPh>
    <rPh sb="28" eb="31">
      <t>エイヨウシ</t>
    </rPh>
    <rPh sb="32" eb="34">
      <t>ホジュウ</t>
    </rPh>
    <rPh sb="40" eb="41">
      <t>ガツ</t>
    </rPh>
    <rPh sb="44" eb="45">
      <t>ガツ</t>
    </rPh>
    <rPh sb="48" eb="50">
      <t>ニュウイン</t>
    </rPh>
    <rPh sb="50" eb="52">
      <t>シュウエキ</t>
    </rPh>
    <rPh sb="53" eb="55">
      <t>ハンゲン</t>
    </rPh>
    <rPh sb="57" eb="58">
      <t>カク</t>
    </rPh>
    <rPh sb="58" eb="60">
      <t>シュウシ</t>
    </rPh>
    <rPh sb="60" eb="62">
      <t>ヒリツ</t>
    </rPh>
    <rPh sb="63" eb="64">
      <t>オオ</t>
    </rPh>
    <rPh sb="66" eb="67">
      <t>ヒ</t>
    </rPh>
    <rPh sb="68" eb="69">
      <t>サ</t>
    </rPh>
    <rPh sb="71" eb="73">
      <t>ケッカ</t>
    </rPh>
    <rPh sb="81" eb="83">
      <t>ニュウイン</t>
    </rPh>
    <rPh sb="83" eb="85">
      <t>カンジャ</t>
    </rPh>
    <rPh sb="86" eb="87">
      <t>ニン</t>
    </rPh>
    <rPh sb="89" eb="90">
      <t>ア</t>
    </rPh>
    <rPh sb="93" eb="95">
      <t>シュウエキ</t>
    </rPh>
    <rPh sb="99" eb="100">
      <t>ガク</t>
    </rPh>
    <rPh sb="101" eb="102">
      <t>ドウ</t>
    </rPh>
    <rPh sb="102" eb="104">
      <t>ヨウイン</t>
    </rPh>
    <rPh sb="105" eb="107">
      <t>ゲンショウ</t>
    </rPh>
    <rPh sb="113" eb="115">
      <t>イッポウ</t>
    </rPh>
    <rPh sb="115" eb="118">
      <t>ヒヨウメン</t>
    </rPh>
    <rPh sb="121" eb="124">
      <t>トウネンド</t>
    </rPh>
    <rPh sb="126" eb="128">
      <t>ゼンジュツ</t>
    </rPh>
    <rPh sb="129" eb="131">
      <t>シュウエキ</t>
    </rPh>
    <rPh sb="132" eb="134">
      <t>ゲンショウ</t>
    </rPh>
    <rPh sb="135" eb="136">
      <t>クワ</t>
    </rPh>
    <rPh sb="138" eb="141">
      <t>セイショクイン</t>
    </rPh>
    <rPh sb="142" eb="144">
      <t>カイケイ</t>
    </rPh>
    <rPh sb="144" eb="146">
      <t>ネンド</t>
    </rPh>
    <rPh sb="146" eb="148">
      <t>ニンヨウ</t>
    </rPh>
    <rPh sb="148" eb="150">
      <t>ショクイン</t>
    </rPh>
    <rPh sb="151" eb="153">
      <t>オオハバ</t>
    </rPh>
    <rPh sb="154" eb="156">
      <t>キュウヨ</t>
    </rPh>
    <rPh sb="156" eb="158">
      <t>カイテイ</t>
    </rPh>
    <rPh sb="159" eb="161">
      <t>エイキョウ</t>
    </rPh>
    <rPh sb="163" eb="165">
      <t>ショクイン</t>
    </rPh>
    <rPh sb="165" eb="167">
      <t>キュウヨ</t>
    </rPh>
    <rPh sb="167" eb="168">
      <t>ヒ</t>
    </rPh>
    <rPh sb="168" eb="169">
      <t>タイ</t>
    </rPh>
    <rPh sb="169" eb="171">
      <t>イギョウ</t>
    </rPh>
    <rPh sb="171" eb="173">
      <t>シュウエキ</t>
    </rPh>
    <rPh sb="173" eb="175">
      <t>ヒリツ</t>
    </rPh>
    <rPh sb="176" eb="177">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</si>
</sst>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justify" vertical="top" wrapText="1" shrinkToFit="1"/>
      <protection locked="0"/>
    </xf>
    <xf numFmtId="0" fontId="20" fillId="0" borderId="0" xfId="0" applyFont="1" applyAlignment="1" applyProtection="1">
      <alignment horizontal="justify" vertical="top" wrapText="1" shrinkToFit="1"/>
      <protection locked="0"/>
    </xf>
    <xf numFmtId="0" fontId="20" fillId="0" borderId="9" xfId="0" applyFont="1" applyBorder="1" applyAlignment="1" applyProtection="1">
      <alignment horizontal="justify" vertical="top" wrapText="1" shrinkToFit="1"/>
      <protection locked="0"/>
    </xf>
    <xf numFmtId="0" fontId="20" fillId="0" borderId="10" xfId="0" applyFont="1" applyBorder="1" applyAlignment="1" applyProtection="1">
      <alignment horizontal="justify" vertical="top" wrapText="1" shrinkToFit="1"/>
      <protection locked="0"/>
    </xf>
    <xf numFmtId="0" fontId="20" fillId="0" borderId="1" xfId="0" applyFont="1" applyBorder="1" applyAlignment="1" applyProtection="1">
      <alignment horizontal="justify" vertical="top" wrapText="1" shrinkToFit="1"/>
      <protection locked="0"/>
    </xf>
    <xf numFmtId="0" fontId="20" fillId="0" borderId="11" xfId="0" applyFont="1" applyBorder="1" applyAlignment="1" applyProtection="1">
      <alignment horizontal="justify"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justify" vertical="top" wrapText="1"/>
      <protection locked="0"/>
    </xf>
    <xf numFmtId="0" fontId="20" fillId="0" borderId="0" xfId="0" applyFont="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8"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xf numFmtId="0" fontId="21" fillId="0" borderId="5" xfId="0" applyFont="1" applyBorder="1" applyAlignment="1" applyProtection="1">
      <alignment horizontal="justify" vertical="top" wrapText="1"/>
      <protection locked="0"/>
    </xf>
    <xf numFmtId="0" fontId="21" fillId="0" borderId="6" xfId="0" applyFont="1" applyBorder="1" applyAlignment="1" applyProtection="1">
      <alignment horizontal="justify" vertical="top" wrapText="1"/>
      <protection locked="0"/>
    </xf>
    <xf numFmtId="0" fontId="21" fillId="0" borderId="7" xfId="0" applyFont="1" applyBorder="1" applyAlignment="1" applyProtection="1">
      <alignment horizontal="justify" vertical="top" wrapText="1"/>
      <protection locked="0"/>
    </xf>
    <xf numFmtId="0" fontId="21" fillId="0" borderId="0" xfId="0" applyFont="1" applyAlignment="1" applyProtection="1">
      <alignment horizontal="justify" vertical="top" wrapText="1"/>
      <protection locked="0"/>
    </xf>
    <xf numFmtId="0" fontId="21" fillId="0" borderId="9" xfId="0" applyFont="1" applyBorder="1" applyAlignment="1" applyProtection="1">
      <alignment horizontal="justify" vertical="top" wrapText="1"/>
      <protection locked="0"/>
    </xf>
    <xf numFmtId="0" fontId="21" fillId="0" borderId="10" xfId="0" applyFont="1" applyBorder="1" applyAlignment="1" applyProtection="1">
      <alignment horizontal="justify" vertical="top" wrapText="1"/>
      <protection locked="0"/>
    </xf>
    <xf numFmtId="0" fontId="21" fillId="0" borderId="1" xfId="0" applyFont="1" applyBorder="1" applyAlignment="1" applyProtection="1">
      <alignment horizontal="justify" vertical="top" wrapText="1"/>
      <protection locked="0"/>
    </xf>
    <xf numFmtId="0" fontId="21" fillId="0" borderId="11" xfId="0" applyFont="1" applyBorder="1" applyAlignment="1" applyProtection="1">
      <alignment horizontal="justify"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c:v>
                </c:pt>
                <c:pt idx="1">
                  <c:v>74.3</c:v>
                </c:pt>
                <c:pt idx="2">
                  <c:v>74.5</c:v>
                </c:pt>
                <c:pt idx="3">
                  <c:v>82.9</c:v>
                </c:pt>
                <c:pt idx="4">
                  <c:v>85.9</c:v>
                </c:pt>
              </c:numCache>
            </c:numRef>
          </c:val>
          <c:extLst>
            <c:ext xmlns:c16="http://schemas.microsoft.com/office/drawing/2014/chart" uri="{C3380CC4-5D6E-409C-BE32-E72D297353CC}">
              <c16:uniqueId val="{00000000-696B-4D87-90E3-24FC9D3A439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696B-4D87-90E3-24FC9D3A439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6148</c:v>
                </c:pt>
                <c:pt idx="1">
                  <c:v>6278</c:v>
                </c:pt>
                <c:pt idx="2">
                  <c:v>6172</c:v>
                </c:pt>
                <c:pt idx="3">
                  <c:v>6559</c:v>
                </c:pt>
                <c:pt idx="4">
                  <c:v>6549</c:v>
                </c:pt>
              </c:numCache>
            </c:numRef>
          </c:val>
          <c:extLst>
            <c:ext xmlns:c16="http://schemas.microsoft.com/office/drawing/2014/chart" uri="{C3380CC4-5D6E-409C-BE32-E72D297353CC}">
              <c16:uniqueId val="{00000000-E147-4BBA-84CD-9EF24A05F53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E147-4BBA-84CD-9EF24A05F53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18132</c:v>
                </c:pt>
                <c:pt idx="1">
                  <c:v>19673</c:v>
                </c:pt>
                <c:pt idx="2">
                  <c:v>22023</c:v>
                </c:pt>
                <c:pt idx="3">
                  <c:v>21586</c:v>
                </c:pt>
                <c:pt idx="4">
                  <c:v>18881</c:v>
                </c:pt>
              </c:numCache>
            </c:numRef>
          </c:val>
          <c:extLst>
            <c:ext xmlns:c16="http://schemas.microsoft.com/office/drawing/2014/chart" uri="{C3380CC4-5D6E-409C-BE32-E72D297353CC}">
              <c16:uniqueId val="{00000000-5ABD-4E33-AAD8-58DE5FE8FBA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5ABD-4E33-AAD8-58DE5FE8FBA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1.7</c:v>
                </c:pt>
                <c:pt idx="3">
                  <c:v>16.5</c:v>
                </c:pt>
                <c:pt idx="4">
                  <c:v>49.3</c:v>
                </c:pt>
              </c:numCache>
            </c:numRef>
          </c:val>
          <c:extLst>
            <c:ext xmlns:c16="http://schemas.microsoft.com/office/drawing/2014/chart" uri="{C3380CC4-5D6E-409C-BE32-E72D297353CC}">
              <c16:uniqueId val="{00000000-86D8-4A36-BA71-C6FFC41074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86D8-4A36-BA71-C6FFC41074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78.099999999999994</c:v>
                </c:pt>
                <c:pt idx="1">
                  <c:v>68.900000000000006</c:v>
                </c:pt>
                <c:pt idx="2">
                  <c:v>63.4</c:v>
                </c:pt>
                <c:pt idx="3">
                  <c:v>66.599999999999994</c:v>
                </c:pt>
                <c:pt idx="4">
                  <c:v>58.3</c:v>
                </c:pt>
              </c:numCache>
            </c:numRef>
          </c:val>
          <c:extLst>
            <c:ext xmlns:c16="http://schemas.microsoft.com/office/drawing/2014/chart" uri="{C3380CC4-5D6E-409C-BE32-E72D297353CC}">
              <c16:uniqueId val="{00000000-39F4-47BC-8B01-92F8E444A4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39F4-47BC-8B01-92F8E444A4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81.900000000000006</c:v>
                </c:pt>
                <c:pt idx="1">
                  <c:v>74.7</c:v>
                </c:pt>
                <c:pt idx="2">
                  <c:v>69.5</c:v>
                </c:pt>
                <c:pt idx="3">
                  <c:v>72.3</c:v>
                </c:pt>
                <c:pt idx="4">
                  <c:v>63.7</c:v>
                </c:pt>
              </c:numCache>
            </c:numRef>
          </c:val>
          <c:extLst>
            <c:ext xmlns:c16="http://schemas.microsoft.com/office/drawing/2014/chart" uri="{C3380CC4-5D6E-409C-BE32-E72D297353CC}">
              <c16:uniqueId val="{00000000-4DC8-4DE1-9709-8F7EB032979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4DC8-4DE1-9709-8F7EB032979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95.5</c:v>
                </c:pt>
                <c:pt idx="1">
                  <c:v>96.5</c:v>
                </c:pt>
                <c:pt idx="2">
                  <c:v>86.6</c:v>
                </c:pt>
                <c:pt idx="3">
                  <c:v>89.5</c:v>
                </c:pt>
                <c:pt idx="4">
                  <c:v>80.7</c:v>
                </c:pt>
              </c:numCache>
            </c:numRef>
          </c:val>
          <c:extLst>
            <c:ext xmlns:c16="http://schemas.microsoft.com/office/drawing/2014/chart" uri="{C3380CC4-5D6E-409C-BE32-E72D297353CC}">
              <c16:uniqueId val="{00000000-0675-4431-A946-DCDF6F91E95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0675-4431-A946-DCDF6F91E95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47.2</c:v>
                </c:pt>
                <c:pt idx="1">
                  <c:v>48.9</c:v>
                </c:pt>
                <c:pt idx="2">
                  <c:v>47</c:v>
                </c:pt>
                <c:pt idx="3">
                  <c:v>48.1</c:v>
                </c:pt>
                <c:pt idx="4">
                  <c:v>50.4</c:v>
                </c:pt>
              </c:numCache>
            </c:numRef>
          </c:val>
          <c:extLst>
            <c:ext xmlns:c16="http://schemas.microsoft.com/office/drawing/2014/chart" uri="{C3380CC4-5D6E-409C-BE32-E72D297353CC}">
              <c16:uniqueId val="{00000000-133B-4CDC-AC01-017DB49C1B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133B-4CDC-AC01-017DB49C1B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67.400000000000006</c:v>
                </c:pt>
                <c:pt idx="1">
                  <c:v>66.900000000000006</c:v>
                </c:pt>
                <c:pt idx="2">
                  <c:v>67.599999999999994</c:v>
                </c:pt>
                <c:pt idx="3">
                  <c:v>64.900000000000006</c:v>
                </c:pt>
                <c:pt idx="4">
                  <c:v>67.5</c:v>
                </c:pt>
              </c:numCache>
            </c:numRef>
          </c:val>
          <c:extLst>
            <c:ext xmlns:c16="http://schemas.microsoft.com/office/drawing/2014/chart" uri="{C3380CC4-5D6E-409C-BE32-E72D297353CC}">
              <c16:uniqueId val="{00000000-5178-4A29-A3C2-50086E74FC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5178-4A29-A3C2-50086E74FC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30549700</c:v>
                </c:pt>
                <c:pt idx="1">
                  <c:v>30608575</c:v>
                </c:pt>
                <c:pt idx="2">
                  <c:v>43469133</c:v>
                </c:pt>
                <c:pt idx="3">
                  <c:v>43626233</c:v>
                </c:pt>
                <c:pt idx="4">
                  <c:v>44392400</c:v>
                </c:pt>
              </c:numCache>
            </c:numRef>
          </c:val>
          <c:extLst>
            <c:ext xmlns:c16="http://schemas.microsoft.com/office/drawing/2014/chart" uri="{C3380CC4-5D6E-409C-BE32-E72D297353CC}">
              <c16:uniqueId val="{00000000-B083-4F9D-B10C-D040312FCC3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B083-4F9D-B10C-D040312FCC3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11.7</c:v>
                </c:pt>
                <c:pt idx="1">
                  <c:v>11.4</c:v>
                </c:pt>
                <c:pt idx="2">
                  <c:v>10.7</c:v>
                </c:pt>
                <c:pt idx="3">
                  <c:v>10</c:v>
                </c:pt>
                <c:pt idx="4">
                  <c:v>11.1</c:v>
                </c:pt>
              </c:numCache>
            </c:numRef>
          </c:val>
          <c:extLst>
            <c:ext xmlns:c16="http://schemas.microsoft.com/office/drawing/2014/chart" uri="{C3380CC4-5D6E-409C-BE32-E72D297353CC}">
              <c16:uniqueId val="{00000000-7158-4058-8F9E-D2D6CFCAE46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7158-4058-8F9E-D2D6CFCAE46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88.9</c:v>
                </c:pt>
                <c:pt idx="1">
                  <c:v>100.2</c:v>
                </c:pt>
                <c:pt idx="2">
                  <c:v>108.4</c:v>
                </c:pt>
                <c:pt idx="3">
                  <c:v>102.1</c:v>
                </c:pt>
                <c:pt idx="4">
                  <c:v>117.2</c:v>
                </c:pt>
              </c:numCache>
            </c:numRef>
          </c:val>
          <c:extLst>
            <c:ext xmlns:c16="http://schemas.microsoft.com/office/drawing/2014/chart" uri="{C3380CC4-5D6E-409C-BE32-E72D297353CC}">
              <c16:uniqueId val="{00000000-DD12-49A6-A611-E69EA3C0C19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DD12-49A6-A611-E69EA3C0C19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20" zoomScaleNormal="120"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熊本県天草市　国民健康保険　天草市立　新和病院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民間企業出身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73437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3140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192</v>
      </c>
      <c r="NK22" s="99"/>
      <c r="NL22" s="99"/>
      <c r="NM22" s="99"/>
      <c r="NN22" s="99"/>
      <c r="NO22" s="99"/>
      <c r="NP22" s="99"/>
      <c r="NQ22" s="99"/>
      <c r="NR22" s="99"/>
      <c r="NS22" s="99"/>
      <c r="NT22" s="99"/>
      <c r="NU22" s="99"/>
      <c r="NV22" s="99"/>
      <c r="NW22" s="99"/>
      <c r="NX22" s="100"/>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101"/>
      <c r="NL23" s="101"/>
      <c r="NM23" s="101"/>
      <c r="NN23" s="101"/>
      <c r="NO23" s="101"/>
      <c r="NP23" s="101"/>
      <c r="NQ23" s="101"/>
      <c r="NR23" s="101"/>
      <c r="NS23" s="101"/>
      <c r="NT23" s="101"/>
      <c r="NU23" s="101"/>
      <c r="NV23" s="101"/>
      <c r="NW23" s="101"/>
      <c r="NX23" s="102"/>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101"/>
      <c r="NL24" s="101"/>
      <c r="NM24" s="101"/>
      <c r="NN24" s="101"/>
      <c r="NO24" s="101"/>
      <c r="NP24" s="101"/>
      <c r="NQ24" s="101"/>
      <c r="NR24" s="101"/>
      <c r="NS24" s="101"/>
      <c r="NT24" s="101"/>
      <c r="NU24" s="101"/>
      <c r="NV24" s="101"/>
      <c r="NW24" s="101"/>
      <c r="NX24" s="102"/>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101"/>
      <c r="NL25" s="101"/>
      <c r="NM25" s="101"/>
      <c r="NN25" s="101"/>
      <c r="NO25" s="101"/>
      <c r="NP25" s="101"/>
      <c r="NQ25" s="101"/>
      <c r="NR25" s="101"/>
      <c r="NS25" s="101"/>
      <c r="NT25" s="101"/>
      <c r="NU25" s="101"/>
      <c r="NV25" s="101"/>
      <c r="NW25" s="101"/>
      <c r="NX25" s="102"/>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101"/>
      <c r="NL26" s="101"/>
      <c r="NM26" s="101"/>
      <c r="NN26" s="101"/>
      <c r="NO26" s="101"/>
      <c r="NP26" s="101"/>
      <c r="NQ26" s="101"/>
      <c r="NR26" s="101"/>
      <c r="NS26" s="101"/>
      <c r="NT26" s="101"/>
      <c r="NU26" s="101"/>
      <c r="NV26" s="101"/>
      <c r="NW26" s="101"/>
      <c r="NX26" s="102"/>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101"/>
      <c r="NL27" s="101"/>
      <c r="NM27" s="101"/>
      <c r="NN27" s="101"/>
      <c r="NO27" s="101"/>
      <c r="NP27" s="101"/>
      <c r="NQ27" s="101"/>
      <c r="NR27" s="101"/>
      <c r="NS27" s="101"/>
      <c r="NT27" s="101"/>
      <c r="NU27" s="101"/>
      <c r="NV27" s="101"/>
      <c r="NW27" s="101"/>
      <c r="NX27" s="102"/>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101"/>
      <c r="NL28" s="101"/>
      <c r="NM28" s="101"/>
      <c r="NN28" s="101"/>
      <c r="NO28" s="101"/>
      <c r="NP28" s="101"/>
      <c r="NQ28" s="101"/>
      <c r="NR28" s="101"/>
      <c r="NS28" s="101"/>
      <c r="NT28" s="101"/>
      <c r="NU28" s="101"/>
      <c r="NV28" s="101"/>
      <c r="NW28" s="101"/>
      <c r="NX28" s="102"/>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101"/>
      <c r="NL29" s="101"/>
      <c r="NM29" s="101"/>
      <c r="NN29" s="101"/>
      <c r="NO29" s="101"/>
      <c r="NP29" s="101"/>
      <c r="NQ29" s="101"/>
      <c r="NR29" s="101"/>
      <c r="NS29" s="101"/>
      <c r="NT29" s="101"/>
      <c r="NU29" s="101"/>
      <c r="NV29" s="101"/>
      <c r="NW29" s="101"/>
      <c r="NX29" s="102"/>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101"/>
      <c r="NL30" s="101"/>
      <c r="NM30" s="101"/>
      <c r="NN30" s="101"/>
      <c r="NO30" s="101"/>
      <c r="NP30" s="101"/>
      <c r="NQ30" s="101"/>
      <c r="NR30" s="101"/>
      <c r="NS30" s="101"/>
      <c r="NT30" s="101"/>
      <c r="NU30" s="101"/>
      <c r="NV30" s="101"/>
      <c r="NW30" s="101"/>
      <c r="NX30" s="102"/>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101"/>
      <c r="NL31" s="101"/>
      <c r="NM31" s="101"/>
      <c r="NN31" s="101"/>
      <c r="NO31" s="101"/>
      <c r="NP31" s="101"/>
      <c r="NQ31" s="101"/>
      <c r="NR31" s="101"/>
      <c r="NS31" s="101"/>
      <c r="NT31" s="101"/>
      <c r="NU31" s="101"/>
      <c r="NV31" s="101"/>
      <c r="NW31" s="101"/>
      <c r="NX31" s="102"/>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101"/>
      <c r="NL32" s="101"/>
      <c r="NM32" s="101"/>
      <c r="NN32" s="101"/>
      <c r="NO32" s="101"/>
      <c r="NP32" s="101"/>
      <c r="NQ32" s="101"/>
      <c r="NR32" s="101"/>
      <c r="NS32" s="101"/>
      <c r="NT32" s="101"/>
      <c r="NU32" s="101"/>
      <c r="NV32" s="101"/>
      <c r="NW32" s="101"/>
      <c r="NX32" s="102"/>
      <c r="OC32" s="16" t="s">
        <v>57</v>
      </c>
    </row>
    <row r="33" spans="1:393" ht="13.5" customHeight="1">
      <c r="A33" s="2"/>
      <c r="B33" s="14"/>
      <c r="D33" s="2"/>
      <c r="E33" s="2"/>
      <c r="F33" s="2"/>
      <c r="G33" s="65" t="s">
        <v>58</v>
      </c>
      <c r="H33" s="65"/>
      <c r="I33" s="65"/>
      <c r="J33" s="65"/>
      <c r="K33" s="65"/>
      <c r="L33" s="65"/>
      <c r="M33" s="65"/>
      <c r="N33" s="65"/>
      <c r="O33" s="65"/>
      <c r="P33" s="69">
        <f>データ!AI7</f>
        <v>95.5</v>
      </c>
      <c r="Q33" s="70"/>
      <c r="R33" s="70"/>
      <c r="S33" s="70"/>
      <c r="T33" s="70"/>
      <c r="U33" s="70"/>
      <c r="V33" s="70"/>
      <c r="W33" s="70"/>
      <c r="X33" s="70"/>
      <c r="Y33" s="70"/>
      <c r="Z33" s="70"/>
      <c r="AA33" s="70"/>
      <c r="AB33" s="70"/>
      <c r="AC33" s="70"/>
      <c r="AD33" s="71"/>
      <c r="AE33" s="69">
        <f>データ!AJ7</f>
        <v>96.5</v>
      </c>
      <c r="AF33" s="70"/>
      <c r="AG33" s="70"/>
      <c r="AH33" s="70"/>
      <c r="AI33" s="70"/>
      <c r="AJ33" s="70"/>
      <c r="AK33" s="70"/>
      <c r="AL33" s="70"/>
      <c r="AM33" s="70"/>
      <c r="AN33" s="70"/>
      <c r="AO33" s="70"/>
      <c r="AP33" s="70"/>
      <c r="AQ33" s="70"/>
      <c r="AR33" s="70"/>
      <c r="AS33" s="71"/>
      <c r="AT33" s="69">
        <f>データ!AK7</f>
        <v>86.6</v>
      </c>
      <c r="AU33" s="70"/>
      <c r="AV33" s="70"/>
      <c r="AW33" s="70"/>
      <c r="AX33" s="70"/>
      <c r="AY33" s="70"/>
      <c r="AZ33" s="70"/>
      <c r="BA33" s="70"/>
      <c r="BB33" s="70"/>
      <c r="BC33" s="70"/>
      <c r="BD33" s="70"/>
      <c r="BE33" s="70"/>
      <c r="BF33" s="70"/>
      <c r="BG33" s="70"/>
      <c r="BH33" s="71"/>
      <c r="BI33" s="69">
        <f>データ!AL7</f>
        <v>89.5</v>
      </c>
      <c r="BJ33" s="70"/>
      <c r="BK33" s="70"/>
      <c r="BL33" s="70"/>
      <c r="BM33" s="70"/>
      <c r="BN33" s="70"/>
      <c r="BO33" s="70"/>
      <c r="BP33" s="70"/>
      <c r="BQ33" s="70"/>
      <c r="BR33" s="70"/>
      <c r="BS33" s="70"/>
      <c r="BT33" s="70"/>
      <c r="BU33" s="70"/>
      <c r="BV33" s="70"/>
      <c r="BW33" s="71"/>
      <c r="BX33" s="69">
        <f>データ!AM7</f>
        <v>80.7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81.900000000000006</v>
      </c>
      <c r="DE33" s="70"/>
      <c r="DF33" s="70"/>
      <c r="DG33" s="70"/>
      <c r="DH33" s="70"/>
      <c r="DI33" s="70"/>
      <c r="DJ33" s="70"/>
      <c r="DK33" s="70"/>
      <c r="DL33" s="70"/>
      <c r="DM33" s="70"/>
      <c r="DN33" s="70"/>
      <c r="DO33" s="70"/>
      <c r="DP33" s="70"/>
      <c r="DQ33" s="70"/>
      <c r="DR33" s="71"/>
      <c r="DS33" s="69">
        <f>データ!AU7</f>
        <v>74.7</v>
      </c>
      <c r="DT33" s="70"/>
      <c r="DU33" s="70"/>
      <c r="DV33" s="70"/>
      <c r="DW33" s="70"/>
      <c r="DX33" s="70"/>
      <c r="DY33" s="70"/>
      <c r="DZ33" s="70"/>
      <c r="EA33" s="70"/>
      <c r="EB33" s="70"/>
      <c r="EC33" s="70"/>
      <c r="ED33" s="70"/>
      <c r="EE33" s="70"/>
      <c r="EF33" s="70"/>
      <c r="EG33" s="71"/>
      <c r="EH33" s="69">
        <f>データ!AV7</f>
        <v>69.5</v>
      </c>
      <c r="EI33" s="70"/>
      <c r="EJ33" s="70"/>
      <c r="EK33" s="70"/>
      <c r="EL33" s="70"/>
      <c r="EM33" s="70"/>
      <c r="EN33" s="70"/>
      <c r="EO33" s="70"/>
      <c r="EP33" s="70"/>
      <c r="EQ33" s="70"/>
      <c r="ER33" s="70"/>
      <c r="ES33" s="70"/>
      <c r="ET33" s="70"/>
      <c r="EU33" s="70"/>
      <c r="EV33" s="71"/>
      <c r="EW33" s="69">
        <f>データ!AW7</f>
        <v>72.3</v>
      </c>
      <c r="EX33" s="70"/>
      <c r="EY33" s="70"/>
      <c r="EZ33" s="70"/>
      <c r="FA33" s="70"/>
      <c r="FB33" s="70"/>
      <c r="FC33" s="70"/>
      <c r="FD33" s="70"/>
      <c r="FE33" s="70"/>
      <c r="FF33" s="70"/>
      <c r="FG33" s="70"/>
      <c r="FH33" s="70"/>
      <c r="FI33" s="70"/>
      <c r="FJ33" s="70"/>
      <c r="FK33" s="71"/>
      <c r="FL33" s="69">
        <f>データ!AX7</f>
        <v>63.7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78.099999999999994</v>
      </c>
      <c r="GS33" s="70"/>
      <c r="GT33" s="70"/>
      <c r="GU33" s="70"/>
      <c r="GV33" s="70"/>
      <c r="GW33" s="70"/>
      <c r="GX33" s="70"/>
      <c r="GY33" s="70"/>
      <c r="GZ33" s="70"/>
      <c r="HA33" s="70"/>
      <c r="HB33" s="70"/>
      <c r="HC33" s="70"/>
      <c r="HD33" s="70"/>
      <c r="HE33" s="70"/>
      <c r="HF33" s="71"/>
      <c r="HG33" s="69">
        <f>データ!BF7</f>
        <v>68.900000000000006</v>
      </c>
      <c r="HH33" s="70"/>
      <c r="HI33" s="70"/>
      <c r="HJ33" s="70"/>
      <c r="HK33" s="70"/>
      <c r="HL33" s="70"/>
      <c r="HM33" s="70"/>
      <c r="HN33" s="70"/>
      <c r="HO33" s="70"/>
      <c r="HP33" s="70"/>
      <c r="HQ33" s="70"/>
      <c r="HR33" s="70"/>
      <c r="HS33" s="70"/>
      <c r="HT33" s="70"/>
      <c r="HU33" s="71"/>
      <c r="HV33" s="69">
        <f>データ!BG7</f>
        <v>63.4</v>
      </c>
      <c r="HW33" s="70"/>
      <c r="HX33" s="70"/>
      <c r="HY33" s="70"/>
      <c r="HZ33" s="70"/>
      <c r="IA33" s="70"/>
      <c r="IB33" s="70"/>
      <c r="IC33" s="70"/>
      <c r="ID33" s="70"/>
      <c r="IE33" s="70"/>
      <c r="IF33" s="70"/>
      <c r="IG33" s="70"/>
      <c r="IH33" s="70"/>
      <c r="II33" s="70"/>
      <c r="IJ33" s="71"/>
      <c r="IK33" s="69">
        <f>データ!BH7</f>
        <v>66.599999999999994</v>
      </c>
      <c r="IL33" s="70"/>
      <c r="IM33" s="70"/>
      <c r="IN33" s="70"/>
      <c r="IO33" s="70"/>
      <c r="IP33" s="70"/>
      <c r="IQ33" s="70"/>
      <c r="IR33" s="70"/>
      <c r="IS33" s="70"/>
      <c r="IT33" s="70"/>
      <c r="IU33" s="70"/>
      <c r="IV33" s="70"/>
      <c r="IW33" s="70"/>
      <c r="IX33" s="70"/>
      <c r="IY33" s="71"/>
      <c r="IZ33" s="69">
        <f>データ!BI7</f>
        <v>58.3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v>
      </c>
      <c r="KG33" s="70"/>
      <c r="KH33" s="70"/>
      <c r="KI33" s="70"/>
      <c r="KJ33" s="70"/>
      <c r="KK33" s="70"/>
      <c r="KL33" s="70"/>
      <c r="KM33" s="70"/>
      <c r="KN33" s="70"/>
      <c r="KO33" s="70"/>
      <c r="KP33" s="70"/>
      <c r="KQ33" s="70"/>
      <c r="KR33" s="70"/>
      <c r="KS33" s="70"/>
      <c r="KT33" s="71"/>
      <c r="KU33" s="69">
        <f>データ!BQ7</f>
        <v>74.3</v>
      </c>
      <c r="KV33" s="70"/>
      <c r="KW33" s="70"/>
      <c r="KX33" s="70"/>
      <c r="KY33" s="70"/>
      <c r="KZ33" s="70"/>
      <c r="LA33" s="70"/>
      <c r="LB33" s="70"/>
      <c r="LC33" s="70"/>
      <c r="LD33" s="70"/>
      <c r="LE33" s="70"/>
      <c r="LF33" s="70"/>
      <c r="LG33" s="70"/>
      <c r="LH33" s="70"/>
      <c r="LI33" s="71"/>
      <c r="LJ33" s="69">
        <f>データ!BR7</f>
        <v>74.5</v>
      </c>
      <c r="LK33" s="70"/>
      <c r="LL33" s="70"/>
      <c r="LM33" s="70"/>
      <c r="LN33" s="70"/>
      <c r="LO33" s="70"/>
      <c r="LP33" s="70"/>
      <c r="LQ33" s="70"/>
      <c r="LR33" s="70"/>
      <c r="LS33" s="70"/>
      <c r="LT33" s="70"/>
      <c r="LU33" s="70"/>
      <c r="LV33" s="70"/>
      <c r="LW33" s="70"/>
      <c r="LX33" s="71"/>
      <c r="LY33" s="69">
        <f>データ!BS7</f>
        <v>82.9</v>
      </c>
      <c r="LZ33" s="70"/>
      <c r="MA33" s="70"/>
      <c r="MB33" s="70"/>
      <c r="MC33" s="70"/>
      <c r="MD33" s="70"/>
      <c r="ME33" s="70"/>
      <c r="MF33" s="70"/>
      <c r="MG33" s="70"/>
      <c r="MH33" s="70"/>
      <c r="MI33" s="70"/>
      <c r="MJ33" s="70"/>
      <c r="MK33" s="70"/>
      <c r="ML33" s="70"/>
      <c r="MM33" s="71"/>
      <c r="MN33" s="69">
        <f>データ!BT7</f>
        <v>85.9</v>
      </c>
      <c r="MO33" s="70"/>
      <c r="MP33" s="70"/>
      <c r="MQ33" s="70"/>
      <c r="MR33" s="70"/>
      <c r="MS33" s="70"/>
      <c r="MT33" s="70"/>
      <c r="MU33" s="70"/>
      <c r="MV33" s="70"/>
      <c r="MW33" s="70"/>
      <c r="MX33" s="70"/>
      <c r="MY33" s="70"/>
      <c r="MZ33" s="70"/>
      <c r="NA33" s="70"/>
      <c r="NB33" s="71"/>
      <c r="ND33" s="2"/>
      <c r="NE33" s="2"/>
      <c r="NF33" s="2"/>
      <c r="NG33" s="2"/>
      <c r="NH33" s="15"/>
      <c r="NI33" s="2"/>
      <c r="NJ33" s="91"/>
      <c r="NK33" s="101"/>
      <c r="NL33" s="101"/>
      <c r="NM33" s="101"/>
      <c r="NN33" s="101"/>
      <c r="NO33" s="101"/>
      <c r="NP33" s="101"/>
      <c r="NQ33" s="101"/>
      <c r="NR33" s="101"/>
      <c r="NS33" s="101"/>
      <c r="NT33" s="101"/>
      <c r="NU33" s="101"/>
      <c r="NV33" s="101"/>
      <c r="NW33" s="101"/>
      <c r="NX33" s="102"/>
      <c r="OC33" s="16" t="s">
        <v>59</v>
      </c>
    </row>
    <row r="34" spans="1:393" ht="13.5" customHeight="1">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4" t="s">
        <v>190</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18132</v>
      </c>
      <c r="Q55" s="67"/>
      <c r="R55" s="67"/>
      <c r="S55" s="67"/>
      <c r="T55" s="67"/>
      <c r="U55" s="67"/>
      <c r="V55" s="67"/>
      <c r="W55" s="67"/>
      <c r="X55" s="67"/>
      <c r="Y55" s="67"/>
      <c r="Z55" s="67"/>
      <c r="AA55" s="67"/>
      <c r="AB55" s="67"/>
      <c r="AC55" s="67"/>
      <c r="AD55" s="68"/>
      <c r="AE55" s="66">
        <f>データ!CB7</f>
        <v>19673</v>
      </c>
      <c r="AF55" s="67"/>
      <c r="AG55" s="67"/>
      <c r="AH55" s="67"/>
      <c r="AI55" s="67"/>
      <c r="AJ55" s="67"/>
      <c r="AK55" s="67"/>
      <c r="AL55" s="67"/>
      <c r="AM55" s="67"/>
      <c r="AN55" s="67"/>
      <c r="AO55" s="67"/>
      <c r="AP55" s="67"/>
      <c r="AQ55" s="67"/>
      <c r="AR55" s="67"/>
      <c r="AS55" s="68"/>
      <c r="AT55" s="66">
        <f>データ!CC7</f>
        <v>22023</v>
      </c>
      <c r="AU55" s="67"/>
      <c r="AV55" s="67"/>
      <c r="AW55" s="67"/>
      <c r="AX55" s="67"/>
      <c r="AY55" s="67"/>
      <c r="AZ55" s="67"/>
      <c r="BA55" s="67"/>
      <c r="BB55" s="67"/>
      <c r="BC55" s="67"/>
      <c r="BD55" s="67"/>
      <c r="BE55" s="67"/>
      <c r="BF55" s="67"/>
      <c r="BG55" s="67"/>
      <c r="BH55" s="68"/>
      <c r="BI55" s="66">
        <f>データ!CD7</f>
        <v>21586</v>
      </c>
      <c r="BJ55" s="67"/>
      <c r="BK55" s="67"/>
      <c r="BL55" s="67"/>
      <c r="BM55" s="67"/>
      <c r="BN55" s="67"/>
      <c r="BO55" s="67"/>
      <c r="BP55" s="67"/>
      <c r="BQ55" s="67"/>
      <c r="BR55" s="67"/>
      <c r="BS55" s="67"/>
      <c r="BT55" s="67"/>
      <c r="BU55" s="67"/>
      <c r="BV55" s="67"/>
      <c r="BW55" s="68"/>
      <c r="BX55" s="66">
        <f>データ!CE7</f>
        <v>18881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6148</v>
      </c>
      <c r="DE55" s="67"/>
      <c r="DF55" s="67"/>
      <c r="DG55" s="67"/>
      <c r="DH55" s="67"/>
      <c r="DI55" s="67"/>
      <c r="DJ55" s="67"/>
      <c r="DK55" s="67"/>
      <c r="DL55" s="67"/>
      <c r="DM55" s="67"/>
      <c r="DN55" s="67"/>
      <c r="DO55" s="67"/>
      <c r="DP55" s="67"/>
      <c r="DQ55" s="67"/>
      <c r="DR55" s="68"/>
      <c r="DS55" s="66">
        <f>データ!CM7</f>
        <v>6278</v>
      </c>
      <c r="DT55" s="67"/>
      <c r="DU55" s="67"/>
      <c r="DV55" s="67"/>
      <c r="DW55" s="67"/>
      <c r="DX55" s="67"/>
      <c r="DY55" s="67"/>
      <c r="DZ55" s="67"/>
      <c r="EA55" s="67"/>
      <c r="EB55" s="67"/>
      <c r="EC55" s="67"/>
      <c r="ED55" s="67"/>
      <c r="EE55" s="67"/>
      <c r="EF55" s="67"/>
      <c r="EG55" s="68"/>
      <c r="EH55" s="66">
        <f>データ!CN7</f>
        <v>6172</v>
      </c>
      <c r="EI55" s="67"/>
      <c r="EJ55" s="67"/>
      <c r="EK55" s="67"/>
      <c r="EL55" s="67"/>
      <c r="EM55" s="67"/>
      <c r="EN55" s="67"/>
      <c r="EO55" s="67"/>
      <c r="EP55" s="67"/>
      <c r="EQ55" s="67"/>
      <c r="ER55" s="67"/>
      <c r="ES55" s="67"/>
      <c r="ET55" s="67"/>
      <c r="EU55" s="67"/>
      <c r="EV55" s="68"/>
      <c r="EW55" s="66">
        <f>データ!CO7</f>
        <v>6559</v>
      </c>
      <c r="EX55" s="67"/>
      <c r="EY55" s="67"/>
      <c r="EZ55" s="67"/>
      <c r="FA55" s="67"/>
      <c r="FB55" s="67"/>
      <c r="FC55" s="67"/>
      <c r="FD55" s="67"/>
      <c r="FE55" s="67"/>
      <c r="FF55" s="67"/>
      <c r="FG55" s="67"/>
      <c r="FH55" s="67"/>
      <c r="FI55" s="67"/>
      <c r="FJ55" s="67"/>
      <c r="FK55" s="68"/>
      <c r="FL55" s="66">
        <f>データ!CP7</f>
        <v>6549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88.9</v>
      </c>
      <c r="GS55" s="70"/>
      <c r="GT55" s="70"/>
      <c r="GU55" s="70"/>
      <c r="GV55" s="70"/>
      <c r="GW55" s="70"/>
      <c r="GX55" s="70"/>
      <c r="GY55" s="70"/>
      <c r="GZ55" s="70"/>
      <c r="HA55" s="70"/>
      <c r="HB55" s="70"/>
      <c r="HC55" s="70"/>
      <c r="HD55" s="70"/>
      <c r="HE55" s="70"/>
      <c r="HF55" s="71"/>
      <c r="HG55" s="69">
        <f>データ!CX7</f>
        <v>100.2</v>
      </c>
      <c r="HH55" s="70"/>
      <c r="HI55" s="70"/>
      <c r="HJ55" s="70"/>
      <c r="HK55" s="70"/>
      <c r="HL55" s="70"/>
      <c r="HM55" s="70"/>
      <c r="HN55" s="70"/>
      <c r="HO55" s="70"/>
      <c r="HP55" s="70"/>
      <c r="HQ55" s="70"/>
      <c r="HR55" s="70"/>
      <c r="HS55" s="70"/>
      <c r="HT55" s="70"/>
      <c r="HU55" s="71"/>
      <c r="HV55" s="69">
        <f>データ!CY7</f>
        <v>108.4</v>
      </c>
      <c r="HW55" s="70"/>
      <c r="HX55" s="70"/>
      <c r="HY55" s="70"/>
      <c r="HZ55" s="70"/>
      <c r="IA55" s="70"/>
      <c r="IB55" s="70"/>
      <c r="IC55" s="70"/>
      <c r="ID55" s="70"/>
      <c r="IE55" s="70"/>
      <c r="IF55" s="70"/>
      <c r="IG55" s="70"/>
      <c r="IH55" s="70"/>
      <c r="II55" s="70"/>
      <c r="IJ55" s="71"/>
      <c r="IK55" s="69">
        <f>データ!CZ7</f>
        <v>102.1</v>
      </c>
      <c r="IL55" s="70"/>
      <c r="IM55" s="70"/>
      <c r="IN55" s="70"/>
      <c r="IO55" s="70"/>
      <c r="IP55" s="70"/>
      <c r="IQ55" s="70"/>
      <c r="IR55" s="70"/>
      <c r="IS55" s="70"/>
      <c r="IT55" s="70"/>
      <c r="IU55" s="70"/>
      <c r="IV55" s="70"/>
      <c r="IW55" s="70"/>
      <c r="IX55" s="70"/>
      <c r="IY55" s="71"/>
      <c r="IZ55" s="69">
        <f>データ!DA7</f>
        <v>117.2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11.7</v>
      </c>
      <c r="KG55" s="70"/>
      <c r="KH55" s="70"/>
      <c r="KI55" s="70"/>
      <c r="KJ55" s="70"/>
      <c r="KK55" s="70"/>
      <c r="KL55" s="70"/>
      <c r="KM55" s="70"/>
      <c r="KN55" s="70"/>
      <c r="KO55" s="70"/>
      <c r="KP55" s="70"/>
      <c r="KQ55" s="70"/>
      <c r="KR55" s="70"/>
      <c r="KS55" s="70"/>
      <c r="KT55" s="71"/>
      <c r="KU55" s="69">
        <f>データ!DI7</f>
        <v>11.4</v>
      </c>
      <c r="KV55" s="70"/>
      <c r="KW55" s="70"/>
      <c r="KX55" s="70"/>
      <c r="KY55" s="70"/>
      <c r="KZ55" s="70"/>
      <c r="LA55" s="70"/>
      <c r="LB55" s="70"/>
      <c r="LC55" s="70"/>
      <c r="LD55" s="70"/>
      <c r="LE55" s="70"/>
      <c r="LF55" s="70"/>
      <c r="LG55" s="70"/>
      <c r="LH55" s="70"/>
      <c r="LI55" s="71"/>
      <c r="LJ55" s="69">
        <f>データ!DJ7</f>
        <v>10.7</v>
      </c>
      <c r="LK55" s="70"/>
      <c r="LL55" s="70"/>
      <c r="LM55" s="70"/>
      <c r="LN55" s="70"/>
      <c r="LO55" s="70"/>
      <c r="LP55" s="70"/>
      <c r="LQ55" s="70"/>
      <c r="LR55" s="70"/>
      <c r="LS55" s="70"/>
      <c r="LT55" s="70"/>
      <c r="LU55" s="70"/>
      <c r="LV55" s="70"/>
      <c r="LW55" s="70"/>
      <c r="LX55" s="71"/>
      <c r="LY55" s="69">
        <f>データ!DK7</f>
        <v>10</v>
      </c>
      <c r="LZ55" s="70"/>
      <c r="MA55" s="70"/>
      <c r="MB55" s="70"/>
      <c r="MC55" s="70"/>
      <c r="MD55" s="70"/>
      <c r="ME55" s="70"/>
      <c r="MF55" s="70"/>
      <c r="MG55" s="70"/>
      <c r="MH55" s="70"/>
      <c r="MI55" s="70"/>
      <c r="MJ55" s="70"/>
      <c r="MK55" s="70"/>
      <c r="ML55" s="70"/>
      <c r="MM55" s="71"/>
      <c r="MN55" s="69">
        <f>データ!DL7</f>
        <v>11.1</v>
      </c>
      <c r="MO55" s="70"/>
      <c r="MP55" s="70"/>
      <c r="MQ55" s="70"/>
      <c r="MR55" s="70"/>
      <c r="MS55" s="70"/>
      <c r="MT55" s="70"/>
      <c r="MU55" s="70"/>
      <c r="MV55" s="70"/>
      <c r="MW55" s="70"/>
      <c r="MX55" s="70"/>
      <c r="MY55" s="70"/>
      <c r="MZ55" s="70"/>
      <c r="NA55" s="70"/>
      <c r="NB55" s="71"/>
      <c r="NC55" s="2"/>
      <c r="ND55" s="2"/>
      <c r="NE55" s="2"/>
      <c r="NF55" s="2"/>
      <c r="NG55" s="2"/>
      <c r="NH55" s="15"/>
      <c r="NI55" s="2"/>
      <c r="NJ55" s="94"/>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4"/>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4"/>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4"/>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4"/>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4"/>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4"/>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4"/>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4"/>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4"/>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4"/>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4"/>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5"/>
      <c r="NK67" s="96"/>
      <c r="NL67" s="96"/>
      <c r="NM67" s="96"/>
      <c r="NN67" s="96"/>
      <c r="NO67" s="96"/>
      <c r="NP67" s="96"/>
      <c r="NQ67" s="96"/>
      <c r="NR67" s="96"/>
      <c r="NS67" s="96"/>
      <c r="NT67" s="96"/>
      <c r="NU67" s="96"/>
      <c r="NV67" s="96"/>
      <c r="NW67" s="96"/>
      <c r="NX67" s="9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1.7</v>
      </c>
      <c r="AU79" s="70"/>
      <c r="AV79" s="70"/>
      <c r="AW79" s="70"/>
      <c r="AX79" s="70"/>
      <c r="AY79" s="70"/>
      <c r="AZ79" s="70"/>
      <c r="BA79" s="70"/>
      <c r="BB79" s="70"/>
      <c r="BC79" s="70"/>
      <c r="BD79" s="70"/>
      <c r="BE79" s="70"/>
      <c r="BF79" s="70"/>
      <c r="BG79" s="70"/>
      <c r="BH79" s="71"/>
      <c r="BI79" s="69">
        <f>データ!DV7</f>
        <v>16.5</v>
      </c>
      <c r="BJ79" s="70"/>
      <c r="BK79" s="70"/>
      <c r="BL79" s="70"/>
      <c r="BM79" s="70"/>
      <c r="BN79" s="70"/>
      <c r="BO79" s="70"/>
      <c r="BP79" s="70"/>
      <c r="BQ79" s="70"/>
      <c r="BR79" s="70"/>
      <c r="BS79" s="70"/>
      <c r="BT79" s="70"/>
      <c r="BU79" s="70"/>
      <c r="BV79" s="70"/>
      <c r="BW79" s="71"/>
      <c r="BX79" s="69">
        <f>データ!DW7</f>
        <v>49.3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47.2</v>
      </c>
      <c r="DH79" s="70"/>
      <c r="DI79" s="70"/>
      <c r="DJ79" s="70"/>
      <c r="DK79" s="70"/>
      <c r="DL79" s="70"/>
      <c r="DM79" s="70"/>
      <c r="DN79" s="70"/>
      <c r="DO79" s="70"/>
      <c r="DP79" s="70"/>
      <c r="DQ79" s="70"/>
      <c r="DR79" s="70"/>
      <c r="DS79" s="70"/>
      <c r="DT79" s="70"/>
      <c r="DU79" s="71"/>
      <c r="DV79" s="69">
        <f>データ!EE7</f>
        <v>48.9</v>
      </c>
      <c r="DW79" s="70"/>
      <c r="DX79" s="70"/>
      <c r="DY79" s="70"/>
      <c r="DZ79" s="70"/>
      <c r="EA79" s="70"/>
      <c r="EB79" s="70"/>
      <c r="EC79" s="70"/>
      <c r="ED79" s="70"/>
      <c r="EE79" s="70"/>
      <c r="EF79" s="70"/>
      <c r="EG79" s="70"/>
      <c r="EH79" s="70"/>
      <c r="EI79" s="70"/>
      <c r="EJ79" s="71"/>
      <c r="EK79" s="69">
        <f>データ!EF7</f>
        <v>47</v>
      </c>
      <c r="EL79" s="70"/>
      <c r="EM79" s="70"/>
      <c r="EN79" s="70"/>
      <c r="EO79" s="70"/>
      <c r="EP79" s="70"/>
      <c r="EQ79" s="70"/>
      <c r="ER79" s="70"/>
      <c r="ES79" s="70"/>
      <c r="ET79" s="70"/>
      <c r="EU79" s="70"/>
      <c r="EV79" s="70"/>
      <c r="EW79" s="70"/>
      <c r="EX79" s="70"/>
      <c r="EY79" s="71"/>
      <c r="EZ79" s="69">
        <f>データ!EG7</f>
        <v>48.1</v>
      </c>
      <c r="FA79" s="70"/>
      <c r="FB79" s="70"/>
      <c r="FC79" s="70"/>
      <c r="FD79" s="70"/>
      <c r="FE79" s="70"/>
      <c r="FF79" s="70"/>
      <c r="FG79" s="70"/>
      <c r="FH79" s="70"/>
      <c r="FI79" s="70"/>
      <c r="FJ79" s="70"/>
      <c r="FK79" s="70"/>
      <c r="FL79" s="70"/>
      <c r="FM79" s="70"/>
      <c r="FN79" s="71"/>
      <c r="FO79" s="69">
        <f>データ!EH7</f>
        <v>50.4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67.400000000000006</v>
      </c>
      <c r="GU79" s="70"/>
      <c r="GV79" s="70"/>
      <c r="GW79" s="70"/>
      <c r="GX79" s="70"/>
      <c r="GY79" s="70"/>
      <c r="GZ79" s="70"/>
      <c r="HA79" s="70"/>
      <c r="HB79" s="70"/>
      <c r="HC79" s="70"/>
      <c r="HD79" s="70"/>
      <c r="HE79" s="70"/>
      <c r="HF79" s="70"/>
      <c r="HG79" s="70"/>
      <c r="HH79" s="71"/>
      <c r="HI79" s="69">
        <f>データ!EP7</f>
        <v>66.900000000000006</v>
      </c>
      <c r="HJ79" s="70"/>
      <c r="HK79" s="70"/>
      <c r="HL79" s="70"/>
      <c r="HM79" s="70"/>
      <c r="HN79" s="70"/>
      <c r="HO79" s="70"/>
      <c r="HP79" s="70"/>
      <c r="HQ79" s="70"/>
      <c r="HR79" s="70"/>
      <c r="HS79" s="70"/>
      <c r="HT79" s="70"/>
      <c r="HU79" s="70"/>
      <c r="HV79" s="70"/>
      <c r="HW79" s="71"/>
      <c r="HX79" s="69">
        <f>データ!EQ7</f>
        <v>67.599999999999994</v>
      </c>
      <c r="HY79" s="70"/>
      <c r="HZ79" s="70"/>
      <c r="IA79" s="70"/>
      <c r="IB79" s="70"/>
      <c r="IC79" s="70"/>
      <c r="ID79" s="70"/>
      <c r="IE79" s="70"/>
      <c r="IF79" s="70"/>
      <c r="IG79" s="70"/>
      <c r="IH79" s="70"/>
      <c r="II79" s="70"/>
      <c r="IJ79" s="70"/>
      <c r="IK79" s="70"/>
      <c r="IL79" s="71"/>
      <c r="IM79" s="69">
        <f>データ!ER7</f>
        <v>64.900000000000006</v>
      </c>
      <c r="IN79" s="70"/>
      <c r="IO79" s="70"/>
      <c r="IP79" s="70"/>
      <c r="IQ79" s="70"/>
      <c r="IR79" s="70"/>
      <c r="IS79" s="70"/>
      <c r="IT79" s="70"/>
      <c r="IU79" s="70"/>
      <c r="IV79" s="70"/>
      <c r="IW79" s="70"/>
      <c r="IX79" s="70"/>
      <c r="IY79" s="70"/>
      <c r="IZ79" s="70"/>
      <c r="JA79" s="71"/>
      <c r="JB79" s="69">
        <f>データ!ES7</f>
        <v>67.5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30549700</v>
      </c>
      <c r="KH79" s="67"/>
      <c r="KI79" s="67"/>
      <c r="KJ79" s="67"/>
      <c r="KK79" s="67"/>
      <c r="KL79" s="67"/>
      <c r="KM79" s="67"/>
      <c r="KN79" s="67"/>
      <c r="KO79" s="67"/>
      <c r="KP79" s="67"/>
      <c r="KQ79" s="67"/>
      <c r="KR79" s="67"/>
      <c r="KS79" s="67"/>
      <c r="KT79" s="67"/>
      <c r="KU79" s="68"/>
      <c r="KV79" s="66">
        <f>データ!FA7</f>
        <v>30608575</v>
      </c>
      <c r="KW79" s="67"/>
      <c r="KX79" s="67"/>
      <c r="KY79" s="67"/>
      <c r="KZ79" s="67"/>
      <c r="LA79" s="67"/>
      <c r="LB79" s="67"/>
      <c r="LC79" s="67"/>
      <c r="LD79" s="67"/>
      <c r="LE79" s="67"/>
      <c r="LF79" s="67"/>
      <c r="LG79" s="67"/>
      <c r="LH79" s="67"/>
      <c r="LI79" s="67"/>
      <c r="LJ79" s="68"/>
      <c r="LK79" s="66">
        <f>データ!FB7</f>
        <v>43469133</v>
      </c>
      <c r="LL79" s="67"/>
      <c r="LM79" s="67"/>
      <c r="LN79" s="67"/>
      <c r="LO79" s="67"/>
      <c r="LP79" s="67"/>
      <c r="LQ79" s="67"/>
      <c r="LR79" s="67"/>
      <c r="LS79" s="67"/>
      <c r="LT79" s="67"/>
      <c r="LU79" s="67"/>
      <c r="LV79" s="67"/>
      <c r="LW79" s="67"/>
      <c r="LX79" s="67"/>
      <c r="LY79" s="68"/>
      <c r="LZ79" s="66">
        <f>データ!FC7</f>
        <v>43626233</v>
      </c>
      <c r="MA79" s="67"/>
      <c r="MB79" s="67"/>
      <c r="MC79" s="67"/>
      <c r="MD79" s="67"/>
      <c r="ME79" s="67"/>
      <c r="MF79" s="67"/>
      <c r="MG79" s="67"/>
      <c r="MH79" s="67"/>
      <c r="MI79" s="67"/>
      <c r="MJ79" s="67"/>
      <c r="MK79" s="67"/>
      <c r="ML79" s="67"/>
      <c r="MM79" s="67"/>
      <c r="MN79" s="68"/>
      <c r="MO79" s="66">
        <f>データ!FD7</f>
        <v>44392400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AcOs7szkawhShj5uyDicQ/MgO6G4S0tkVqgmfrK36VtFBkxPYR+oa45cUJP2NIGwRKWZEAo4nP+OL/wPgK8Eg==" saltValue="jDefyMEE5+RzUDS4Uaven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159</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160</v>
      </c>
      <c r="BU5" s="49" t="s">
        <v>153</v>
      </c>
      <c r="BV5" s="49" t="s">
        <v>154</v>
      </c>
      <c r="BW5" s="49" t="s">
        <v>155</v>
      </c>
      <c r="BX5" s="49" t="s">
        <v>156</v>
      </c>
      <c r="BY5" s="49" t="s">
        <v>157</v>
      </c>
      <c r="BZ5" s="49" t="s">
        <v>158</v>
      </c>
      <c r="CA5" s="49" t="s">
        <v>148</v>
      </c>
      <c r="CB5" s="49" t="s">
        <v>161</v>
      </c>
      <c r="CC5" s="49" t="s">
        <v>150</v>
      </c>
      <c r="CD5" s="49" t="s">
        <v>151</v>
      </c>
      <c r="CE5" s="49" t="s">
        <v>152</v>
      </c>
      <c r="CF5" s="49" t="s">
        <v>153</v>
      </c>
      <c r="CG5" s="49" t="s">
        <v>154</v>
      </c>
      <c r="CH5" s="49" t="s">
        <v>155</v>
      </c>
      <c r="CI5" s="49" t="s">
        <v>156</v>
      </c>
      <c r="CJ5" s="49" t="s">
        <v>157</v>
      </c>
      <c r="CK5" s="49" t="s">
        <v>158</v>
      </c>
      <c r="CL5" s="49" t="s">
        <v>162</v>
      </c>
      <c r="CM5" s="49" t="s">
        <v>149</v>
      </c>
      <c r="CN5" s="49" t="s">
        <v>150</v>
      </c>
      <c r="CO5" s="49" t="s">
        <v>151</v>
      </c>
      <c r="CP5" s="49" t="s">
        <v>152</v>
      </c>
      <c r="CQ5" s="49" t="s">
        <v>153</v>
      </c>
      <c r="CR5" s="49" t="s">
        <v>154</v>
      </c>
      <c r="CS5" s="49" t="s">
        <v>155</v>
      </c>
      <c r="CT5" s="49" t="s">
        <v>156</v>
      </c>
      <c r="CU5" s="49" t="s">
        <v>157</v>
      </c>
      <c r="CV5" s="49" t="s">
        <v>158</v>
      </c>
      <c r="CW5" s="49" t="s">
        <v>148</v>
      </c>
      <c r="CX5" s="49" t="s">
        <v>163</v>
      </c>
      <c r="CY5" s="49" t="s">
        <v>164</v>
      </c>
      <c r="CZ5" s="49" t="s">
        <v>151</v>
      </c>
      <c r="DA5" s="49" t="s">
        <v>152</v>
      </c>
      <c r="DB5" s="49" t="s">
        <v>153</v>
      </c>
      <c r="DC5" s="49" t="s">
        <v>154</v>
      </c>
      <c r="DD5" s="49" t="s">
        <v>155</v>
      </c>
      <c r="DE5" s="49" t="s">
        <v>156</v>
      </c>
      <c r="DF5" s="49" t="s">
        <v>157</v>
      </c>
      <c r="DG5" s="49" t="s">
        <v>158</v>
      </c>
      <c r="DH5" s="49" t="s">
        <v>165</v>
      </c>
      <c r="DI5" s="49" t="s">
        <v>163</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159</v>
      </c>
      <c r="EE5" s="49" t="s">
        <v>166</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167</v>
      </c>
      <c r="EZ5" s="49" t="s">
        <v>148</v>
      </c>
      <c r="FA5" s="49" t="s">
        <v>149</v>
      </c>
      <c r="FB5" s="49" t="s">
        <v>168</v>
      </c>
      <c r="FC5" s="49" t="s">
        <v>151</v>
      </c>
      <c r="FD5" s="49" t="s">
        <v>169</v>
      </c>
      <c r="FE5" s="49" t="s">
        <v>153</v>
      </c>
      <c r="FF5" s="49" t="s">
        <v>154</v>
      </c>
      <c r="FG5" s="49" t="s">
        <v>155</v>
      </c>
      <c r="FH5" s="49" t="s">
        <v>156</v>
      </c>
      <c r="FI5" s="49" t="s">
        <v>157</v>
      </c>
      <c r="FJ5" s="49" t="s">
        <v>158</v>
      </c>
    </row>
    <row r="6" spans="1:166" s="54" customFormat="1">
      <c r="A6" s="35" t="s">
        <v>170</v>
      </c>
      <c r="B6" s="50">
        <f>B8</f>
        <v>2023</v>
      </c>
      <c r="C6" s="50">
        <f t="shared" ref="C6:M6" si="2">C8</f>
        <v>432156</v>
      </c>
      <c r="D6" s="50">
        <f t="shared" si="2"/>
        <v>46</v>
      </c>
      <c r="E6" s="50">
        <f t="shared" si="2"/>
        <v>6</v>
      </c>
      <c r="F6" s="50">
        <f t="shared" si="2"/>
        <v>0</v>
      </c>
      <c r="G6" s="50">
        <f t="shared" si="2"/>
        <v>3</v>
      </c>
      <c r="H6" s="153" t="str">
        <f>IF(H8&lt;&gt;I8,H8,"")&amp;IF(I8&lt;&gt;J8,I8,"")&amp;"　"&amp;J8</f>
        <v>熊本県天草市　国民健康保険　天草市立　新和病院</v>
      </c>
      <c r="I6" s="154"/>
      <c r="J6" s="155"/>
      <c r="K6" s="50" t="str">
        <f t="shared" si="2"/>
        <v>条例全部</v>
      </c>
      <c r="L6" s="50" t="str">
        <f t="shared" si="2"/>
        <v>病院事業</v>
      </c>
      <c r="M6" s="50" t="str">
        <f t="shared" si="2"/>
        <v>一般病院</v>
      </c>
      <c r="N6" s="50" t="str">
        <f>N8</f>
        <v>50床未満</v>
      </c>
      <c r="O6" s="50" t="str">
        <f>O8</f>
        <v>自治体職員 民間企業出身</v>
      </c>
      <c r="P6" s="50" t="str">
        <f>P8</f>
        <v>直営</v>
      </c>
      <c r="Q6" s="51">
        <f t="shared" ref="Q6:AH6" si="3">Q8</f>
        <v>5</v>
      </c>
      <c r="R6" s="50" t="str">
        <f t="shared" si="3"/>
        <v>-</v>
      </c>
      <c r="S6" s="50" t="str">
        <f t="shared" si="3"/>
        <v>訓</v>
      </c>
      <c r="T6" s="50" t="str">
        <f t="shared" si="3"/>
        <v>救</v>
      </c>
      <c r="U6" s="51">
        <f>U8</f>
        <v>73437</v>
      </c>
      <c r="V6" s="51">
        <f>V8</f>
        <v>3140</v>
      </c>
      <c r="W6" s="50" t="str">
        <f>W8</f>
        <v>第２種該当</v>
      </c>
      <c r="X6" s="50" t="str">
        <f t="shared" ref="X6" si="4">X8</f>
        <v>-</v>
      </c>
      <c r="Y6" s="50" t="str">
        <f t="shared" si="3"/>
        <v>１５：１</v>
      </c>
      <c r="Z6" s="51">
        <f t="shared" si="3"/>
        <v>30</v>
      </c>
      <c r="AA6" s="51" t="str">
        <f t="shared" si="3"/>
        <v>-</v>
      </c>
      <c r="AB6" s="51" t="str">
        <f t="shared" si="3"/>
        <v>-</v>
      </c>
      <c r="AC6" s="51" t="str">
        <f t="shared" si="3"/>
        <v>-</v>
      </c>
      <c r="AD6" s="51" t="str">
        <f t="shared" si="3"/>
        <v>-</v>
      </c>
      <c r="AE6" s="51">
        <f t="shared" si="3"/>
        <v>30</v>
      </c>
      <c r="AF6" s="51">
        <f t="shared" si="3"/>
        <v>30</v>
      </c>
      <c r="AG6" s="51" t="str">
        <f t="shared" si="3"/>
        <v>-</v>
      </c>
      <c r="AH6" s="51">
        <f t="shared" si="3"/>
        <v>30</v>
      </c>
      <c r="AI6" s="52">
        <f>IF(AI8="-",NA(),AI8)</f>
        <v>95.5</v>
      </c>
      <c r="AJ6" s="52">
        <f t="shared" ref="AJ6:AR6" si="5">IF(AJ8="-",NA(),AJ8)</f>
        <v>96.5</v>
      </c>
      <c r="AK6" s="52">
        <f t="shared" si="5"/>
        <v>86.6</v>
      </c>
      <c r="AL6" s="52">
        <f t="shared" si="5"/>
        <v>89.5</v>
      </c>
      <c r="AM6" s="52">
        <f t="shared" si="5"/>
        <v>80.7</v>
      </c>
      <c r="AN6" s="52">
        <f t="shared" si="5"/>
        <v>96.7</v>
      </c>
      <c r="AO6" s="52">
        <f t="shared" si="5"/>
        <v>98</v>
      </c>
      <c r="AP6" s="52">
        <f t="shared" si="5"/>
        <v>101.9</v>
      </c>
      <c r="AQ6" s="52">
        <f t="shared" si="5"/>
        <v>100.9</v>
      </c>
      <c r="AR6" s="52">
        <f t="shared" si="5"/>
        <v>97.1</v>
      </c>
      <c r="AS6" s="52" t="str">
        <f>IF(AS8="-","【-】","【"&amp;SUBSTITUTE(TEXT(AS8,"#,##0.0"),"-","△")&amp;"】")</f>
        <v>【96.6】</v>
      </c>
      <c r="AT6" s="52">
        <f>IF(AT8="-",NA(),AT8)</f>
        <v>81.900000000000006</v>
      </c>
      <c r="AU6" s="52">
        <f t="shared" ref="AU6:BC6" si="6">IF(AU8="-",NA(),AU8)</f>
        <v>74.7</v>
      </c>
      <c r="AV6" s="52">
        <f t="shared" si="6"/>
        <v>69.5</v>
      </c>
      <c r="AW6" s="52">
        <f t="shared" si="6"/>
        <v>72.3</v>
      </c>
      <c r="AX6" s="52">
        <f t="shared" si="6"/>
        <v>63.7</v>
      </c>
      <c r="AY6" s="52">
        <f t="shared" si="6"/>
        <v>67.8</v>
      </c>
      <c r="AZ6" s="52">
        <f t="shared" si="6"/>
        <v>65</v>
      </c>
      <c r="BA6" s="52">
        <f t="shared" si="6"/>
        <v>67.599999999999994</v>
      </c>
      <c r="BB6" s="52">
        <f t="shared" si="6"/>
        <v>65.8</v>
      </c>
      <c r="BC6" s="52">
        <f t="shared" si="6"/>
        <v>64.900000000000006</v>
      </c>
      <c r="BD6" s="52" t="str">
        <f>IF(BD8="-","【-】","【"&amp;SUBSTITUTE(TEXT(BD8,"#,##0.0"),"-","△")&amp;"】")</f>
        <v>【86.6】</v>
      </c>
      <c r="BE6" s="52">
        <f>IF(BE8="-",NA(),BE8)</f>
        <v>78.099999999999994</v>
      </c>
      <c r="BF6" s="52">
        <f t="shared" ref="BF6:BN6" si="7">IF(BF8="-",NA(),BF8)</f>
        <v>68.900000000000006</v>
      </c>
      <c r="BG6" s="52">
        <f t="shared" si="7"/>
        <v>63.4</v>
      </c>
      <c r="BH6" s="52">
        <f t="shared" si="7"/>
        <v>66.599999999999994</v>
      </c>
      <c r="BI6" s="52">
        <f t="shared" si="7"/>
        <v>58.3</v>
      </c>
      <c r="BJ6" s="52">
        <f t="shared" si="7"/>
        <v>62.9</v>
      </c>
      <c r="BK6" s="52">
        <f t="shared" si="7"/>
        <v>60.3</v>
      </c>
      <c r="BL6" s="52">
        <f t="shared" si="7"/>
        <v>63.2</v>
      </c>
      <c r="BM6" s="52">
        <f t="shared" si="7"/>
        <v>61.4</v>
      </c>
      <c r="BN6" s="52">
        <f t="shared" si="7"/>
        <v>60.8</v>
      </c>
      <c r="BO6" s="52" t="str">
        <f>IF(BO8="-","【-】","【"&amp;SUBSTITUTE(TEXT(BO8,"#,##0.0"),"-","△")&amp;"】")</f>
        <v>【83.9】</v>
      </c>
      <c r="BP6" s="52">
        <f>IF(BP8="-",NA(),BP8)</f>
        <v>89</v>
      </c>
      <c r="BQ6" s="52">
        <f t="shared" ref="BQ6:BY6" si="8">IF(BQ8="-",NA(),BQ8)</f>
        <v>74.3</v>
      </c>
      <c r="BR6" s="52">
        <f t="shared" si="8"/>
        <v>74.5</v>
      </c>
      <c r="BS6" s="52">
        <f t="shared" si="8"/>
        <v>82.9</v>
      </c>
      <c r="BT6" s="52">
        <f t="shared" si="8"/>
        <v>85.9</v>
      </c>
      <c r="BU6" s="52">
        <f t="shared" si="8"/>
        <v>61.4</v>
      </c>
      <c r="BV6" s="52">
        <f t="shared" si="8"/>
        <v>55.9</v>
      </c>
      <c r="BW6" s="52">
        <f t="shared" si="8"/>
        <v>56.5</v>
      </c>
      <c r="BX6" s="52">
        <f t="shared" si="8"/>
        <v>53.9</v>
      </c>
      <c r="BY6" s="52">
        <f t="shared" si="8"/>
        <v>54.9</v>
      </c>
      <c r="BZ6" s="52" t="str">
        <f>IF(BZ8="-","【-】","【"&amp;SUBSTITUTE(TEXT(BZ8,"#,##0.0"),"-","△")&amp;"】")</f>
        <v>【68.7】</v>
      </c>
      <c r="CA6" s="53">
        <f>IF(CA8="-",NA(),CA8)</f>
        <v>18132</v>
      </c>
      <c r="CB6" s="53">
        <f t="shared" ref="CB6:CJ6" si="9">IF(CB8="-",NA(),CB8)</f>
        <v>19673</v>
      </c>
      <c r="CC6" s="53">
        <f t="shared" si="9"/>
        <v>22023</v>
      </c>
      <c r="CD6" s="53">
        <f t="shared" si="9"/>
        <v>21586</v>
      </c>
      <c r="CE6" s="53">
        <f t="shared" si="9"/>
        <v>18881</v>
      </c>
      <c r="CF6" s="53">
        <f t="shared" si="9"/>
        <v>27761</v>
      </c>
      <c r="CG6" s="53">
        <f t="shared" si="9"/>
        <v>29162</v>
      </c>
      <c r="CH6" s="53">
        <f t="shared" si="9"/>
        <v>29802</v>
      </c>
      <c r="CI6" s="53">
        <f t="shared" si="9"/>
        <v>30895</v>
      </c>
      <c r="CJ6" s="53">
        <f t="shared" si="9"/>
        <v>31269</v>
      </c>
      <c r="CK6" s="52" t="str">
        <f>IF(CK8="-","【-】","【"&amp;SUBSTITUTE(TEXT(CK8,"#,##0"),"-","△")&amp;"】")</f>
        <v>【62,428】</v>
      </c>
      <c r="CL6" s="53">
        <f>IF(CL8="-",NA(),CL8)</f>
        <v>6148</v>
      </c>
      <c r="CM6" s="53">
        <f t="shared" ref="CM6:CU6" si="10">IF(CM8="-",NA(),CM8)</f>
        <v>6278</v>
      </c>
      <c r="CN6" s="53">
        <f t="shared" si="10"/>
        <v>6172</v>
      </c>
      <c r="CO6" s="53">
        <f t="shared" si="10"/>
        <v>6559</v>
      </c>
      <c r="CP6" s="53">
        <f t="shared" si="10"/>
        <v>6549</v>
      </c>
      <c r="CQ6" s="53">
        <f t="shared" si="10"/>
        <v>8307</v>
      </c>
      <c r="CR6" s="53">
        <f t="shared" si="10"/>
        <v>8904</v>
      </c>
      <c r="CS6" s="53">
        <f t="shared" si="10"/>
        <v>9068</v>
      </c>
      <c r="CT6" s="53">
        <f t="shared" si="10"/>
        <v>9435</v>
      </c>
      <c r="CU6" s="53">
        <f t="shared" si="10"/>
        <v>9319</v>
      </c>
      <c r="CV6" s="52" t="str">
        <f>IF(CV8="-","【-】","【"&amp;SUBSTITUTE(TEXT(CV8,"#,##0"),"-","△")&amp;"】")</f>
        <v>【18,236】</v>
      </c>
      <c r="CW6" s="52">
        <f>IF(CW8="-",NA(),CW8)</f>
        <v>88.9</v>
      </c>
      <c r="CX6" s="52">
        <f t="shared" ref="CX6:DF6" si="11">IF(CX8="-",NA(),CX8)</f>
        <v>100.2</v>
      </c>
      <c r="CY6" s="52">
        <f t="shared" si="11"/>
        <v>108.4</v>
      </c>
      <c r="CZ6" s="52">
        <f t="shared" si="11"/>
        <v>102.1</v>
      </c>
      <c r="DA6" s="52">
        <f t="shared" si="11"/>
        <v>117.2</v>
      </c>
      <c r="DB6" s="52">
        <f t="shared" si="11"/>
        <v>80.099999999999994</v>
      </c>
      <c r="DC6" s="52">
        <f t="shared" si="11"/>
        <v>87.1</v>
      </c>
      <c r="DD6" s="52">
        <f t="shared" si="11"/>
        <v>84.5</v>
      </c>
      <c r="DE6" s="52">
        <f t="shared" si="11"/>
        <v>86</v>
      </c>
      <c r="DF6" s="52">
        <f t="shared" si="11"/>
        <v>87.4</v>
      </c>
      <c r="DG6" s="52" t="str">
        <f>IF(DG8="-","【-】","【"&amp;SUBSTITUTE(TEXT(DG8,"#,##0.0"),"-","△")&amp;"】")</f>
        <v>【56.1】</v>
      </c>
      <c r="DH6" s="52">
        <f>IF(DH8="-",NA(),DH8)</f>
        <v>11.7</v>
      </c>
      <c r="DI6" s="52">
        <f t="shared" ref="DI6:DQ6" si="12">IF(DI8="-",NA(),DI8)</f>
        <v>11.4</v>
      </c>
      <c r="DJ6" s="52">
        <f t="shared" si="12"/>
        <v>10.7</v>
      </c>
      <c r="DK6" s="52">
        <f t="shared" si="12"/>
        <v>10</v>
      </c>
      <c r="DL6" s="52">
        <f t="shared" si="12"/>
        <v>11.1</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1.7</v>
      </c>
      <c r="DV6" s="52">
        <f t="shared" si="13"/>
        <v>16.5</v>
      </c>
      <c r="DW6" s="52">
        <f t="shared" si="13"/>
        <v>49.3</v>
      </c>
      <c r="DX6" s="52">
        <f t="shared" si="13"/>
        <v>121.7</v>
      </c>
      <c r="DY6" s="52">
        <f t="shared" si="13"/>
        <v>132.30000000000001</v>
      </c>
      <c r="DZ6" s="52">
        <f t="shared" si="13"/>
        <v>141.6</v>
      </c>
      <c r="EA6" s="52">
        <f t="shared" si="13"/>
        <v>141.5</v>
      </c>
      <c r="EB6" s="52">
        <f t="shared" si="13"/>
        <v>147.4</v>
      </c>
      <c r="EC6" s="52" t="str">
        <f>IF(EC8="-","【-】","【"&amp;SUBSTITUTE(TEXT(EC8,"#,##0.0"),"-","△")&amp;"】")</f>
        <v>【54.5】</v>
      </c>
      <c r="ED6" s="52">
        <f>IF(ED8="-",NA(),ED8)</f>
        <v>47.2</v>
      </c>
      <c r="EE6" s="52">
        <f t="shared" ref="EE6:EM6" si="14">IF(EE8="-",NA(),EE8)</f>
        <v>48.9</v>
      </c>
      <c r="EF6" s="52">
        <f t="shared" si="14"/>
        <v>47</v>
      </c>
      <c r="EG6" s="52">
        <f t="shared" si="14"/>
        <v>48.1</v>
      </c>
      <c r="EH6" s="52">
        <f t="shared" si="14"/>
        <v>50.4</v>
      </c>
      <c r="EI6" s="52">
        <f t="shared" si="14"/>
        <v>55.4</v>
      </c>
      <c r="EJ6" s="52">
        <f t="shared" si="14"/>
        <v>57.6</v>
      </c>
      <c r="EK6" s="52">
        <f t="shared" si="14"/>
        <v>56.9</v>
      </c>
      <c r="EL6" s="52">
        <f t="shared" si="14"/>
        <v>57.9</v>
      </c>
      <c r="EM6" s="52">
        <f t="shared" si="14"/>
        <v>59.3</v>
      </c>
      <c r="EN6" s="52" t="str">
        <f>IF(EN8="-","【-】","【"&amp;SUBSTITUTE(TEXT(EN8,"#,##0.0"),"-","△")&amp;"】")</f>
        <v>【57.0】</v>
      </c>
      <c r="EO6" s="52">
        <f>IF(EO8="-",NA(),EO8)</f>
        <v>67.400000000000006</v>
      </c>
      <c r="EP6" s="52">
        <f t="shared" ref="EP6:EX6" si="15">IF(EP8="-",NA(),EP8)</f>
        <v>66.900000000000006</v>
      </c>
      <c r="EQ6" s="52">
        <f t="shared" si="15"/>
        <v>67.599999999999994</v>
      </c>
      <c r="ER6" s="52">
        <f t="shared" si="15"/>
        <v>64.900000000000006</v>
      </c>
      <c r="ES6" s="52">
        <f t="shared" si="15"/>
        <v>67.5</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30549700</v>
      </c>
      <c r="FA6" s="53">
        <f t="shared" ref="FA6:FI6" si="16">IF(FA8="-",NA(),FA8)</f>
        <v>30608575</v>
      </c>
      <c r="FB6" s="53">
        <f t="shared" si="16"/>
        <v>43469133</v>
      </c>
      <c r="FC6" s="53">
        <f t="shared" si="16"/>
        <v>43626233</v>
      </c>
      <c r="FD6" s="53">
        <f t="shared" si="16"/>
        <v>44392400</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c r="A7" s="35" t="s">
        <v>171</v>
      </c>
      <c r="B7" s="50">
        <f t="shared" ref="B7:AH7" si="17">B8</f>
        <v>2023</v>
      </c>
      <c r="C7" s="50">
        <f t="shared" si="17"/>
        <v>432156</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50床未満</v>
      </c>
      <c r="O7" s="50" t="str">
        <f>O8</f>
        <v>自治体職員 民間企業出身</v>
      </c>
      <c r="P7" s="50" t="str">
        <f>P8</f>
        <v>直営</v>
      </c>
      <c r="Q7" s="51">
        <f t="shared" si="17"/>
        <v>5</v>
      </c>
      <c r="R7" s="50" t="str">
        <f t="shared" si="17"/>
        <v>-</v>
      </c>
      <c r="S7" s="50" t="str">
        <f t="shared" si="17"/>
        <v>訓</v>
      </c>
      <c r="T7" s="50" t="str">
        <f t="shared" si="17"/>
        <v>救</v>
      </c>
      <c r="U7" s="51">
        <f>U8</f>
        <v>73437</v>
      </c>
      <c r="V7" s="51">
        <f>V8</f>
        <v>3140</v>
      </c>
      <c r="W7" s="50" t="str">
        <f>W8</f>
        <v>第２種該当</v>
      </c>
      <c r="X7" s="50" t="str">
        <f t="shared" si="17"/>
        <v>-</v>
      </c>
      <c r="Y7" s="50" t="str">
        <f t="shared" si="17"/>
        <v>１５：１</v>
      </c>
      <c r="Z7" s="51">
        <f t="shared" si="17"/>
        <v>30</v>
      </c>
      <c r="AA7" s="51" t="str">
        <f t="shared" si="17"/>
        <v>-</v>
      </c>
      <c r="AB7" s="51" t="str">
        <f t="shared" si="17"/>
        <v>-</v>
      </c>
      <c r="AC7" s="51" t="str">
        <f t="shared" si="17"/>
        <v>-</v>
      </c>
      <c r="AD7" s="51" t="str">
        <f t="shared" si="17"/>
        <v>-</v>
      </c>
      <c r="AE7" s="51">
        <f t="shared" si="17"/>
        <v>30</v>
      </c>
      <c r="AF7" s="51">
        <f t="shared" si="17"/>
        <v>30</v>
      </c>
      <c r="AG7" s="51" t="str">
        <f t="shared" si="17"/>
        <v>-</v>
      </c>
      <c r="AH7" s="51">
        <f t="shared" si="17"/>
        <v>30</v>
      </c>
      <c r="AI7" s="52">
        <f>AI8</f>
        <v>95.5</v>
      </c>
      <c r="AJ7" s="52">
        <f t="shared" ref="AJ7:AR7" si="18">AJ8</f>
        <v>96.5</v>
      </c>
      <c r="AK7" s="52">
        <f t="shared" si="18"/>
        <v>86.6</v>
      </c>
      <c r="AL7" s="52">
        <f t="shared" si="18"/>
        <v>89.5</v>
      </c>
      <c r="AM7" s="52">
        <f t="shared" si="18"/>
        <v>80.7</v>
      </c>
      <c r="AN7" s="52">
        <f t="shared" si="18"/>
        <v>96.7</v>
      </c>
      <c r="AO7" s="52">
        <f t="shared" si="18"/>
        <v>98</v>
      </c>
      <c r="AP7" s="52">
        <f t="shared" si="18"/>
        <v>101.9</v>
      </c>
      <c r="AQ7" s="52">
        <f t="shared" si="18"/>
        <v>100.9</v>
      </c>
      <c r="AR7" s="52">
        <f t="shared" si="18"/>
        <v>97.1</v>
      </c>
      <c r="AS7" s="52"/>
      <c r="AT7" s="52">
        <f>AT8</f>
        <v>81.900000000000006</v>
      </c>
      <c r="AU7" s="52">
        <f t="shared" ref="AU7:BC7" si="19">AU8</f>
        <v>74.7</v>
      </c>
      <c r="AV7" s="52">
        <f t="shared" si="19"/>
        <v>69.5</v>
      </c>
      <c r="AW7" s="52">
        <f t="shared" si="19"/>
        <v>72.3</v>
      </c>
      <c r="AX7" s="52">
        <f t="shared" si="19"/>
        <v>63.7</v>
      </c>
      <c r="AY7" s="52">
        <f t="shared" si="19"/>
        <v>67.8</v>
      </c>
      <c r="AZ7" s="52">
        <f t="shared" si="19"/>
        <v>65</v>
      </c>
      <c r="BA7" s="52">
        <f t="shared" si="19"/>
        <v>67.599999999999994</v>
      </c>
      <c r="BB7" s="52">
        <f t="shared" si="19"/>
        <v>65.8</v>
      </c>
      <c r="BC7" s="52">
        <f t="shared" si="19"/>
        <v>64.900000000000006</v>
      </c>
      <c r="BD7" s="52"/>
      <c r="BE7" s="52">
        <f>BE8</f>
        <v>78.099999999999994</v>
      </c>
      <c r="BF7" s="52">
        <f t="shared" ref="BF7:BN7" si="20">BF8</f>
        <v>68.900000000000006</v>
      </c>
      <c r="BG7" s="52">
        <f t="shared" si="20"/>
        <v>63.4</v>
      </c>
      <c r="BH7" s="52">
        <f t="shared" si="20"/>
        <v>66.599999999999994</v>
      </c>
      <c r="BI7" s="52">
        <f t="shared" si="20"/>
        <v>58.3</v>
      </c>
      <c r="BJ7" s="52">
        <f t="shared" si="20"/>
        <v>62.9</v>
      </c>
      <c r="BK7" s="52">
        <f t="shared" si="20"/>
        <v>60.3</v>
      </c>
      <c r="BL7" s="52">
        <f t="shared" si="20"/>
        <v>63.2</v>
      </c>
      <c r="BM7" s="52">
        <f t="shared" si="20"/>
        <v>61.4</v>
      </c>
      <c r="BN7" s="52">
        <f t="shared" si="20"/>
        <v>60.8</v>
      </c>
      <c r="BO7" s="52"/>
      <c r="BP7" s="52">
        <f>BP8</f>
        <v>89</v>
      </c>
      <c r="BQ7" s="52">
        <f t="shared" ref="BQ7:BY7" si="21">BQ8</f>
        <v>74.3</v>
      </c>
      <c r="BR7" s="52">
        <f t="shared" si="21"/>
        <v>74.5</v>
      </c>
      <c r="BS7" s="52">
        <f t="shared" si="21"/>
        <v>82.9</v>
      </c>
      <c r="BT7" s="52">
        <f t="shared" si="21"/>
        <v>85.9</v>
      </c>
      <c r="BU7" s="52">
        <f t="shared" si="21"/>
        <v>61.4</v>
      </c>
      <c r="BV7" s="52">
        <f t="shared" si="21"/>
        <v>55.9</v>
      </c>
      <c r="BW7" s="52">
        <f t="shared" si="21"/>
        <v>56.5</v>
      </c>
      <c r="BX7" s="52">
        <f t="shared" si="21"/>
        <v>53.9</v>
      </c>
      <c r="BY7" s="52">
        <f t="shared" si="21"/>
        <v>54.9</v>
      </c>
      <c r="BZ7" s="52"/>
      <c r="CA7" s="53">
        <f>CA8</f>
        <v>18132</v>
      </c>
      <c r="CB7" s="53">
        <f t="shared" ref="CB7:CJ7" si="22">CB8</f>
        <v>19673</v>
      </c>
      <c r="CC7" s="53">
        <f t="shared" si="22"/>
        <v>22023</v>
      </c>
      <c r="CD7" s="53">
        <f t="shared" si="22"/>
        <v>21586</v>
      </c>
      <c r="CE7" s="53">
        <f t="shared" si="22"/>
        <v>18881</v>
      </c>
      <c r="CF7" s="53">
        <f t="shared" si="22"/>
        <v>27761</v>
      </c>
      <c r="CG7" s="53">
        <f t="shared" si="22"/>
        <v>29162</v>
      </c>
      <c r="CH7" s="53">
        <f t="shared" si="22"/>
        <v>29802</v>
      </c>
      <c r="CI7" s="53">
        <f t="shared" si="22"/>
        <v>30895</v>
      </c>
      <c r="CJ7" s="53">
        <f t="shared" si="22"/>
        <v>31269</v>
      </c>
      <c r="CK7" s="52"/>
      <c r="CL7" s="53">
        <f>CL8</f>
        <v>6148</v>
      </c>
      <c r="CM7" s="53">
        <f t="shared" ref="CM7:CU7" si="23">CM8</f>
        <v>6278</v>
      </c>
      <c r="CN7" s="53">
        <f t="shared" si="23"/>
        <v>6172</v>
      </c>
      <c r="CO7" s="53">
        <f t="shared" si="23"/>
        <v>6559</v>
      </c>
      <c r="CP7" s="53">
        <f t="shared" si="23"/>
        <v>6549</v>
      </c>
      <c r="CQ7" s="53">
        <f t="shared" si="23"/>
        <v>8307</v>
      </c>
      <c r="CR7" s="53">
        <f t="shared" si="23"/>
        <v>8904</v>
      </c>
      <c r="CS7" s="53">
        <f t="shared" si="23"/>
        <v>9068</v>
      </c>
      <c r="CT7" s="53">
        <f t="shared" si="23"/>
        <v>9435</v>
      </c>
      <c r="CU7" s="53">
        <f t="shared" si="23"/>
        <v>9319</v>
      </c>
      <c r="CV7" s="52"/>
      <c r="CW7" s="52">
        <f>CW8</f>
        <v>88.9</v>
      </c>
      <c r="CX7" s="52">
        <f t="shared" ref="CX7:DF7" si="24">CX8</f>
        <v>100.2</v>
      </c>
      <c r="CY7" s="52">
        <f t="shared" si="24"/>
        <v>108.4</v>
      </c>
      <c r="CZ7" s="52">
        <f t="shared" si="24"/>
        <v>102.1</v>
      </c>
      <c r="DA7" s="52">
        <f t="shared" si="24"/>
        <v>117.2</v>
      </c>
      <c r="DB7" s="52">
        <f t="shared" si="24"/>
        <v>80.099999999999994</v>
      </c>
      <c r="DC7" s="52">
        <f t="shared" si="24"/>
        <v>87.1</v>
      </c>
      <c r="DD7" s="52">
        <f t="shared" si="24"/>
        <v>84.5</v>
      </c>
      <c r="DE7" s="52">
        <f t="shared" si="24"/>
        <v>86</v>
      </c>
      <c r="DF7" s="52">
        <f t="shared" si="24"/>
        <v>87.4</v>
      </c>
      <c r="DG7" s="52"/>
      <c r="DH7" s="52">
        <f>DH8</f>
        <v>11.7</v>
      </c>
      <c r="DI7" s="52">
        <f t="shared" ref="DI7:DQ7" si="25">DI8</f>
        <v>11.4</v>
      </c>
      <c r="DJ7" s="52">
        <f t="shared" si="25"/>
        <v>10.7</v>
      </c>
      <c r="DK7" s="52">
        <f t="shared" si="25"/>
        <v>10</v>
      </c>
      <c r="DL7" s="52">
        <f t="shared" si="25"/>
        <v>11.1</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1.7</v>
      </c>
      <c r="DV7" s="52">
        <f t="shared" si="26"/>
        <v>16.5</v>
      </c>
      <c r="DW7" s="52">
        <f t="shared" si="26"/>
        <v>49.3</v>
      </c>
      <c r="DX7" s="52">
        <f t="shared" si="26"/>
        <v>121.7</v>
      </c>
      <c r="DY7" s="52">
        <f t="shared" si="26"/>
        <v>132.30000000000001</v>
      </c>
      <c r="DZ7" s="52">
        <f t="shared" si="26"/>
        <v>141.6</v>
      </c>
      <c r="EA7" s="52">
        <f t="shared" si="26"/>
        <v>141.5</v>
      </c>
      <c r="EB7" s="52">
        <f t="shared" si="26"/>
        <v>147.4</v>
      </c>
      <c r="EC7" s="52"/>
      <c r="ED7" s="52">
        <f>ED8</f>
        <v>47.2</v>
      </c>
      <c r="EE7" s="52">
        <f t="shared" ref="EE7:EM7" si="27">EE8</f>
        <v>48.9</v>
      </c>
      <c r="EF7" s="52">
        <f t="shared" si="27"/>
        <v>47</v>
      </c>
      <c r="EG7" s="52">
        <f t="shared" si="27"/>
        <v>48.1</v>
      </c>
      <c r="EH7" s="52">
        <f t="shared" si="27"/>
        <v>50.4</v>
      </c>
      <c r="EI7" s="52">
        <f t="shared" si="27"/>
        <v>55.4</v>
      </c>
      <c r="EJ7" s="52">
        <f t="shared" si="27"/>
        <v>57.6</v>
      </c>
      <c r="EK7" s="52">
        <f t="shared" si="27"/>
        <v>56.9</v>
      </c>
      <c r="EL7" s="52">
        <f t="shared" si="27"/>
        <v>57.9</v>
      </c>
      <c r="EM7" s="52">
        <f t="shared" si="27"/>
        <v>59.3</v>
      </c>
      <c r="EN7" s="52"/>
      <c r="EO7" s="52">
        <f>EO8</f>
        <v>67.400000000000006</v>
      </c>
      <c r="EP7" s="52">
        <f t="shared" ref="EP7:EX7" si="28">EP8</f>
        <v>66.900000000000006</v>
      </c>
      <c r="EQ7" s="52">
        <f t="shared" si="28"/>
        <v>67.599999999999994</v>
      </c>
      <c r="ER7" s="52">
        <f t="shared" si="28"/>
        <v>64.900000000000006</v>
      </c>
      <c r="ES7" s="52">
        <f t="shared" si="28"/>
        <v>67.5</v>
      </c>
      <c r="ET7" s="52">
        <f t="shared" si="28"/>
        <v>72</v>
      </c>
      <c r="EU7" s="52">
        <f t="shared" si="28"/>
        <v>72.3</v>
      </c>
      <c r="EV7" s="52">
        <f t="shared" si="28"/>
        <v>71.5</v>
      </c>
      <c r="EW7" s="52">
        <f t="shared" si="28"/>
        <v>72.099999999999994</v>
      </c>
      <c r="EX7" s="52">
        <f t="shared" si="28"/>
        <v>71.900000000000006</v>
      </c>
      <c r="EY7" s="52"/>
      <c r="EZ7" s="53">
        <f>EZ8</f>
        <v>30549700</v>
      </c>
      <c r="FA7" s="53">
        <f t="shared" ref="FA7:FI7" si="29">FA8</f>
        <v>30608575</v>
      </c>
      <c r="FB7" s="53">
        <f t="shared" si="29"/>
        <v>43469133</v>
      </c>
      <c r="FC7" s="53">
        <f t="shared" si="29"/>
        <v>43626233</v>
      </c>
      <c r="FD7" s="53">
        <f t="shared" si="29"/>
        <v>44392400</v>
      </c>
      <c r="FE7" s="53">
        <f t="shared" si="29"/>
        <v>44774257</v>
      </c>
      <c r="FF7" s="53">
        <f t="shared" si="29"/>
        <v>46069366</v>
      </c>
      <c r="FG7" s="53">
        <f t="shared" si="29"/>
        <v>47725874</v>
      </c>
      <c r="FH7" s="53">
        <f t="shared" si="29"/>
        <v>49580743</v>
      </c>
      <c r="FI7" s="53">
        <f t="shared" si="29"/>
        <v>50826859</v>
      </c>
      <c r="FJ7" s="53"/>
    </row>
    <row r="8" spans="1:166" s="54" customFormat="1">
      <c r="A8" s="35"/>
      <c r="B8" s="55">
        <v>2023</v>
      </c>
      <c r="C8" s="55">
        <v>432156</v>
      </c>
      <c r="D8" s="55">
        <v>46</v>
      </c>
      <c r="E8" s="55">
        <v>6</v>
      </c>
      <c r="F8" s="55">
        <v>0</v>
      </c>
      <c r="G8" s="55">
        <v>3</v>
      </c>
      <c r="H8" s="55" t="s">
        <v>172</v>
      </c>
      <c r="I8" s="55" t="s">
        <v>173</v>
      </c>
      <c r="J8" s="55" t="s">
        <v>174</v>
      </c>
      <c r="K8" s="55" t="s">
        <v>175</v>
      </c>
      <c r="L8" s="55" t="s">
        <v>176</v>
      </c>
      <c r="M8" s="55" t="s">
        <v>177</v>
      </c>
      <c r="N8" s="55" t="s">
        <v>178</v>
      </c>
      <c r="O8" s="55" t="s">
        <v>179</v>
      </c>
      <c r="P8" s="55" t="s">
        <v>180</v>
      </c>
      <c r="Q8" s="56">
        <v>5</v>
      </c>
      <c r="R8" s="55" t="s">
        <v>40</v>
      </c>
      <c r="S8" s="55" t="s">
        <v>181</v>
      </c>
      <c r="T8" s="55" t="s">
        <v>182</v>
      </c>
      <c r="U8" s="56">
        <v>73437</v>
      </c>
      <c r="V8" s="56">
        <v>3140</v>
      </c>
      <c r="W8" s="55" t="s">
        <v>183</v>
      </c>
      <c r="X8" s="55" t="s">
        <v>40</v>
      </c>
      <c r="Y8" s="57" t="s">
        <v>184</v>
      </c>
      <c r="Z8" s="56">
        <v>30</v>
      </c>
      <c r="AA8" s="56" t="s">
        <v>40</v>
      </c>
      <c r="AB8" s="56" t="s">
        <v>40</v>
      </c>
      <c r="AC8" s="56" t="s">
        <v>40</v>
      </c>
      <c r="AD8" s="56" t="s">
        <v>40</v>
      </c>
      <c r="AE8" s="56">
        <v>30</v>
      </c>
      <c r="AF8" s="56">
        <v>30</v>
      </c>
      <c r="AG8" s="56" t="s">
        <v>40</v>
      </c>
      <c r="AH8" s="56">
        <v>30</v>
      </c>
      <c r="AI8" s="58">
        <v>95.5</v>
      </c>
      <c r="AJ8" s="58">
        <v>96.5</v>
      </c>
      <c r="AK8" s="58">
        <v>86.6</v>
      </c>
      <c r="AL8" s="58">
        <v>89.5</v>
      </c>
      <c r="AM8" s="58">
        <v>80.7</v>
      </c>
      <c r="AN8" s="58">
        <v>96.7</v>
      </c>
      <c r="AO8" s="58">
        <v>98</v>
      </c>
      <c r="AP8" s="58">
        <v>101.9</v>
      </c>
      <c r="AQ8" s="58">
        <v>100.9</v>
      </c>
      <c r="AR8" s="58">
        <v>97.1</v>
      </c>
      <c r="AS8" s="58">
        <v>96.6</v>
      </c>
      <c r="AT8" s="58">
        <v>81.900000000000006</v>
      </c>
      <c r="AU8" s="58">
        <v>74.7</v>
      </c>
      <c r="AV8" s="58">
        <v>69.5</v>
      </c>
      <c r="AW8" s="58">
        <v>72.3</v>
      </c>
      <c r="AX8" s="58">
        <v>63.7</v>
      </c>
      <c r="AY8" s="58">
        <v>67.8</v>
      </c>
      <c r="AZ8" s="58">
        <v>65</v>
      </c>
      <c r="BA8" s="58">
        <v>67.599999999999994</v>
      </c>
      <c r="BB8" s="58">
        <v>65.8</v>
      </c>
      <c r="BC8" s="58">
        <v>64.900000000000006</v>
      </c>
      <c r="BD8" s="58">
        <v>86.6</v>
      </c>
      <c r="BE8" s="59">
        <v>78.099999999999994</v>
      </c>
      <c r="BF8" s="59">
        <v>68.900000000000006</v>
      </c>
      <c r="BG8" s="59">
        <v>63.4</v>
      </c>
      <c r="BH8" s="59">
        <v>66.599999999999994</v>
      </c>
      <c r="BI8" s="59">
        <v>58.3</v>
      </c>
      <c r="BJ8" s="59">
        <v>62.9</v>
      </c>
      <c r="BK8" s="59">
        <v>60.3</v>
      </c>
      <c r="BL8" s="59">
        <v>63.2</v>
      </c>
      <c r="BM8" s="59">
        <v>61.4</v>
      </c>
      <c r="BN8" s="59">
        <v>60.8</v>
      </c>
      <c r="BO8" s="59">
        <v>83.9</v>
      </c>
      <c r="BP8" s="58">
        <v>89</v>
      </c>
      <c r="BQ8" s="58">
        <v>74.3</v>
      </c>
      <c r="BR8" s="58">
        <v>74.5</v>
      </c>
      <c r="BS8" s="58">
        <v>82.9</v>
      </c>
      <c r="BT8" s="58">
        <v>85.9</v>
      </c>
      <c r="BU8" s="58">
        <v>61.4</v>
      </c>
      <c r="BV8" s="58">
        <v>55.9</v>
      </c>
      <c r="BW8" s="58">
        <v>56.5</v>
      </c>
      <c r="BX8" s="58">
        <v>53.9</v>
      </c>
      <c r="BY8" s="58">
        <v>54.9</v>
      </c>
      <c r="BZ8" s="58">
        <v>68.7</v>
      </c>
      <c r="CA8" s="59">
        <v>18132</v>
      </c>
      <c r="CB8" s="59">
        <v>19673</v>
      </c>
      <c r="CC8" s="59">
        <v>22023</v>
      </c>
      <c r="CD8" s="59">
        <v>21586</v>
      </c>
      <c r="CE8" s="59">
        <v>18881</v>
      </c>
      <c r="CF8" s="59">
        <v>27761</v>
      </c>
      <c r="CG8" s="59">
        <v>29162</v>
      </c>
      <c r="CH8" s="59">
        <v>29802</v>
      </c>
      <c r="CI8" s="59">
        <v>30895</v>
      </c>
      <c r="CJ8" s="59">
        <v>31269</v>
      </c>
      <c r="CK8" s="58">
        <v>62428</v>
      </c>
      <c r="CL8" s="59">
        <v>6148</v>
      </c>
      <c r="CM8" s="59">
        <v>6278</v>
      </c>
      <c r="CN8" s="59">
        <v>6172</v>
      </c>
      <c r="CO8" s="59">
        <v>6559</v>
      </c>
      <c r="CP8" s="59">
        <v>6549</v>
      </c>
      <c r="CQ8" s="59">
        <v>8307</v>
      </c>
      <c r="CR8" s="59">
        <v>8904</v>
      </c>
      <c r="CS8" s="59">
        <v>9068</v>
      </c>
      <c r="CT8" s="59">
        <v>9435</v>
      </c>
      <c r="CU8" s="59">
        <v>9319</v>
      </c>
      <c r="CV8" s="58">
        <v>18236</v>
      </c>
      <c r="CW8" s="59">
        <v>88.9</v>
      </c>
      <c r="CX8" s="59">
        <v>100.2</v>
      </c>
      <c r="CY8" s="59">
        <v>108.4</v>
      </c>
      <c r="CZ8" s="59">
        <v>102.1</v>
      </c>
      <c r="DA8" s="59">
        <v>117.2</v>
      </c>
      <c r="DB8" s="59">
        <v>80.099999999999994</v>
      </c>
      <c r="DC8" s="59">
        <v>87.1</v>
      </c>
      <c r="DD8" s="59">
        <v>84.5</v>
      </c>
      <c r="DE8" s="59">
        <v>86</v>
      </c>
      <c r="DF8" s="59">
        <v>87.4</v>
      </c>
      <c r="DG8" s="59">
        <v>56.1</v>
      </c>
      <c r="DH8" s="59">
        <v>11.7</v>
      </c>
      <c r="DI8" s="59">
        <v>11.4</v>
      </c>
      <c r="DJ8" s="59">
        <v>10.7</v>
      </c>
      <c r="DK8" s="59">
        <v>10</v>
      </c>
      <c r="DL8" s="59">
        <v>11.1</v>
      </c>
      <c r="DM8" s="59">
        <v>16</v>
      </c>
      <c r="DN8" s="59">
        <v>15.9</v>
      </c>
      <c r="DO8" s="59">
        <v>14.9</v>
      </c>
      <c r="DP8" s="59">
        <v>15.6</v>
      </c>
      <c r="DQ8" s="59">
        <v>15.4</v>
      </c>
      <c r="DR8" s="59">
        <v>26.4</v>
      </c>
      <c r="DS8" s="59">
        <v>0</v>
      </c>
      <c r="DT8" s="59">
        <v>0</v>
      </c>
      <c r="DU8" s="59">
        <v>1.7</v>
      </c>
      <c r="DV8" s="59">
        <v>16.5</v>
      </c>
      <c r="DW8" s="59">
        <v>49.3</v>
      </c>
      <c r="DX8" s="59">
        <v>121.7</v>
      </c>
      <c r="DY8" s="59">
        <v>132.30000000000001</v>
      </c>
      <c r="DZ8" s="59">
        <v>141.6</v>
      </c>
      <c r="EA8" s="59">
        <v>141.5</v>
      </c>
      <c r="EB8" s="59">
        <v>147.4</v>
      </c>
      <c r="EC8" s="59">
        <v>54.5</v>
      </c>
      <c r="ED8" s="58">
        <v>47.2</v>
      </c>
      <c r="EE8" s="58">
        <v>48.9</v>
      </c>
      <c r="EF8" s="58">
        <v>47</v>
      </c>
      <c r="EG8" s="58">
        <v>48.1</v>
      </c>
      <c r="EH8" s="58">
        <v>50.4</v>
      </c>
      <c r="EI8" s="58">
        <v>55.4</v>
      </c>
      <c r="EJ8" s="58">
        <v>57.6</v>
      </c>
      <c r="EK8" s="58">
        <v>56.9</v>
      </c>
      <c r="EL8" s="58">
        <v>57.9</v>
      </c>
      <c r="EM8" s="58">
        <v>59.3</v>
      </c>
      <c r="EN8" s="58">
        <v>57</v>
      </c>
      <c r="EO8" s="58">
        <v>67.400000000000006</v>
      </c>
      <c r="EP8" s="58">
        <v>66.900000000000006</v>
      </c>
      <c r="EQ8" s="58">
        <v>67.599999999999994</v>
      </c>
      <c r="ER8" s="58">
        <v>64.900000000000006</v>
      </c>
      <c r="ES8" s="58">
        <v>67.5</v>
      </c>
      <c r="ET8" s="58">
        <v>72</v>
      </c>
      <c r="EU8" s="58">
        <v>72.3</v>
      </c>
      <c r="EV8" s="58">
        <v>71.5</v>
      </c>
      <c r="EW8" s="58">
        <v>72.099999999999994</v>
      </c>
      <c r="EX8" s="58">
        <v>71.900000000000006</v>
      </c>
      <c r="EY8" s="58">
        <v>70.400000000000006</v>
      </c>
      <c r="EZ8" s="59">
        <v>30549700</v>
      </c>
      <c r="FA8" s="59">
        <v>30608575</v>
      </c>
      <c r="FB8" s="59">
        <v>43469133</v>
      </c>
      <c r="FC8" s="59">
        <v>43626233</v>
      </c>
      <c r="FD8" s="59">
        <v>44392400</v>
      </c>
      <c r="FE8" s="59">
        <v>44774257</v>
      </c>
      <c r="FF8" s="59">
        <v>46069366</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2025-02-18T01:26:25Z</cp:lastPrinted>
  <dcterms:created xsi:type="dcterms:W3CDTF">2025-01-16T06:45:59Z</dcterms:created>
  <dcterms:modified xsi:type="dcterms:W3CDTF">2025-02-26T04:17:09Z</dcterms:modified>
  <cp:category/>
</cp:coreProperties>
</file>