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.1.156\share\10703_水道課\データ\0620_各種調査・照会・通知等_水道\040_財政課関係調査\0040_経営比較分析調査\R06調査(R5決算経営比較分析表)\02_提出\"/>
    </mc:Choice>
  </mc:AlternateContent>
  <xr:revisionPtr revIDLastSave="0" documentId="13_ncr:1_{A2C59337-0761-42B8-910B-486865A0314F}" xr6:coauthVersionLast="47" xr6:coauthVersionMax="47" xr10:uidLastSave="{00000000-0000-0000-0000-000000000000}"/>
  <workbookProtection workbookAlgorithmName="SHA-512" workbookHashValue="9PYdnnT0J2nN5m+kF+mfeGBoSUrzGIKWV8OYU/VES9ZwxULm+eEUWm+ty8qS2egvLX+GgarngeZ1VOzGYvefJA==" workbookSaltValue="EuNlsGogIDI+wtuTcqpgyA==" workbookSpinCount="100000" lockStructure="1"/>
  <bookViews>
    <workbookView xWindow="-108" yWindow="-108" windowWidth="23256" windowHeight="12576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DR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O6" i="5"/>
  <c r="DN6" i="5"/>
  <c r="HK90" i="4" s="1"/>
  <c r="DM6" i="5"/>
  <c r="DI12" i="5" s="1"/>
  <c r="DL6" i="5"/>
  <c r="DK6" i="5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I6" i="5"/>
  <c r="CJ11" i="5" s="1"/>
  <c r="CH6" i="5"/>
  <c r="CI11" i="5" s="1"/>
  <c r="CG6" i="5"/>
  <c r="EH90" i="4" s="1"/>
  <c r="CF6" i="5"/>
  <c r="CE6" i="5"/>
  <c r="CD6" i="5"/>
  <c r="BZ12" i="5" s="1"/>
  <c r="CC6" i="5"/>
  <c r="BY12" i="5" s="1"/>
  <c r="CB6" i="5"/>
  <c r="CA6" i="5"/>
  <c r="BZ6" i="5"/>
  <c r="CA11" i="5" s="1"/>
  <c r="BY6" i="5"/>
  <c r="BZ11" i="5" s="1"/>
  <c r="BX6" i="5"/>
  <c r="BY11" i="5" s="1"/>
  <c r="BW6" i="5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O6" i="5"/>
  <c r="BP11" i="5" s="1"/>
  <c r="BN6" i="5"/>
  <c r="BO11" i="5" s="1"/>
  <c r="BM6" i="5"/>
  <c r="BN11" i="5" s="1"/>
  <c r="BL6" i="5"/>
  <c r="BK6" i="5"/>
  <c r="CF90" i="4" s="1"/>
  <c r="BJ6" i="5"/>
  <c r="BF12" i="5" s="1"/>
  <c r="BI6" i="5"/>
  <c r="BE12" i="5" s="1"/>
  <c r="BH6" i="5"/>
  <c r="BG6" i="5"/>
  <c r="BF6" i="5"/>
  <c r="BB12" i="5" s="1"/>
  <c r="BE6" i="5"/>
  <c r="BF11" i="5" s="1"/>
  <c r="BD6" i="5"/>
  <c r="BE11" i="5" s="1"/>
  <c r="BC6" i="5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Q6" i="5"/>
  <c r="AR11" i="5" s="1"/>
  <c r="AP6" i="5"/>
  <c r="AQ11" i="5" s="1"/>
  <c r="AO6" i="5"/>
  <c r="AD90" i="4" s="1"/>
  <c r="AN6" i="5"/>
  <c r="AM6" i="5"/>
  <c r="AL6" i="5"/>
  <c r="AH12" i="5" s="1"/>
  <c r="AK6" i="5"/>
  <c r="AG12" i="5" s="1"/>
  <c r="AJ6" i="5"/>
  <c r="AI6" i="5"/>
  <c r="AH6" i="5"/>
  <c r="AI11" i="5" s="1"/>
  <c r="AG6" i="5"/>
  <c r="AH11" i="5" s="1"/>
  <c r="AF6" i="5"/>
  <c r="AG11" i="5" s="1"/>
  <c r="AE6" i="5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C90" i="4"/>
  <c r="JN81" i="4"/>
  <c r="IM81" i="4"/>
  <c r="HL81" i="4"/>
  <c r="EC81" i="4"/>
  <c r="AZ81" i="4"/>
  <c r="Y81" i="4"/>
  <c r="RA80" i="4"/>
  <c r="PZ80" i="4"/>
  <c r="OY80" i="4"/>
  <c r="NX80" i="4"/>
  <c r="MW80" i="4"/>
  <c r="EC80" i="4"/>
  <c r="DB80" i="4"/>
  <c r="CA80" i="4"/>
  <c r="AZ80" i="4"/>
  <c r="OF56" i="4"/>
  <c r="MN56" i="4"/>
  <c r="LT56" i="4"/>
  <c r="KZ56" i="4"/>
  <c r="KF56" i="4"/>
  <c r="JL56" i="4"/>
  <c r="GF56" i="4"/>
  <c r="FL56" i="4"/>
  <c r="BL56" i="4"/>
  <c r="AR56" i="4"/>
  <c r="X56" i="4"/>
  <c r="RH55" i="4"/>
  <c r="QN55" i="4"/>
  <c r="OZ55" i="4"/>
  <c r="OF55" i="4"/>
  <c r="KF55" i="4"/>
  <c r="JL55" i="4"/>
  <c r="GZ55" i="4"/>
  <c r="GF55" i="4"/>
  <c r="FL55" i="4"/>
  <c r="BL55" i="4"/>
  <c r="RH33" i="4"/>
  <c r="QN33" i="4"/>
  <c r="MN33" i="4"/>
  <c r="LT33" i="4"/>
  <c r="KZ33" i="4"/>
  <c r="KF33" i="4"/>
  <c r="JL33" i="4"/>
  <c r="GF33" i="4"/>
  <c r="FL33" i="4"/>
  <c r="CZ33" i="4"/>
  <c r="CF33" i="4"/>
  <c r="BL33" i="4"/>
  <c r="AR33" i="4"/>
  <c r="X33" i="4"/>
  <c r="RH32" i="4"/>
  <c r="OZ32" i="4"/>
  <c r="OF32" i="4"/>
  <c r="MN32" i="4"/>
  <c r="GZ32" i="4"/>
  <c r="GF32" i="4"/>
  <c r="FL32" i="4"/>
  <c r="CF32" i="4"/>
  <c r="BL32" i="4"/>
  <c r="X32" i="4"/>
  <c r="LZ10" i="4"/>
  <c r="IT10" i="4"/>
  <c r="FN10" i="4"/>
  <c r="CH10" i="4"/>
  <c r="B10" i="4"/>
  <c r="PF8" i="4"/>
  <c r="LZ8" i="4"/>
  <c r="IT8" i="4"/>
  <c r="FN8" i="4"/>
  <c r="CH8" i="4"/>
  <c r="B8" i="4"/>
  <c r="B5" i="4"/>
  <c r="IM79" i="4" l="1"/>
  <c r="GZ31" i="4"/>
  <c r="JL32" i="4"/>
  <c r="KZ54" i="4"/>
  <c r="KF32" i="4"/>
  <c r="MN54" i="4"/>
  <c r="KF31" i="4"/>
  <c r="RH56" i="4"/>
  <c r="JL31" i="4"/>
  <c r="AZ79" i="4"/>
  <c r="OF54" i="4"/>
  <c r="CA79" i="4"/>
  <c r="JN80" i="4"/>
  <c r="OF33" i="4"/>
  <c r="OZ31" i="4"/>
  <c r="CZ56" i="4"/>
  <c r="JN79" i="4"/>
  <c r="MW79" i="4"/>
  <c r="RH31" i="4"/>
  <c r="NX79" i="4"/>
  <c r="IM80" i="4"/>
  <c r="KZ31" i="4"/>
  <c r="OZ54" i="4"/>
  <c r="DB79" i="4"/>
  <c r="MN31" i="4"/>
  <c r="PT54" i="4"/>
  <c r="EC79" i="4"/>
  <c r="OF31" i="4"/>
  <c r="QN32" i="4"/>
  <c r="QN54" i="4"/>
  <c r="CF56" i="4"/>
  <c r="HL79" i="4"/>
  <c r="W10" i="5"/>
  <c r="OY79" i="4"/>
  <c r="FL54" i="4"/>
  <c r="RA79" i="4"/>
  <c r="CF31" i="4"/>
  <c r="GF54" i="4"/>
  <c r="Y80" i="4"/>
  <c r="AH10" i="5"/>
  <c r="CZ31" i="4"/>
  <c r="GZ54" i="4"/>
  <c r="MN55" i="4"/>
  <c r="AS10" i="5"/>
  <c r="RH54" i="4"/>
  <c r="AR54" i="4"/>
  <c r="BL54" i="4"/>
  <c r="CF54" i="4"/>
  <c r="CZ54" i="4"/>
  <c r="BL31" i="4"/>
  <c r="OY81" i="4"/>
  <c r="BO10" i="5"/>
  <c r="QN31" i="4"/>
  <c r="AR31" i="4"/>
  <c r="FL31" i="4"/>
  <c r="JL54" i="4"/>
  <c r="GF31" i="4"/>
  <c r="KF54" i="4"/>
  <c r="QN56" i="4"/>
  <c r="PZ81" i="4"/>
  <c r="CK10" i="5"/>
  <c r="X54" i="4"/>
  <c r="PT31" i="4"/>
  <c r="X31" i="4"/>
  <c r="EC10" i="5"/>
  <c r="AF11" i="5"/>
  <c r="ER32" i="4"/>
  <c r="AJ11" i="5"/>
  <c r="HT32" i="4"/>
  <c r="AI12" i="5"/>
  <c r="GZ33" i="4"/>
  <c r="BD11" i="5"/>
  <c r="PT32" i="4"/>
  <c r="BC12" i="5"/>
  <c r="OZ33" i="4"/>
  <c r="BX11" i="5"/>
  <c r="ER55" i="4"/>
  <c r="CB11" i="5"/>
  <c r="HT55" i="4"/>
  <c r="CA12" i="5"/>
  <c r="GZ56" i="4"/>
  <c r="CV11" i="5"/>
  <c r="PT55" i="4"/>
  <c r="CU12" i="5"/>
  <c r="OZ56" i="4"/>
  <c r="DG12" i="5"/>
  <c r="CA81" i="4"/>
  <c r="DP11" i="5"/>
  <c r="GK80" i="4"/>
  <c r="AF12" i="5"/>
  <c r="ER33" i="4"/>
  <c r="AJ12" i="5"/>
  <c r="HT33" i="4"/>
  <c r="AS11" i="5"/>
  <c r="KZ32" i="4"/>
  <c r="BD12" i="5"/>
  <c r="PT33" i="4"/>
  <c r="BM11" i="5"/>
  <c r="X55" i="4"/>
  <c r="BQ11" i="5"/>
  <c r="CZ55" i="4"/>
  <c r="BX12" i="5"/>
  <c r="ER56" i="4"/>
  <c r="CB12" i="5"/>
  <c r="HT56" i="4"/>
  <c r="CK11" i="5"/>
  <c r="KZ55" i="4"/>
  <c r="CV12" i="5"/>
  <c r="PT56" i="4"/>
  <c r="EB12" i="5"/>
  <c r="NX81" i="4"/>
  <c r="DH12" i="5"/>
  <c r="DB81" i="4"/>
  <c r="DQ11" i="5"/>
  <c r="HL80" i="4"/>
  <c r="CZ32" i="4"/>
  <c r="CF55" i="4"/>
  <c r="GK81" i="4"/>
  <c r="KO81" i="4"/>
  <c r="Y79" i="4"/>
  <c r="KO80" i="4"/>
  <c r="MW81" i="4"/>
  <c r="RA81" i="4"/>
  <c r="ER31" i="4"/>
  <c r="HT31" i="4"/>
  <c r="LT31" i="4"/>
  <c r="AR32" i="4"/>
  <c r="LT32" i="4"/>
  <c r="ER54" i="4"/>
  <c r="HT54" i="4"/>
  <c r="LT54" i="4"/>
  <c r="AR55" i="4"/>
  <c r="LT55" i="4"/>
  <c r="GK79" i="4"/>
  <c r="KO79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G10" i="5"/>
  <c r="AQ10" i="5"/>
  <c r="AU10" i="5"/>
  <c r="BE10" i="5"/>
  <c r="BY10" i="5"/>
  <c r="CI10" i="5"/>
  <c r="CM10" i="5"/>
  <c r="CW10" i="5"/>
  <c r="DG10" i="5"/>
  <c r="DQ10" i="5"/>
  <c r="EA10" i="5"/>
  <c r="EE10" i="5"/>
  <c r="X10" i="5"/>
  <c r="AR10" i="5"/>
  <c r="BB10" i="5"/>
  <c r="BF10" i="5"/>
  <c r="BP10" i="5"/>
  <c r="BZ10" i="5"/>
  <c r="CJ10" i="5"/>
  <c r="CT10" i="5"/>
  <c r="CX10" i="5"/>
  <c r="DH10" i="5"/>
  <c r="EB10" i="5"/>
  <c r="U10" i="5"/>
  <c r="Y10" i="5"/>
  <c r="AI10" i="5"/>
  <c r="BC10" i="5"/>
  <c r="BM10" i="5"/>
  <c r="BQ10" i="5"/>
  <c r="CA10" i="5"/>
</calcChain>
</file>

<file path=xl/sharedStrings.xml><?xml version="1.0" encoding="utf-8"?>
<sst xmlns="http://schemas.openxmlformats.org/spreadsheetml/2006/main" count="262" uniqueCount="106">
  <si>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</si>
  <si>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</si>
  <si>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</si>
  <si>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</si>
  <si>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</si>
  <si>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</si>
  <si>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</si>
  <si>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</si>
  <si>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</si>
  <si>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</si>
  <si>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</si>
  <si>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</si>
  <si>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</si>
  <si>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</si>
  <si>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</si>
  <si>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</si>
  <si>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</si>
  <si>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</si>
  <si>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</si>
  <si>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</si>
  <si>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</si>
  <si>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</si>
  <si>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</si>
  <si>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</si>
  <si>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</si>
  <si>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</si>
  <si>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</si>
  <si>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</si>
  <si>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</si>
  <si>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</si>
  <si>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</si>
  <si>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</si>
  <si>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</si>
  <si>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</si>
  <si>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</si>
  <si>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</si>
  <si>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</si>
  <si>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</si>
  <si>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</si>
  <si>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</si>
  <si>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</si>
  <si>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</si>
  <si>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</si>
  <si>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</si>
  <si>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</si>
  <si>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</si>
  <si>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</si>
  <si>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</si>
  <si>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</si>
  <si>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</si>
  <si>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</si>
  <si>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</si>
  <si>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</si>
  <si>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</si>
  <si>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</si>
  <si>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</si>
  <si>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</si>
  <si>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</si>
  <si>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</si>
  <si>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</si>
  <si>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</si>
  <si>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</si>
  <si>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</si>
  <si>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</si>
  <si>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</si>
  <si>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</si>
  <si>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</si>
  <si>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</si>
  <si>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</si>
  <si>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</si>
  <si>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</si>
  <si>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</si>
  <si>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</si>
  <si>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</si>
  <si>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</si>
  <si>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</si>
  <si>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</si>
  <si>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</si>
  <si>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</si>
  <si>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</si>
  <si>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</si>
  <si>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</si>
  <si>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</si>
  <si>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</si>
  <si>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</si>
  <si>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</si>
  <si>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</si>
  <si>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432164</t>
  </si>
  <si>
    <t>46</t>
  </si>
  <si>
    <t>02</t>
  </si>
  <si>
    <t>0</t>
  </si>
  <si>
    <t>000</t>
  </si>
  <si>
    <t>熊本県　合志市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</si>
  <si>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</si>
  <si>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</si>
  <si>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</si>
  <si>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</si>
  <si>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</si>
  <si>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</si>
  <si>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</si>
  <si>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</si>
  <si>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</si>
  <si>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</si>
  <si>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①経常収支比率：100％以上を維持し、類似団体と比較しても高い水準にあり、良好な経営状態と考えられます。
②累積欠損金比率：累積欠損金は発生しておりません。
③流動比率：類似団体平均値を大幅に上回り、短期的な支払能力は十分に備わっていると考えられます。
④企業債残高対給水収益比率：企業債の借入は行っていません。
⑤料金回収率：100％を上回っており、給水に係る費用を給水収益で十分賄えていると考えられます。
⑥給水原価：類似団体と比較しても低い水準であり、工事請負費等の経常費用の増加に伴い、昨年度より数値が増加しています。
⑦施設利用率：類似団体平均値を上回っており、有効に施設利用ができていると考えられます。
⑧契約率：契約水量の大幅増減がないため、近年は数値が横ばいの状態です。</t>
    <rPh sb="241" eb="243">
      <t>ゾウカ</t>
    </rPh>
    <rPh sb="255" eb="257">
      <t>ゾウカ</t>
    </rPh>
    <phoneticPr fontId="5"/>
  </si>
  <si>
    <t>①有形固定資産減価償却率：類似団体と同様な水準にあり、今後は老朽化の進行が考えられます。
②管路経年化率：法定耐用年数を経過した管路はありません。
③管路更新率：近年更新した管路はありません。</t>
    <phoneticPr fontId="5"/>
  </si>
  <si>
    <t>　近年は安定した経営状態にあると考えられます。全体的に現在の数値を維持していくとともに、さらなる高い水準を目指していかなければならないと思われます。
　今後施設等の老朽化の進行が考えられます。令和2年度に策定した経営戦略をもとに、経営基盤の強化、計画的な施設等の更新の実施に向けて取り組んでいきます。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</si>
</sst>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65.930000000000007</c:v>
                </c:pt>
                <c:pt idx="1">
                  <c:v>67.38</c:v>
                </c:pt>
                <c:pt idx="2">
                  <c:v>68.47</c:v>
                </c:pt>
                <c:pt idx="3">
                  <c:v>69.64</c:v>
                </c:pt>
                <c:pt idx="4">
                  <c:v>71.09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7C1-B939-2E331C0D5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54.3</c:v>
                </c:pt>
                <c:pt idx="1">
                  <c:v>55.32</c:v>
                </c:pt>
                <c:pt idx="2">
                  <c:v>55.08</c:v>
                </c:pt>
                <c:pt idx="3">
                  <c:v>56.95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9-47C1-B939-2E331C0D5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8-41AC-B39F-839623DC3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125.8</c:v>
                </c:pt>
                <c:pt idx="1">
                  <c:v>132.55000000000001</c:v>
                </c:pt>
                <c:pt idx="2">
                  <c:v>134.69</c:v>
                </c:pt>
                <c:pt idx="3">
                  <c:v>133.63999999999999</c:v>
                </c:pt>
                <c:pt idx="4">
                  <c:v>140.65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8-41AC-B39F-839623DC3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143.9</c:v>
                </c:pt>
                <c:pt idx="1">
                  <c:v>160.87</c:v>
                </c:pt>
                <c:pt idx="2">
                  <c:v>181.83</c:v>
                </c:pt>
                <c:pt idx="3">
                  <c:v>140.72999999999999</c:v>
                </c:pt>
                <c:pt idx="4">
                  <c:v>126.67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4-48E2-A31C-85095BC36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108.76</c:v>
                </c:pt>
                <c:pt idx="1">
                  <c:v>110.19</c:v>
                </c:pt>
                <c:pt idx="2">
                  <c:v>113.73</c:v>
                </c:pt>
                <c:pt idx="3">
                  <c:v>115.42</c:v>
                </c:pt>
                <c:pt idx="4">
                  <c:v>114.11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4-48E2-A31C-85095BC36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E-41AE-90EB-A4F47F2A8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4.66</c:v>
                </c:pt>
                <c:pt idx="1">
                  <c:v>7.35</c:v>
                </c:pt>
                <c:pt idx="2">
                  <c:v>7.6</c:v>
                </c:pt>
                <c:pt idx="3">
                  <c:v>7.9</c:v>
                </c:pt>
                <c:pt idx="4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E-41AE-90EB-A4F47F2A8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B-49EA-A5FC-E345EC9B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0.09</c:v>
                </c:pt>
                <c:pt idx="2">
                  <c:v>0.4</c:v>
                </c:pt>
                <c:pt idx="3">
                  <c:v>0.14000000000000001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B-49EA-A5FC-E345EC9B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12092.01</c:v>
                </c:pt>
                <c:pt idx="1">
                  <c:v>18915.080000000002</c:v>
                </c:pt>
                <c:pt idx="2">
                  <c:v>18683.060000000001</c:v>
                </c:pt>
                <c:pt idx="3">
                  <c:v>13187.39</c:v>
                </c:pt>
                <c:pt idx="4">
                  <c:v>13308.23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5-4D01-8F15-A41A53D7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732.52</c:v>
                </c:pt>
                <c:pt idx="1">
                  <c:v>819.73</c:v>
                </c:pt>
                <c:pt idx="2">
                  <c:v>834.05</c:v>
                </c:pt>
                <c:pt idx="3">
                  <c:v>1011.55</c:v>
                </c:pt>
                <c:pt idx="4">
                  <c:v>913.57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5-4D01-8F15-A41A53D7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E-4E94-979D-8BB7C30BB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498.01</c:v>
                </c:pt>
                <c:pt idx="1">
                  <c:v>490.39</c:v>
                </c:pt>
                <c:pt idx="2">
                  <c:v>475.44</c:v>
                </c:pt>
                <c:pt idx="3">
                  <c:v>413.6</c:v>
                </c:pt>
                <c:pt idx="4">
                  <c:v>398.17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E-4E94-979D-8BB7C30BB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160.91</c:v>
                </c:pt>
                <c:pt idx="1">
                  <c:v>187.31</c:v>
                </c:pt>
                <c:pt idx="2">
                  <c:v>217.48</c:v>
                </c:pt>
                <c:pt idx="3">
                  <c:v>154.25</c:v>
                </c:pt>
                <c:pt idx="4">
                  <c:v>134.66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B-497F-B6BC-402C23F66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90.22</c:v>
                </c:pt>
                <c:pt idx="1">
                  <c:v>90.8</c:v>
                </c:pt>
                <c:pt idx="2">
                  <c:v>93.49</c:v>
                </c:pt>
                <c:pt idx="3">
                  <c:v>94.77</c:v>
                </c:pt>
                <c:pt idx="4">
                  <c:v>89.59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B-497F-B6BC-402C23F66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32.17</c:v>
                </c:pt>
                <c:pt idx="1">
                  <c:v>27.79</c:v>
                </c:pt>
                <c:pt idx="2">
                  <c:v>23.76</c:v>
                </c:pt>
                <c:pt idx="3">
                  <c:v>34.85</c:v>
                </c:pt>
                <c:pt idx="4">
                  <c:v>38.24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8-49D0-A591-093758004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49.94</c:v>
                </c:pt>
                <c:pt idx="1">
                  <c:v>50.56</c:v>
                </c:pt>
                <c:pt idx="2">
                  <c:v>49.4</c:v>
                </c:pt>
                <c:pt idx="3">
                  <c:v>49.51</c:v>
                </c:pt>
                <c:pt idx="4">
                  <c:v>52.49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8-49D0-A591-093758004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90.3</c:v>
                </c:pt>
                <c:pt idx="1">
                  <c:v>89.48</c:v>
                </c:pt>
                <c:pt idx="2">
                  <c:v>86.48</c:v>
                </c:pt>
                <c:pt idx="3">
                  <c:v>92.43</c:v>
                </c:pt>
                <c:pt idx="4">
                  <c:v>89.83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C-4C42-A640-10A086FF3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34.92</c:v>
                </c:pt>
                <c:pt idx="1">
                  <c:v>34.19</c:v>
                </c:pt>
                <c:pt idx="2">
                  <c:v>36.65</c:v>
                </c:pt>
                <c:pt idx="3">
                  <c:v>33.29</c:v>
                </c:pt>
                <c:pt idx="4">
                  <c:v>31.77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C-4C42-A640-10A086FF3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93.65</c:v>
                </c:pt>
                <c:pt idx="1">
                  <c:v>89.43</c:v>
                </c:pt>
                <c:pt idx="2">
                  <c:v>91.17</c:v>
                </c:pt>
                <c:pt idx="3">
                  <c:v>96.83</c:v>
                </c:pt>
                <c:pt idx="4">
                  <c:v>96.83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4-44B3-8969-D05A1CC92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50.9</c:v>
                </c:pt>
                <c:pt idx="1">
                  <c:v>49.05</c:v>
                </c:pt>
                <c:pt idx="2">
                  <c:v>50.94</c:v>
                </c:pt>
                <c:pt idx="3">
                  <c:v>49.76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4-44B3-8969-D05A1CC92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="70" zoomScaleNormal="70" workbookViewId="0">
      <selection activeCell="SM68" sqref="SM68:TA85"/>
    </sheetView>
  </sheetViews>
  <sheetFormatPr defaultColWidth="2.6640625" defaultRowHeight="13.2" x14ac:dyDescent="0.2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2">
      <c r="A5" s="2"/>
      <c r="B5" s="139" t="str">
        <f>データ!H7</f>
        <v>熊本県　合志市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</row>
    <row r="6" spans="1:521" ht="18.75" customHeight="1" x14ac:dyDescent="0.2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4"/>
      <c r="KX6" s="143"/>
      <c r="KY6" s="143"/>
      <c r="KZ6" s="143"/>
      <c r="LA6" s="143"/>
      <c r="LB6" s="143"/>
      <c r="LC6" s="5"/>
      <c r="LD6" s="2"/>
      <c r="LE6" s="2"/>
      <c r="LF6" s="2"/>
      <c r="LG6" s="2"/>
      <c r="LH6" s="2"/>
      <c r="LI6" s="4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4"/>
      <c r="MM6" s="4"/>
      <c r="MN6" s="4"/>
      <c r="MO6" s="4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4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4"/>
      <c r="OW6" s="4"/>
      <c r="OX6" s="4"/>
      <c r="OY6" s="4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4"/>
      <c r="QC6" s="6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4"/>
      <c r="RF6" s="4"/>
      <c r="RG6" s="4"/>
      <c r="RH6" s="4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</row>
    <row r="7" spans="1:521" ht="18.75" customHeight="1" x14ac:dyDescent="0.2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4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2">
      <c r="A8" s="7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2300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2066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4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2">
      <c r="A9" s="7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8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4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2">
      <c r="A10" s="7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99.5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7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2227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10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3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3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3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3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3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3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3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3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2"/>
      <c r="SL11" s="2"/>
      <c r="SM11" s="12"/>
      <c r="SN11" s="12"/>
      <c r="SO11" s="5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2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2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103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2" t="str">
        <f>データ!$B$10</f>
        <v>R01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2" t="str">
        <f>データ!$C$10</f>
        <v>R02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4"/>
      <c r="BL31" s="92" t="str">
        <f>データ!$D$10</f>
        <v>R03</v>
      </c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4"/>
      <c r="CF31" s="92" t="str">
        <f>データ!$E$10</f>
        <v>R04</v>
      </c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4"/>
      <c r="CZ31" s="92" t="str">
        <f>データ!$F$10</f>
        <v>R05</v>
      </c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4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6"/>
      <c r="ER31" s="92" t="str">
        <f>データ!$B$10</f>
        <v>R01</v>
      </c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4"/>
      <c r="FL31" s="92" t="str">
        <f>データ!$C$10</f>
        <v>R02</v>
      </c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4"/>
      <c r="GF31" s="92" t="str">
        <f>データ!$D$10</f>
        <v>R03</v>
      </c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4"/>
      <c r="GZ31" s="92" t="str">
        <f>データ!$E$10</f>
        <v>R04</v>
      </c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4"/>
      <c r="HT31" s="92" t="str">
        <f>データ!$F$10</f>
        <v>R05</v>
      </c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4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6"/>
      <c r="JL31" s="92" t="str">
        <f>データ!$B$10</f>
        <v>R01</v>
      </c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4"/>
      <c r="KF31" s="92" t="str">
        <f>データ!$C$10</f>
        <v>R02</v>
      </c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4"/>
      <c r="KZ31" s="92" t="str">
        <f>データ!$D$10</f>
        <v>R03</v>
      </c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4"/>
      <c r="LT31" s="92" t="str">
        <f>データ!$E$10</f>
        <v>R04</v>
      </c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4"/>
      <c r="MN31" s="92" t="str">
        <f>データ!$F$10</f>
        <v>R05</v>
      </c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4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6"/>
      <c r="OF31" s="92" t="str">
        <f>データ!$B$10</f>
        <v>R01</v>
      </c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4"/>
      <c r="OZ31" s="92" t="str">
        <f>データ!$C$10</f>
        <v>R02</v>
      </c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  <c r="PP31" s="93"/>
      <c r="PQ31" s="93"/>
      <c r="PR31" s="93"/>
      <c r="PS31" s="94"/>
      <c r="PT31" s="92" t="str">
        <f>データ!$D$10</f>
        <v>R03</v>
      </c>
      <c r="PU31" s="93"/>
      <c r="PV31" s="93"/>
      <c r="PW31" s="93"/>
      <c r="PX31" s="93"/>
      <c r="PY31" s="93"/>
      <c r="PZ31" s="93"/>
      <c r="QA31" s="93"/>
      <c r="QB31" s="93"/>
      <c r="QC31" s="93"/>
      <c r="QD31" s="93"/>
      <c r="QE31" s="93"/>
      <c r="QF31" s="93"/>
      <c r="QG31" s="93"/>
      <c r="QH31" s="93"/>
      <c r="QI31" s="93"/>
      <c r="QJ31" s="93"/>
      <c r="QK31" s="93"/>
      <c r="QL31" s="93"/>
      <c r="QM31" s="94"/>
      <c r="QN31" s="92" t="str">
        <f>データ!$E$10</f>
        <v>R04</v>
      </c>
      <c r="QO31" s="93"/>
      <c r="QP31" s="93"/>
      <c r="QQ31" s="93"/>
      <c r="QR31" s="93"/>
      <c r="QS31" s="93"/>
      <c r="QT31" s="93"/>
      <c r="QU31" s="93"/>
      <c r="QV31" s="93"/>
      <c r="QW31" s="93"/>
      <c r="QX31" s="93"/>
      <c r="QY31" s="93"/>
      <c r="QZ31" s="93"/>
      <c r="RA31" s="93"/>
      <c r="RB31" s="93"/>
      <c r="RC31" s="93"/>
      <c r="RD31" s="93"/>
      <c r="RE31" s="93"/>
      <c r="RF31" s="93"/>
      <c r="RG31" s="94"/>
      <c r="RH31" s="92" t="str">
        <f>データ!$F$10</f>
        <v>R05</v>
      </c>
      <c r="RI31" s="93"/>
      <c r="RJ31" s="93"/>
      <c r="RK31" s="93"/>
      <c r="RL31" s="93"/>
      <c r="RM31" s="93"/>
      <c r="RN31" s="93"/>
      <c r="RO31" s="93"/>
      <c r="RP31" s="93"/>
      <c r="RQ31" s="93"/>
      <c r="RR31" s="93"/>
      <c r="RS31" s="93"/>
      <c r="RT31" s="93"/>
      <c r="RU31" s="93"/>
      <c r="RV31" s="93"/>
      <c r="RW31" s="93"/>
      <c r="RX31" s="93"/>
      <c r="RY31" s="93"/>
      <c r="RZ31" s="93"/>
      <c r="SA31" s="94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143.9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160.87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181.83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140.72999999999999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126.67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12092.01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18915.080000000002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18683.060000000001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13187.39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13308.23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108.76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110.19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113.73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115.42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114.11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125.8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132.55000000000001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134.69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133.63999999999999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140.65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732.52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819.73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834.05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1011.55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913.57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498.01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490.39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475.44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413.6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398.17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4"/>
      <c r="DV34" s="2"/>
      <c r="DW34" s="2"/>
      <c r="DX34" s="2"/>
      <c r="DY34" s="2"/>
      <c r="DZ34" s="2"/>
      <c r="EA34" s="2"/>
      <c r="EB34" s="2"/>
      <c r="EC34" s="2"/>
      <c r="ED34" s="52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4"/>
      <c r="IP34" s="2"/>
      <c r="IQ34" s="2"/>
      <c r="IR34" s="2"/>
      <c r="IS34" s="2"/>
      <c r="IT34" s="2"/>
      <c r="IU34" s="2"/>
      <c r="IV34" s="2"/>
      <c r="IW34" s="2"/>
      <c r="IX34" s="52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4"/>
      <c r="NJ34" s="2"/>
      <c r="NK34" s="2"/>
      <c r="NL34" s="2"/>
      <c r="NM34" s="2"/>
      <c r="NN34" s="2"/>
      <c r="NO34" s="2"/>
      <c r="NP34" s="2"/>
      <c r="NQ34" s="2"/>
      <c r="NR34" s="52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4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104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92" t="str">
        <f>データ!$B$10</f>
        <v>R01</v>
      </c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  <c r="AR54" s="92" t="str">
        <f>データ!$C$10</f>
        <v>R02</v>
      </c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4"/>
      <c r="BL54" s="92" t="str">
        <f>データ!$D$10</f>
        <v>R03</v>
      </c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4"/>
      <c r="CF54" s="92" t="str">
        <f>データ!$E$10</f>
        <v>R04</v>
      </c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4"/>
      <c r="CZ54" s="92" t="str">
        <f>データ!$F$10</f>
        <v>R05</v>
      </c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4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6"/>
      <c r="ER54" s="92" t="str">
        <f>データ!$B$10</f>
        <v>R01</v>
      </c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4"/>
      <c r="FL54" s="92" t="str">
        <f>データ!$C$10</f>
        <v>R02</v>
      </c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4"/>
      <c r="GF54" s="92" t="str">
        <f>データ!$D$10</f>
        <v>R03</v>
      </c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4"/>
      <c r="GZ54" s="92" t="str">
        <f>データ!$E$10</f>
        <v>R04</v>
      </c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4"/>
      <c r="HT54" s="92" t="str">
        <f>データ!$F$10</f>
        <v>R05</v>
      </c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4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6"/>
      <c r="JL54" s="92" t="str">
        <f>データ!$B$10</f>
        <v>R01</v>
      </c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4"/>
      <c r="KF54" s="92" t="str">
        <f>データ!$C$10</f>
        <v>R02</v>
      </c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4"/>
      <c r="KZ54" s="92" t="str">
        <f>データ!$D$10</f>
        <v>R03</v>
      </c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4"/>
      <c r="LT54" s="92" t="str">
        <f>データ!$E$10</f>
        <v>R04</v>
      </c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4"/>
      <c r="MN54" s="92" t="str">
        <f>データ!$F$10</f>
        <v>R05</v>
      </c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4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6"/>
      <c r="OF54" s="92" t="str">
        <f>データ!$B$10</f>
        <v>R01</v>
      </c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4"/>
      <c r="OZ54" s="92" t="str">
        <f>データ!$C$10</f>
        <v>R02</v>
      </c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4"/>
      <c r="PT54" s="92" t="str">
        <f>データ!$D$10</f>
        <v>R03</v>
      </c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4"/>
      <c r="QN54" s="92" t="str">
        <f>データ!$E$10</f>
        <v>R04</v>
      </c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4"/>
      <c r="RH54" s="92" t="str">
        <f>データ!$F$10</f>
        <v>R05</v>
      </c>
      <c r="RI54" s="93"/>
      <c r="RJ54" s="93"/>
      <c r="RK54" s="93"/>
      <c r="RL54" s="93"/>
      <c r="RM54" s="93"/>
      <c r="RN54" s="93"/>
      <c r="RO54" s="93"/>
      <c r="RP54" s="93"/>
      <c r="RQ54" s="93"/>
      <c r="RR54" s="93"/>
      <c r="RS54" s="93"/>
      <c r="RT54" s="93"/>
      <c r="RU54" s="93"/>
      <c r="RV54" s="93"/>
      <c r="RW54" s="93"/>
      <c r="RX54" s="93"/>
      <c r="RY54" s="93"/>
      <c r="RZ54" s="93"/>
      <c r="SA54" s="94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160.91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187.31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217.48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154.25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134.66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32.17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27.79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23.76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34.85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38.24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90.3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89.48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86.48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92.43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89.83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93.65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89.43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91.17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96.83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96.83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90.22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90.8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93.49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94.77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89.59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49.94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50.56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49.4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49.51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52.49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34.92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34.19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36.65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33.29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31.77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50.9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49.05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50.94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49.76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49.18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4"/>
      <c r="DV57" s="2"/>
      <c r="DW57" s="2"/>
      <c r="DX57" s="2"/>
      <c r="DY57" s="2"/>
      <c r="DZ57" s="2"/>
      <c r="EA57" s="2"/>
      <c r="EB57" s="2"/>
      <c r="EC57" s="2"/>
      <c r="ED57" s="52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4"/>
      <c r="IP57" s="2"/>
      <c r="IQ57" s="2"/>
      <c r="IR57" s="2"/>
      <c r="IS57" s="2"/>
      <c r="IT57" s="2"/>
      <c r="IU57" s="2"/>
      <c r="IV57" s="2"/>
      <c r="IW57" s="2"/>
      <c r="IX57" s="52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4"/>
      <c r="NJ57" s="2"/>
      <c r="NK57" s="2"/>
      <c r="NL57" s="2"/>
      <c r="NM57" s="2"/>
      <c r="NN57" s="2"/>
      <c r="NO57" s="2"/>
      <c r="NP57" s="2"/>
      <c r="NQ57" s="2"/>
      <c r="NR57" s="52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4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2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2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105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57" t="str">
        <f>データ!$B$10</f>
        <v>R01</v>
      </c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9"/>
      <c r="AZ79" s="57" t="str">
        <f>データ!$C$10</f>
        <v>R02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  <c r="CA79" s="57" t="str">
        <f>データ!$D$10</f>
        <v>R03</v>
      </c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9"/>
      <c r="DB79" s="57" t="str">
        <f>データ!$E$10</f>
        <v>R04</v>
      </c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9"/>
      <c r="EC79" s="57" t="str">
        <f>データ!$F$10</f>
        <v>R05</v>
      </c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1"/>
      <c r="GK79" s="57" t="str">
        <f>データ!$B$10</f>
        <v>R01</v>
      </c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9"/>
      <c r="HL79" s="57" t="str">
        <f>データ!$C$10</f>
        <v>R02</v>
      </c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9"/>
      <c r="IM79" s="57" t="str">
        <f>データ!$D$10</f>
        <v>R03</v>
      </c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9"/>
      <c r="JN79" s="57" t="str">
        <f>データ!$E$10</f>
        <v>R04</v>
      </c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9"/>
      <c r="KO79" s="57" t="str">
        <f>データ!$F$10</f>
        <v>R05</v>
      </c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1"/>
      <c r="MW79" s="57" t="str">
        <f>データ!$B$10</f>
        <v>R01</v>
      </c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9"/>
      <c r="NX79" s="57" t="str">
        <f>データ!$C$10</f>
        <v>R02</v>
      </c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9"/>
      <c r="OY79" s="57" t="str">
        <f>データ!$D$10</f>
        <v>R03</v>
      </c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9"/>
      <c r="PZ79" s="57" t="str">
        <f>データ!$E$10</f>
        <v>R04</v>
      </c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9"/>
      <c r="RA79" s="57" t="str">
        <f>データ!$F$10</f>
        <v>R05</v>
      </c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5" t="s">
        <v>23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>
        <f>データ!DD6</f>
        <v>65.930000000000007</v>
      </c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>
        <f>データ!DE6</f>
        <v>67.38</v>
      </c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>
        <f>データ!DF6</f>
        <v>68.47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>
        <f>データ!DG6</f>
        <v>69.64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>
        <f>データ!DH6</f>
        <v>71.09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5" t="s">
        <v>23</v>
      </c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6">
        <f>データ!DO6</f>
        <v>0</v>
      </c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>
        <f>データ!DP6</f>
        <v>0</v>
      </c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>
        <f>データ!DQ6</f>
        <v>0</v>
      </c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>
        <f>データ!DR6</f>
        <v>0</v>
      </c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>
        <f>データ!DS6</f>
        <v>0</v>
      </c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5" t="s">
        <v>23</v>
      </c>
      <c r="MK80" s="55"/>
      <c r="ML80" s="55"/>
      <c r="MM80" s="55"/>
      <c r="MN80" s="55"/>
      <c r="MO80" s="55"/>
      <c r="MP80" s="55"/>
      <c r="MQ80" s="55"/>
      <c r="MR80" s="55"/>
      <c r="MS80" s="55"/>
      <c r="MT80" s="55"/>
      <c r="MU80" s="55"/>
      <c r="MV80" s="55"/>
      <c r="MW80" s="56">
        <f>データ!DZ6</f>
        <v>0</v>
      </c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>
        <f>データ!EA6</f>
        <v>0</v>
      </c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>
        <f>データ!EB6</f>
        <v>0</v>
      </c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>
        <f>データ!EC6</f>
        <v>0</v>
      </c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>
        <f>データ!ED6</f>
        <v>0</v>
      </c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5" t="s">
        <v>24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>
        <f>データ!DI6</f>
        <v>54.3</v>
      </c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>
        <f>データ!DJ6</f>
        <v>55.32</v>
      </c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>
        <f>データ!DK6</f>
        <v>55.08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>
        <f>データ!DL6</f>
        <v>56.95</v>
      </c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>
        <f>データ!DM6</f>
        <v>58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5" t="s">
        <v>24</v>
      </c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6">
        <f>データ!DT6</f>
        <v>4.66</v>
      </c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>
        <f>データ!DU6</f>
        <v>7.35</v>
      </c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>
        <f>データ!DV6</f>
        <v>7.6</v>
      </c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>
        <f>データ!DW6</f>
        <v>7.9</v>
      </c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>
        <f>データ!DX6</f>
        <v>8.2100000000000009</v>
      </c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5" t="s">
        <v>24</v>
      </c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6">
        <f>データ!EE6</f>
        <v>0.06</v>
      </c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>
        <f>データ!EF6</f>
        <v>0.09</v>
      </c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>
        <f>データ!EG6</f>
        <v>0.4</v>
      </c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>
        <f>データ!EH6</f>
        <v>0.14000000000000001</v>
      </c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>
        <f>データ!EI6</f>
        <v>0.19</v>
      </c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4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2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4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2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4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51" t="s">
        <v>29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 t="s">
        <v>30</v>
      </c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 t="s">
        <v>31</v>
      </c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32</v>
      </c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 t="s">
        <v>33</v>
      </c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 t="s">
        <v>34</v>
      </c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 t="s">
        <v>35</v>
      </c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 t="s">
        <v>36</v>
      </c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 t="s">
        <v>29</v>
      </c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 t="s">
        <v>30</v>
      </c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 t="s">
        <v>31</v>
      </c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49" t="str">
        <f>データ!AD6</f>
        <v>【114.39】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 t="str">
        <f>データ!AO6</f>
        <v>【23.61】</v>
      </c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 t="str">
        <f>データ!AZ6</f>
        <v>【494.95】</v>
      </c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 t="str">
        <f>データ!BK6</f>
        <v>【229.84】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 t="str">
        <f>データ!BV6</f>
        <v>【110.13】</v>
      </c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 t="str">
        <f>データ!CG6</f>
        <v>【19.72】</v>
      </c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 t="str">
        <f>データ!CR6</f>
        <v>【52.61】</v>
      </c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49" t="str">
        <f>データ!DC6</f>
        <v>【77.52】</v>
      </c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49" t="str">
        <f>データ!DN6</f>
        <v>【61.16】</v>
      </c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49" t="str">
        <f>データ!DY6</f>
        <v>【49.95】</v>
      </c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49" t="str">
        <f>データ!EJ6</f>
        <v>【0.32】</v>
      </c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n34uTYq/FWCe1/QpjfSq6KpM7AIrTHy1xg/KB8hLFuMIKgMCFCGsAojx0ld9Ut3GN6R/MKbn6q264AsbYfkFoA==" saltValue="pxZknAfQq1Ay8E/ESQKLbA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2" x14ac:dyDescent="0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48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49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50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51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52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53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54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55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56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58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59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2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143.9</v>
      </c>
      <c r="U6" s="35">
        <f>U7</f>
        <v>160.87</v>
      </c>
      <c r="V6" s="35">
        <f>V7</f>
        <v>181.83</v>
      </c>
      <c r="W6" s="35">
        <f>W7</f>
        <v>140.72999999999999</v>
      </c>
      <c r="X6" s="35">
        <f t="shared" si="3"/>
        <v>126.67</v>
      </c>
      <c r="Y6" s="35">
        <f t="shared" si="3"/>
        <v>108.76</v>
      </c>
      <c r="Z6" s="35">
        <f t="shared" si="3"/>
        <v>110.19</v>
      </c>
      <c r="AA6" s="35">
        <f t="shared" si="3"/>
        <v>113.73</v>
      </c>
      <c r="AB6" s="35">
        <f t="shared" si="3"/>
        <v>115.42</v>
      </c>
      <c r="AC6" s="35">
        <f t="shared" si="3"/>
        <v>114.11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125.8</v>
      </c>
      <c r="AK6" s="35">
        <f t="shared" si="3"/>
        <v>132.55000000000001</v>
      </c>
      <c r="AL6" s="35">
        <f t="shared" si="3"/>
        <v>134.69</v>
      </c>
      <c r="AM6" s="35">
        <f t="shared" si="3"/>
        <v>133.63999999999999</v>
      </c>
      <c r="AN6" s="35">
        <f t="shared" si="3"/>
        <v>140.65</v>
      </c>
      <c r="AO6" s="33" t="str">
        <f>IF(AO7="-","【-】","【"&amp;SUBSTITUTE(TEXT(AO7,"#,##0.00"),"-","△")&amp;"】")</f>
        <v>【23.61】</v>
      </c>
      <c r="AP6" s="35">
        <f t="shared" si="3"/>
        <v>12092.01</v>
      </c>
      <c r="AQ6" s="35">
        <f>AQ7</f>
        <v>18915.080000000002</v>
      </c>
      <c r="AR6" s="35">
        <f>AR7</f>
        <v>18683.060000000001</v>
      </c>
      <c r="AS6" s="35">
        <f>AS7</f>
        <v>13187.39</v>
      </c>
      <c r="AT6" s="35">
        <f t="shared" si="3"/>
        <v>13308.23</v>
      </c>
      <c r="AU6" s="35">
        <f t="shared" si="3"/>
        <v>732.52</v>
      </c>
      <c r="AV6" s="35">
        <f t="shared" si="3"/>
        <v>819.73</v>
      </c>
      <c r="AW6" s="35">
        <f t="shared" si="3"/>
        <v>834.05</v>
      </c>
      <c r="AX6" s="35">
        <f t="shared" si="3"/>
        <v>1011.55</v>
      </c>
      <c r="AY6" s="35">
        <f t="shared" si="3"/>
        <v>913.57</v>
      </c>
      <c r="AZ6" s="33" t="str">
        <f>IF(AZ7="-","【-】","【"&amp;SUBSTITUTE(TEXT(AZ7,"#,##0.00"),"-","△")&amp;"】")</f>
        <v>【494.95】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498.01</v>
      </c>
      <c r="BG6" s="35">
        <f t="shared" si="3"/>
        <v>490.39</v>
      </c>
      <c r="BH6" s="35">
        <f t="shared" si="3"/>
        <v>475.44</v>
      </c>
      <c r="BI6" s="35">
        <f t="shared" si="3"/>
        <v>413.6</v>
      </c>
      <c r="BJ6" s="35">
        <f t="shared" si="3"/>
        <v>398.17</v>
      </c>
      <c r="BK6" s="33" t="str">
        <f>IF(BK7="-","【-】","【"&amp;SUBSTITUTE(TEXT(BK7,"#,##0.00"),"-","△")&amp;"】")</f>
        <v>【229.84】</v>
      </c>
      <c r="BL6" s="35">
        <f t="shared" si="3"/>
        <v>160.91</v>
      </c>
      <c r="BM6" s="35">
        <f>BM7</f>
        <v>187.31</v>
      </c>
      <c r="BN6" s="35">
        <f>BN7</f>
        <v>217.48</v>
      </c>
      <c r="BO6" s="35">
        <f>BO7</f>
        <v>154.25</v>
      </c>
      <c r="BP6" s="35">
        <f t="shared" si="3"/>
        <v>134.66</v>
      </c>
      <c r="BQ6" s="35">
        <f t="shared" si="3"/>
        <v>90.22</v>
      </c>
      <c r="BR6" s="35">
        <f t="shared" si="3"/>
        <v>90.8</v>
      </c>
      <c r="BS6" s="35">
        <f t="shared" si="3"/>
        <v>93.49</v>
      </c>
      <c r="BT6" s="35">
        <f t="shared" si="3"/>
        <v>94.77</v>
      </c>
      <c r="BU6" s="35">
        <f t="shared" si="3"/>
        <v>89.59</v>
      </c>
      <c r="BV6" s="33" t="str">
        <f>IF(BV7="-","【-】","【"&amp;SUBSTITUTE(TEXT(BV7,"#,##0.00"),"-","△")&amp;"】")</f>
        <v>【110.13】</v>
      </c>
      <c r="BW6" s="35">
        <f t="shared" si="3"/>
        <v>32.17</v>
      </c>
      <c r="BX6" s="35">
        <f>BX7</f>
        <v>27.79</v>
      </c>
      <c r="BY6" s="35">
        <f>BY7</f>
        <v>23.76</v>
      </c>
      <c r="BZ6" s="35">
        <f>BZ7</f>
        <v>34.85</v>
      </c>
      <c r="CA6" s="35">
        <f t="shared" si="3"/>
        <v>38.24</v>
      </c>
      <c r="CB6" s="35">
        <f t="shared" si="3"/>
        <v>49.94</v>
      </c>
      <c r="CC6" s="35">
        <f t="shared" si="3"/>
        <v>50.56</v>
      </c>
      <c r="CD6" s="35">
        <f t="shared" si="3"/>
        <v>49.4</v>
      </c>
      <c r="CE6" s="35">
        <f t="shared" si="3"/>
        <v>49.51</v>
      </c>
      <c r="CF6" s="35">
        <f t="shared" ref="CF6" si="4">CF7</f>
        <v>52.49</v>
      </c>
      <c r="CG6" s="33" t="str">
        <f>IF(CG7="-","【-】","【"&amp;SUBSTITUTE(TEXT(CG7,"#,##0.00"),"-","△")&amp;"】")</f>
        <v>【19.72】</v>
      </c>
      <c r="CH6" s="35">
        <f t="shared" ref="CH6:CQ6" si="5">CH7</f>
        <v>90.3</v>
      </c>
      <c r="CI6" s="35">
        <f>CI7</f>
        <v>89.48</v>
      </c>
      <c r="CJ6" s="35">
        <f>CJ7</f>
        <v>86.48</v>
      </c>
      <c r="CK6" s="35">
        <f>CK7</f>
        <v>92.43</v>
      </c>
      <c r="CL6" s="35">
        <f t="shared" si="5"/>
        <v>89.83</v>
      </c>
      <c r="CM6" s="35">
        <f t="shared" si="5"/>
        <v>34.92</v>
      </c>
      <c r="CN6" s="35">
        <f t="shared" si="5"/>
        <v>34.19</v>
      </c>
      <c r="CO6" s="35">
        <f t="shared" si="5"/>
        <v>36.65</v>
      </c>
      <c r="CP6" s="35">
        <f t="shared" si="5"/>
        <v>33.29</v>
      </c>
      <c r="CQ6" s="35">
        <f t="shared" si="5"/>
        <v>31.77</v>
      </c>
      <c r="CR6" s="33" t="str">
        <f>IF(CR7="-","【-】","【"&amp;SUBSTITUTE(TEXT(CR7,"#,##0.00"),"-","△")&amp;"】")</f>
        <v>【52.61】</v>
      </c>
      <c r="CS6" s="35">
        <f t="shared" ref="CS6:DB6" si="6">CS7</f>
        <v>93.65</v>
      </c>
      <c r="CT6" s="35">
        <f>CT7</f>
        <v>89.43</v>
      </c>
      <c r="CU6" s="35">
        <f>CU7</f>
        <v>91.17</v>
      </c>
      <c r="CV6" s="35">
        <f>CV7</f>
        <v>96.83</v>
      </c>
      <c r="CW6" s="35">
        <f t="shared" si="6"/>
        <v>96.83</v>
      </c>
      <c r="CX6" s="35">
        <f t="shared" si="6"/>
        <v>50.9</v>
      </c>
      <c r="CY6" s="35">
        <f t="shared" si="6"/>
        <v>49.05</v>
      </c>
      <c r="CZ6" s="35">
        <f t="shared" si="6"/>
        <v>50.94</v>
      </c>
      <c r="DA6" s="35">
        <f t="shared" si="6"/>
        <v>49.76</v>
      </c>
      <c r="DB6" s="35">
        <f t="shared" si="6"/>
        <v>49.18</v>
      </c>
      <c r="DC6" s="33" t="str">
        <f>IF(DC7="-","【-】","【"&amp;SUBSTITUTE(TEXT(DC7,"#,##0.00"),"-","△")&amp;"】")</f>
        <v>【77.52】</v>
      </c>
      <c r="DD6" s="35">
        <f t="shared" ref="DD6:DM6" si="7">DD7</f>
        <v>65.930000000000007</v>
      </c>
      <c r="DE6" s="35">
        <f>DE7</f>
        <v>67.38</v>
      </c>
      <c r="DF6" s="35">
        <f>DF7</f>
        <v>68.47</v>
      </c>
      <c r="DG6" s="35">
        <f>DG7</f>
        <v>69.64</v>
      </c>
      <c r="DH6" s="35">
        <f t="shared" si="7"/>
        <v>71.09</v>
      </c>
      <c r="DI6" s="35">
        <f t="shared" si="7"/>
        <v>54.3</v>
      </c>
      <c r="DJ6" s="35">
        <f t="shared" si="7"/>
        <v>55.32</v>
      </c>
      <c r="DK6" s="35">
        <f t="shared" si="7"/>
        <v>55.08</v>
      </c>
      <c r="DL6" s="35">
        <f t="shared" si="7"/>
        <v>56.95</v>
      </c>
      <c r="DM6" s="35">
        <f t="shared" si="7"/>
        <v>58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4.66</v>
      </c>
      <c r="DU6" s="35">
        <f t="shared" si="8"/>
        <v>7.35</v>
      </c>
      <c r="DV6" s="35">
        <f t="shared" si="8"/>
        <v>7.6</v>
      </c>
      <c r="DW6" s="35">
        <f t="shared" si="8"/>
        <v>7.9</v>
      </c>
      <c r="DX6" s="35">
        <f t="shared" si="8"/>
        <v>8.2100000000000009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0.06</v>
      </c>
      <c r="EF6" s="35">
        <f t="shared" si="9"/>
        <v>0.09</v>
      </c>
      <c r="EG6" s="35">
        <f t="shared" si="9"/>
        <v>0.4</v>
      </c>
      <c r="EH6" s="35">
        <f t="shared" si="9"/>
        <v>0.14000000000000001</v>
      </c>
      <c r="EI6" s="35">
        <f t="shared" si="9"/>
        <v>0.19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2300</v>
      </c>
      <c r="L7" s="37" t="s">
        <v>95</v>
      </c>
      <c r="M7" s="38">
        <v>1</v>
      </c>
      <c r="N7" s="38">
        <v>2066</v>
      </c>
      <c r="O7" s="39" t="s">
        <v>96</v>
      </c>
      <c r="P7" s="39">
        <v>99.5</v>
      </c>
      <c r="Q7" s="38">
        <v>7</v>
      </c>
      <c r="R7" s="38">
        <v>2227</v>
      </c>
      <c r="S7" s="37" t="s">
        <v>97</v>
      </c>
      <c r="T7" s="40">
        <v>143.9</v>
      </c>
      <c r="U7" s="40">
        <v>160.87</v>
      </c>
      <c r="V7" s="40">
        <v>181.83</v>
      </c>
      <c r="W7" s="40">
        <v>140.72999999999999</v>
      </c>
      <c r="X7" s="40">
        <v>126.67</v>
      </c>
      <c r="Y7" s="40">
        <v>108.76</v>
      </c>
      <c r="Z7" s="40">
        <v>110.19</v>
      </c>
      <c r="AA7" s="40">
        <v>113.73</v>
      </c>
      <c r="AB7" s="40">
        <v>115.42</v>
      </c>
      <c r="AC7" s="41">
        <v>114.11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125.8</v>
      </c>
      <c r="AK7" s="40">
        <v>132.55000000000001</v>
      </c>
      <c r="AL7" s="40">
        <v>134.69</v>
      </c>
      <c r="AM7" s="40">
        <v>133.63999999999999</v>
      </c>
      <c r="AN7" s="40">
        <v>140.65</v>
      </c>
      <c r="AO7" s="40">
        <v>23.61</v>
      </c>
      <c r="AP7" s="40">
        <v>12092.01</v>
      </c>
      <c r="AQ7" s="40">
        <v>18915.080000000002</v>
      </c>
      <c r="AR7" s="40">
        <v>18683.060000000001</v>
      </c>
      <c r="AS7" s="40">
        <v>13187.39</v>
      </c>
      <c r="AT7" s="40">
        <v>13308.23</v>
      </c>
      <c r="AU7" s="40">
        <v>732.52</v>
      </c>
      <c r="AV7" s="40">
        <v>819.73</v>
      </c>
      <c r="AW7" s="40">
        <v>834.05</v>
      </c>
      <c r="AX7" s="40">
        <v>1011.55</v>
      </c>
      <c r="AY7" s="40">
        <v>913.57</v>
      </c>
      <c r="AZ7" s="40">
        <v>494.95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498.01</v>
      </c>
      <c r="BG7" s="40">
        <v>490.39</v>
      </c>
      <c r="BH7" s="40">
        <v>475.44</v>
      </c>
      <c r="BI7" s="40">
        <v>413.6</v>
      </c>
      <c r="BJ7" s="40">
        <v>398.17</v>
      </c>
      <c r="BK7" s="40">
        <v>229.84</v>
      </c>
      <c r="BL7" s="40">
        <v>160.91</v>
      </c>
      <c r="BM7" s="40">
        <v>187.31</v>
      </c>
      <c r="BN7" s="40">
        <v>217.48</v>
      </c>
      <c r="BO7" s="40">
        <v>154.25</v>
      </c>
      <c r="BP7" s="40">
        <v>134.66</v>
      </c>
      <c r="BQ7" s="40">
        <v>90.22</v>
      </c>
      <c r="BR7" s="40">
        <v>90.8</v>
      </c>
      <c r="BS7" s="40">
        <v>93.49</v>
      </c>
      <c r="BT7" s="40">
        <v>94.77</v>
      </c>
      <c r="BU7" s="40">
        <v>89.59</v>
      </c>
      <c r="BV7" s="40">
        <v>110.13</v>
      </c>
      <c r="BW7" s="40">
        <v>32.17</v>
      </c>
      <c r="BX7" s="40">
        <v>27.79</v>
      </c>
      <c r="BY7" s="40">
        <v>23.76</v>
      </c>
      <c r="BZ7" s="40">
        <v>34.85</v>
      </c>
      <c r="CA7" s="40">
        <v>38.24</v>
      </c>
      <c r="CB7" s="40">
        <v>49.94</v>
      </c>
      <c r="CC7" s="40">
        <v>50.56</v>
      </c>
      <c r="CD7" s="40">
        <v>49.4</v>
      </c>
      <c r="CE7" s="40">
        <v>49.51</v>
      </c>
      <c r="CF7" s="40">
        <v>52.49</v>
      </c>
      <c r="CG7" s="40">
        <v>19.72</v>
      </c>
      <c r="CH7" s="40">
        <v>90.3</v>
      </c>
      <c r="CI7" s="40">
        <v>89.48</v>
      </c>
      <c r="CJ7" s="40">
        <v>86.48</v>
      </c>
      <c r="CK7" s="40">
        <v>92.43</v>
      </c>
      <c r="CL7" s="40">
        <v>89.83</v>
      </c>
      <c r="CM7" s="40">
        <v>34.92</v>
      </c>
      <c r="CN7" s="40">
        <v>34.19</v>
      </c>
      <c r="CO7" s="40">
        <v>36.65</v>
      </c>
      <c r="CP7" s="40">
        <v>33.29</v>
      </c>
      <c r="CQ7" s="40">
        <v>31.77</v>
      </c>
      <c r="CR7" s="40">
        <v>52.61</v>
      </c>
      <c r="CS7" s="40">
        <v>93.65</v>
      </c>
      <c r="CT7" s="40">
        <v>89.43</v>
      </c>
      <c r="CU7" s="40">
        <v>91.17</v>
      </c>
      <c r="CV7" s="40">
        <v>96.83</v>
      </c>
      <c r="CW7" s="40">
        <v>96.83</v>
      </c>
      <c r="CX7" s="40">
        <v>50.9</v>
      </c>
      <c r="CY7" s="40">
        <v>49.05</v>
      </c>
      <c r="CZ7" s="40">
        <v>50.94</v>
      </c>
      <c r="DA7" s="40">
        <v>49.76</v>
      </c>
      <c r="DB7" s="40">
        <v>49.18</v>
      </c>
      <c r="DC7" s="40">
        <v>77.52</v>
      </c>
      <c r="DD7" s="40">
        <v>65.930000000000007</v>
      </c>
      <c r="DE7" s="40">
        <v>67.38</v>
      </c>
      <c r="DF7" s="40">
        <v>68.47</v>
      </c>
      <c r="DG7" s="40">
        <v>69.64</v>
      </c>
      <c r="DH7" s="40">
        <v>71.09</v>
      </c>
      <c r="DI7" s="40">
        <v>54.3</v>
      </c>
      <c r="DJ7" s="40">
        <v>55.32</v>
      </c>
      <c r="DK7" s="40">
        <v>55.08</v>
      </c>
      <c r="DL7" s="40">
        <v>56.95</v>
      </c>
      <c r="DM7" s="40">
        <v>58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4.66</v>
      </c>
      <c r="DU7" s="40">
        <v>7.35</v>
      </c>
      <c r="DV7" s="40">
        <v>7.6</v>
      </c>
      <c r="DW7" s="40">
        <v>7.9</v>
      </c>
      <c r="DX7" s="40">
        <v>8.2100000000000009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0.06</v>
      </c>
      <c r="EF7" s="40">
        <v>0.09</v>
      </c>
      <c r="EG7" s="40">
        <v>0.4</v>
      </c>
      <c r="EH7" s="40">
        <v>0.14000000000000001</v>
      </c>
      <c r="EI7" s="40">
        <v>0.19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143.9</v>
      </c>
      <c r="V11" s="48">
        <f>IF(U6="-",NA(),U6)</f>
        <v>160.87</v>
      </c>
      <c r="W11" s="48">
        <f>IF(V6="-",NA(),V6)</f>
        <v>181.83</v>
      </c>
      <c r="X11" s="48">
        <f>IF(W6="-",NA(),W6)</f>
        <v>140.72999999999999</v>
      </c>
      <c r="Y11" s="48">
        <f>IF(X6="-",NA(),X6)</f>
        <v>126.67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12092.01</v>
      </c>
      <c r="AR11" s="48">
        <f>IF(AQ6="-",NA(),AQ6)</f>
        <v>18915.080000000002</v>
      </c>
      <c r="AS11" s="48">
        <f>IF(AR6="-",NA(),AR6)</f>
        <v>18683.060000000001</v>
      </c>
      <c r="AT11" s="48">
        <f>IF(AS6="-",NA(),AS6)</f>
        <v>13187.39</v>
      </c>
      <c r="AU11" s="48">
        <f>IF(AT6="-",NA(),AT6)</f>
        <v>13308.23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160.91</v>
      </c>
      <c r="BN11" s="48">
        <f>IF(BM6="-",NA(),BM6)</f>
        <v>187.31</v>
      </c>
      <c r="BO11" s="48">
        <f>IF(BN6="-",NA(),BN6)</f>
        <v>217.48</v>
      </c>
      <c r="BP11" s="48">
        <f>IF(BO6="-",NA(),BO6)</f>
        <v>154.25</v>
      </c>
      <c r="BQ11" s="48">
        <f>IF(BP6="-",NA(),BP6)</f>
        <v>134.66</v>
      </c>
      <c r="BW11" s="47" t="s">
        <v>23</v>
      </c>
      <c r="BX11" s="48">
        <f>IF(BW6="-",NA(),BW6)</f>
        <v>32.17</v>
      </c>
      <c r="BY11" s="48">
        <f>IF(BX6="-",NA(),BX6)</f>
        <v>27.79</v>
      </c>
      <c r="BZ11" s="48">
        <f>IF(BY6="-",NA(),BY6)</f>
        <v>23.76</v>
      </c>
      <c r="CA11" s="48">
        <f>IF(BZ6="-",NA(),BZ6)</f>
        <v>34.85</v>
      </c>
      <c r="CB11" s="48">
        <f>IF(CA6="-",NA(),CA6)</f>
        <v>38.24</v>
      </c>
      <c r="CH11" s="47" t="s">
        <v>23</v>
      </c>
      <c r="CI11" s="48">
        <f>IF(CH6="-",NA(),CH6)</f>
        <v>90.3</v>
      </c>
      <c r="CJ11" s="48">
        <f>IF(CI6="-",NA(),CI6)</f>
        <v>89.48</v>
      </c>
      <c r="CK11" s="48">
        <f>IF(CJ6="-",NA(),CJ6)</f>
        <v>86.48</v>
      </c>
      <c r="CL11" s="48">
        <f>IF(CK6="-",NA(),CK6)</f>
        <v>92.43</v>
      </c>
      <c r="CM11" s="48">
        <f>IF(CL6="-",NA(),CL6)</f>
        <v>89.83</v>
      </c>
      <c r="CS11" s="47" t="s">
        <v>23</v>
      </c>
      <c r="CT11" s="48">
        <f>IF(CS6="-",NA(),CS6)</f>
        <v>93.65</v>
      </c>
      <c r="CU11" s="48">
        <f>IF(CT6="-",NA(),CT6)</f>
        <v>89.43</v>
      </c>
      <c r="CV11" s="48">
        <f>IF(CU6="-",NA(),CU6)</f>
        <v>91.17</v>
      </c>
      <c r="CW11" s="48">
        <f>IF(CV6="-",NA(),CV6)</f>
        <v>96.83</v>
      </c>
      <c r="CX11" s="48">
        <f>IF(CW6="-",NA(),CW6)</f>
        <v>96.83</v>
      </c>
      <c r="DD11" s="47" t="s">
        <v>23</v>
      </c>
      <c r="DE11" s="48">
        <f>IF(DD6="-",NA(),DD6)</f>
        <v>65.930000000000007</v>
      </c>
      <c r="DF11" s="48">
        <f>IF(DE6="-",NA(),DE6)</f>
        <v>67.38</v>
      </c>
      <c r="DG11" s="48">
        <f>IF(DF6="-",NA(),DF6)</f>
        <v>68.47</v>
      </c>
      <c r="DH11" s="48">
        <f>IF(DG6="-",NA(),DG6)</f>
        <v>69.64</v>
      </c>
      <c r="DI11" s="48">
        <f>IF(DH6="-",NA(),DH6)</f>
        <v>71.09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108.76</v>
      </c>
      <c r="V12" s="48">
        <f>IF(Z6="-",NA(),Z6)</f>
        <v>110.19</v>
      </c>
      <c r="W12" s="48">
        <f>IF(AA6="-",NA(),AA6)</f>
        <v>113.73</v>
      </c>
      <c r="X12" s="48">
        <f>IF(AB6="-",NA(),AB6)</f>
        <v>115.42</v>
      </c>
      <c r="Y12" s="48">
        <f>IF(AC6="-",NA(),AC6)</f>
        <v>114.11</v>
      </c>
      <c r="AE12" s="47" t="s">
        <v>24</v>
      </c>
      <c r="AF12" s="48">
        <f>IF(AJ6="-",NA(),AJ6)</f>
        <v>125.8</v>
      </c>
      <c r="AG12" s="48">
        <f t="shared" ref="AG12:AJ12" si="10">IF(AK6="-",NA(),AK6)</f>
        <v>132.55000000000001</v>
      </c>
      <c r="AH12" s="48">
        <f t="shared" si="10"/>
        <v>134.69</v>
      </c>
      <c r="AI12" s="48">
        <f t="shared" si="10"/>
        <v>133.63999999999999</v>
      </c>
      <c r="AJ12" s="48">
        <f t="shared" si="10"/>
        <v>140.65</v>
      </c>
      <c r="AP12" s="47" t="s">
        <v>24</v>
      </c>
      <c r="AQ12" s="48">
        <f>IF(AU6="-",NA(),AU6)</f>
        <v>732.52</v>
      </c>
      <c r="AR12" s="48">
        <f t="shared" ref="AR12:AU12" si="11">IF(AV6="-",NA(),AV6)</f>
        <v>819.73</v>
      </c>
      <c r="AS12" s="48">
        <f t="shared" si="11"/>
        <v>834.05</v>
      </c>
      <c r="AT12" s="48">
        <f t="shared" si="11"/>
        <v>1011.55</v>
      </c>
      <c r="AU12" s="48">
        <f t="shared" si="11"/>
        <v>913.57</v>
      </c>
      <c r="BA12" s="47" t="s">
        <v>24</v>
      </c>
      <c r="BB12" s="48">
        <f>IF(BF6="-",NA(),BF6)</f>
        <v>498.01</v>
      </c>
      <c r="BC12" s="48">
        <f t="shared" ref="BC12:BF12" si="12">IF(BG6="-",NA(),BG6)</f>
        <v>490.39</v>
      </c>
      <c r="BD12" s="48">
        <f t="shared" si="12"/>
        <v>475.44</v>
      </c>
      <c r="BE12" s="48">
        <f t="shared" si="12"/>
        <v>413.6</v>
      </c>
      <c r="BF12" s="48">
        <f t="shared" si="12"/>
        <v>398.17</v>
      </c>
      <c r="BL12" s="47" t="s">
        <v>24</v>
      </c>
      <c r="BM12" s="48">
        <f>IF(BQ6="-",NA(),BQ6)</f>
        <v>90.22</v>
      </c>
      <c r="BN12" s="48">
        <f t="shared" ref="BN12:BQ12" si="13">IF(BR6="-",NA(),BR6)</f>
        <v>90.8</v>
      </c>
      <c r="BO12" s="48">
        <f t="shared" si="13"/>
        <v>93.49</v>
      </c>
      <c r="BP12" s="48">
        <f t="shared" si="13"/>
        <v>94.77</v>
      </c>
      <c r="BQ12" s="48">
        <f t="shared" si="13"/>
        <v>89.59</v>
      </c>
      <c r="BW12" s="47" t="s">
        <v>24</v>
      </c>
      <c r="BX12" s="48">
        <f>IF(CB6="-",NA(),CB6)</f>
        <v>49.94</v>
      </c>
      <c r="BY12" s="48">
        <f t="shared" ref="BY12:CB12" si="14">IF(CC6="-",NA(),CC6)</f>
        <v>50.56</v>
      </c>
      <c r="BZ12" s="48">
        <f t="shared" si="14"/>
        <v>49.4</v>
      </c>
      <c r="CA12" s="48">
        <f t="shared" si="14"/>
        <v>49.51</v>
      </c>
      <c r="CB12" s="48">
        <f t="shared" si="14"/>
        <v>52.49</v>
      </c>
      <c r="CH12" s="47" t="s">
        <v>24</v>
      </c>
      <c r="CI12" s="48">
        <f>IF(CM6="-",NA(),CM6)</f>
        <v>34.92</v>
      </c>
      <c r="CJ12" s="48">
        <f t="shared" ref="CJ12:CM12" si="15">IF(CN6="-",NA(),CN6)</f>
        <v>34.19</v>
      </c>
      <c r="CK12" s="48">
        <f t="shared" si="15"/>
        <v>36.65</v>
      </c>
      <c r="CL12" s="48">
        <f t="shared" si="15"/>
        <v>33.29</v>
      </c>
      <c r="CM12" s="48">
        <f t="shared" si="15"/>
        <v>31.77</v>
      </c>
      <c r="CS12" s="47" t="s">
        <v>24</v>
      </c>
      <c r="CT12" s="48">
        <f>IF(CX6="-",NA(),CX6)</f>
        <v>50.9</v>
      </c>
      <c r="CU12" s="48">
        <f t="shared" ref="CU12:CX12" si="16">IF(CY6="-",NA(),CY6)</f>
        <v>49.05</v>
      </c>
      <c r="CV12" s="48">
        <f t="shared" si="16"/>
        <v>50.94</v>
      </c>
      <c r="CW12" s="48">
        <f t="shared" si="16"/>
        <v>49.76</v>
      </c>
      <c r="CX12" s="48">
        <f t="shared" si="16"/>
        <v>49.18</v>
      </c>
      <c r="DD12" s="47" t="s">
        <v>24</v>
      </c>
      <c r="DE12" s="48">
        <f>IF(DI6="-",NA(),DI6)</f>
        <v>54.3</v>
      </c>
      <c r="DF12" s="48">
        <f t="shared" ref="DF12:DI12" si="17">IF(DJ6="-",NA(),DJ6)</f>
        <v>55.32</v>
      </c>
      <c r="DG12" s="48">
        <f t="shared" si="17"/>
        <v>55.08</v>
      </c>
      <c r="DH12" s="48">
        <f t="shared" si="17"/>
        <v>56.95</v>
      </c>
      <c r="DI12" s="48">
        <f t="shared" si="17"/>
        <v>58</v>
      </c>
      <c r="DO12" s="47" t="s">
        <v>24</v>
      </c>
      <c r="DP12" s="48">
        <f>IF(DT6="-",NA(),DT6)</f>
        <v>4.66</v>
      </c>
      <c r="DQ12" s="48">
        <f t="shared" ref="DQ12:DT12" si="18">IF(DU6="-",NA(),DU6)</f>
        <v>7.35</v>
      </c>
      <c r="DR12" s="48">
        <f t="shared" si="18"/>
        <v>7.6</v>
      </c>
      <c r="DS12" s="48">
        <f t="shared" si="18"/>
        <v>7.9</v>
      </c>
      <c r="DT12" s="48">
        <f t="shared" si="18"/>
        <v>8.2100000000000009</v>
      </c>
      <c r="DZ12" s="47" t="s">
        <v>24</v>
      </c>
      <c r="EA12" s="48">
        <f>IF(EE6="-",NA(),EE6)</f>
        <v>0.06</v>
      </c>
      <c r="EB12" s="48">
        <f t="shared" ref="EB12:EE12" si="19">IF(EF6="-",NA(),EF6)</f>
        <v>0.09</v>
      </c>
      <c r="EC12" s="48">
        <f t="shared" si="19"/>
        <v>0.4</v>
      </c>
      <c r="ED12" s="48">
        <f t="shared" si="19"/>
        <v>0.14000000000000001</v>
      </c>
      <c r="EE12" s="48">
        <f t="shared" si="19"/>
        <v>0.19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津留　京弥</cp:lastModifiedBy>
  <dcterms:created xsi:type="dcterms:W3CDTF">2024-12-11T05:22:32Z</dcterms:created>
  <dcterms:modified xsi:type="dcterms:W3CDTF">2025-01-29T01:06:37Z</dcterms:modified>
  <cp:category/>
</cp:coreProperties>
</file>