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data\建設課 上水道係\83 地方公営企業\01 メール\R6 (2024)\250122 公営企業に係る経営比較分析表（令和５年度決算）の分析等について（依頼）\提出\"/>
    </mc:Choice>
  </mc:AlternateContent>
  <workbookProtection workbookAlgorithmName="SHA-512" workbookHashValue="Uu03JWpGEaPpxAdpGspIoFjtswzW1jBllJXcLnKhBg226vmG0m78TwhP7zILvlBlUAGXoRyVVa72OsIywC+tbw==" workbookSaltValue="zffYD6PXDtUF90bs3z/y5A==" workbookSpinCount="100000" lockStructure="1"/>
  <bookViews>
    <workbookView xWindow="0" yWindow="0" windowWidth="23040" windowHeight="921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J85" i="4"/>
  <c r="I85" i="4"/>
  <c r="H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<sst xmlns="http://schemas.openxmlformats.org/spreadsheetml/2006/main" count="272" uniqueCount="114">
  <si>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</si>
  <si>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</si>
  <si>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</si>
  <si>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</si>
  <si>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</si>
  <si>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</si>
  <si>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</si>
  <si>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</si>
  <si>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</si>
  <si>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</si>
  <si>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</si>
  <si>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</si>
  <si>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</si>
  <si>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</si>
  <si>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</si>
  <si>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</si>
  <si>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</si>
  <si>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</si>
  <si>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</si>
  <si>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</si>
  <si>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</si>
  <si>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</si>
  <si>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</si>
  <si>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</si>
  <si>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</si>
  <si>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</si>
  <si>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</si>
  <si>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</si>
  <si>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</si>
  <si>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</si>
  <si>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</si>
  <si>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</si>
  <si>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</si>
  <si>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</si>
  <si>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</si>
  <si>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</si>
  <si>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</si>
  <si>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</si>
  <si>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</si>
  <si>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</si>
  <si>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</si>
  <si>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</si>
  <si>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</si>
  <si>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</si>
  <si>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</si>
  <si>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</si>
  <si>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</si>
  <si>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</si>
  <si>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</si>
  <si>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</si>
  <si>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</si>
  <si>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</si>
  <si>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</si>
  <si>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</si>
  <si>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</si>
  <si>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</si>
  <si>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</si>
  <si>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</si>
  <si>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</si>
  <si>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</si>
  <si>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</si>
  <si>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</si>
  <si>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</si>
  <si>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</si>
  <si>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</si>
  <si>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</si>
  <si>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</si>
  <si>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</si>
  <si>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</si>
  <si>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</si>
  <si>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</si>
  <si>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</si>
  <si>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</si>
  <si>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</si>
  <si>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</si>
  <si>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</si>
  <si>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</si>
  <si>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</si>
  <si>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</si>
  <si>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</si>
  <si>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</si>
  <si>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</si>
  <si>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</si>
  <si>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</si>
  <si>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</si>
  <si>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</si>
  <si>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</si>
  <si>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</si>
  <si>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</si>
  <si>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</si>
  <si>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</si>
  <si>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</si>
  <si>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</si>
  <si>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嘉島町</t>
  </si>
  <si>
    <t>法適用</t>
  </si>
  <si>
    <t>水道事業</t>
  </si>
  <si>
    <t>簡易水道事業</t>
  </si>
  <si>
    <t>C4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</si>
  <si>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</si>
  <si>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</si>
  <si>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</si>
  <si>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</si>
  <si>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</si>
  <si>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</si>
  <si>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</si>
  <si>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</si>
  <si>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</si>
  <si>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</si>
  <si>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</si>
  <si>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</si>
  <si>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</si>
  <si>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①②⑤令和3年度に給水開始。整備途中で普及率2.98％と少ない。そのため給水収益が少なく、一般会計繰入金で賄っている。今後徐々に普及率、給水収益が上がっていく見込み。
③昨年度以前の流動資産が多く、企業債の支払額が類似団体より少ないため、類似団体より高い値になっている。
④給水収益が少ないので、類似団体と比較して高い比率になっている。今後給水収益の増額が見込まれるので、徐々に類似団体と近い比率になる見込み。
⑥令和6年3月時点で有収水量が15,680㎥と少ないため類似団体と比較して高い数値となっている。今後は給水人口増加に伴い、有収水量も増加するので、類似団体と近い数値になる見込み。
⑦⑧令和6年3月時点で有収水量が15,680㎥と少ないため類似団体と比較して低い数値となっている。今後は給水人口増加に伴い、有収水量も増加するので、類似団体と近い数値になる見込み。</t>
    <phoneticPr fontId="4"/>
  </si>
  <si>
    <t>平成25年度から施設整備を行っており、更新を行う施設はない。今後は将来的な更新を視野に入れて管理を行っていく必要がある。</t>
    <phoneticPr fontId="4"/>
  </si>
  <si>
    <t>給水開始したばかりで給水収益が少なく、一般会計繰入金で賄っている。今後徐々に給水収益、有収水量などが増加する見込み。近隣市町村と広域化の検討が行われているので、費用削減に繋がるように検討していきたい。また、料金収納率100％を維持できるように努め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</si>
</sst>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7-4F0F-A2C8-20A05E81D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0.37</c:v>
                </c:pt>
                <c:pt idx="3">
                  <c:v>0.23</c:v>
                </c:pt>
                <c:pt idx="4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7-4F0F-A2C8-20A05E81D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7.84</c:v>
                </c:pt>
                <c:pt idx="3">
                  <c:v>10.83</c:v>
                </c:pt>
                <c:pt idx="4">
                  <c:v>12.71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9-4386-8917-CBB4641B3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48.75</c:v>
                </c:pt>
                <c:pt idx="3">
                  <c:v>50.95</c:v>
                </c:pt>
                <c:pt idx="4">
                  <c:v>52.39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49-4386-8917-CBB4641B3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9.5</c:v>
                </c:pt>
                <c:pt idx="4">
                  <c:v>19.149999999999999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7-49BA-A6F7-01DE01FCC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60.88</c:v>
                </c:pt>
                <c:pt idx="3">
                  <c:v>61</c:v>
                </c:pt>
                <c:pt idx="4">
                  <c:v>63.38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7-49BA-A6F7-01DE01FCC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129.01</c:v>
                </c:pt>
                <c:pt idx="3">
                  <c:v>132.63999999999999</c:v>
                </c:pt>
                <c:pt idx="4">
                  <c:v>103.68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5-420E-B204-517E238F8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98.78</c:v>
                </c:pt>
                <c:pt idx="3">
                  <c:v>101.23</c:v>
                </c:pt>
                <c:pt idx="4">
                  <c:v>103.12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5-420E-B204-517E238F8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0.39</c:v>
                </c:pt>
                <c:pt idx="3">
                  <c:v>3.75</c:v>
                </c:pt>
                <c:pt idx="4">
                  <c:v>7.38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2-4C60-AA5F-8EE7DC23D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29.81</c:v>
                </c:pt>
                <c:pt idx="3">
                  <c:v>30.82</c:v>
                </c:pt>
                <c:pt idx="4">
                  <c:v>24.27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D2-4C60-AA5F-8EE7DC23D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7-4838-890F-6647FBD5E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18.05</c:v>
                </c:pt>
                <c:pt idx="3">
                  <c:v>14.28</c:v>
                </c:pt>
                <c:pt idx="4">
                  <c:v>12.77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B7-4838-890F-6647FBD5E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7-45CC-899D-4FCAD946F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155.82</c:v>
                </c:pt>
                <c:pt idx="3">
                  <c:v>155.18</c:v>
                </c:pt>
                <c:pt idx="4">
                  <c:v>101.46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27-45CC-899D-4FCAD946F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877.1</c:v>
                </c:pt>
                <c:pt idx="3">
                  <c:v>769.44</c:v>
                </c:pt>
                <c:pt idx="4">
                  <c:v>778.71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1-4E80-96AD-97A3E151B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111.08</c:v>
                </c:pt>
                <c:pt idx="3">
                  <c:v>118.28</c:v>
                </c:pt>
                <c:pt idx="4">
                  <c:v>112.37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11-4E80-96AD-97A3E151B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3496750</c:v>
                </c:pt>
                <c:pt idx="3">
                  <c:v>31171.119999999999</c:v>
                </c:pt>
                <c:pt idx="4">
                  <c:v>13015.13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D6-464D-A0FA-2C4B1122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1596.62</c:v>
                </c:pt>
                <c:pt idx="3">
                  <c:v>1456.79</c:v>
                </c:pt>
                <c:pt idx="4">
                  <c:v>1364.2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D6-464D-A0FA-2C4B1122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3.26</c:v>
                </c:pt>
                <c:pt idx="4">
                  <c:v>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5-4193-BA5D-4827B5614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33.659999999999997</c:v>
                </c:pt>
                <c:pt idx="3">
                  <c:v>35.33</c:v>
                </c:pt>
                <c:pt idx="4">
                  <c:v>38.58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5-4193-BA5D-4827B5614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1428500</c:v>
                </c:pt>
                <c:pt idx="3">
                  <c:v>5617.55</c:v>
                </c:pt>
                <c:pt idx="4">
                  <c:v>2520.34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A-415B-BC26-6DA13E8AE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506.68</c:v>
                </c:pt>
                <c:pt idx="3">
                  <c:v>491.45</c:v>
                </c:pt>
                <c:pt idx="4">
                  <c:v>448.81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A-415B-BC26-6DA13E8AE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T40" zoomScaleNormal="100" workbookViewId="0">
      <selection activeCell="BJ68" sqref="BJ6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熊本県　嘉島町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簡易水道事業</v>
      </c>
      <c r="Q8" s="43"/>
      <c r="R8" s="43"/>
      <c r="S8" s="43"/>
      <c r="T8" s="43"/>
      <c r="U8" s="43"/>
      <c r="V8" s="43"/>
      <c r="W8" s="43" t="str">
        <f>データ!$L$6</f>
        <v>C4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10159</v>
      </c>
      <c r="AM8" s="44"/>
      <c r="AN8" s="44"/>
      <c r="AO8" s="44"/>
      <c r="AP8" s="44"/>
      <c r="AQ8" s="44"/>
      <c r="AR8" s="44"/>
      <c r="AS8" s="44"/>
      <c r="AT8" s="45">
        <f>データ!$S$6</f>
        <v>16.649999999999999</v>
      </c>
      <c r="AU8" s="46"/>
      <c r="AV8" s="46"/>
      <c r="AW8" s="46"/>
      <c r="AX8" s="46"/>
      <c r="AY8" s="46"/>
      <c r="AZ8" s="46"/>
      <c r="BA8" s="46"/>
      <c r="BB8" s="47">
        <f>データ!$T$6</f>
        <v>610.15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45.57</v>
      </c>
      <c r="J10" s="46"/>
      <c r="K10" s="46"/>
      <c r="L10" s="46"/>
      <c r="M10" s="46"/>
      <c r="N10" s="46"/>
      <c r="O10" s="80"/>
      <c r="P10" s="47">
        <f>データ!$P$6</f>
        <v>2.98</v>
      </c>
      <c r="Q10" s="47"/>
      <c r="R10" s="47"/>
      <c r="S10" s="47"/>
      <c r="T10" s="47"/>
      <c r="U10" s="47"/>
      <c r="V10" s="47"/>
      <c r="W10" s="44">
        <f>データ!$Q$6</f>
        <v>3190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303</v>
      </c>
      <c r="AM10" s="44"/>
      <c r="AN10" s="44"/>
      <c r="AO10" s="44"/>
      <c r="AP10" s="44"/>
      <c r="AQ10" s="44"/>
      <c r="AR10" s="44"/>
      <c r="AS10" s="44"/>
      <c r="AT10" s="45">
        <f>データ!$V$6</f>
        <v>1.1599999999999999</v>
      </c>
      <c r="AU10" s="46"/>
      <c r="AV10" s="46"/>
      <c r="AW10" s="46"/>
      <c r="AX10" s="46"/>
      <c r="AY10" s="46"/>
      <c r="AZ10" s="46"/>
      <c r="BA10" s="46"/>
      <c r="BB10" s="47">
        <f>データ!$W$6</f>
        <v>261.20999999999998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111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112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113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【103.05】</v>
      </c>
      <c r="F85" s="13" t="str">
        <f>データ!AS6</f>
        <v>【30.22】</v>
      </c>
      <c r="G85" s="13" t="str">
        <f>データ!BD6</f>
        <v>【179.30】</v>
      </c>
      <c r="H85" s="13" t="str">
        <f>データ!BO6</f>
        <v>【1,042.45】</v>
      </c>
      <c r="I85" s="13" t="str">
        <f>データ!BZ6</f>
        <v>【57.74】</v>
      </c>
      <c r="J85" s="13" t="str">
        <f>データ!CK6</f>
        <v>【285.48】</v>
      </c>
      <c r="K85" s="13" t="str">
        <f>データ!CV6</f>
        <v>【53.73】</v>
      </c>
      <c r="L85" s="13" t="str">
        <f>データ!DG6</f>
        <v>【71.52】</v>
      </c>
      <c r="M85" s="13" t="str">
        <f>データ!DR6</f>
        <v>【38.43】</v>
      </c>
      <c r="N85" s="13" t="str">
        <f>データ!EC6</f>
        <v>【19.16】</v>
      </c>
      <c r="O85" s="13" t="str">
        <f>データ!EN6</f>
        <v>【0.49】</v>
      </c>
    </row>
  </sheetData>
  <sheetProtection algorithmName="SHA-512" hashValue="ifRYXNIYyZ1E64h5LbGf9XhkjzaWTZ6oXuzgJZUgqixOpc/7Yg5IiIwkXshUZ8bUNGeeTGOqFbGXOHdDMfhMIA==" saltValue="JGVoWnua+JtFAQ+B9VPjw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434426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5</v>
      </c>
      <c r="H6" s="20" t="str">
        <f t="shared" si="3"/>
        <v>熊本県　嘉島町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C4</v>
      </c>
      <c r="M6" s="20" t="str">
        <f t="shared" si="3"/>
        <v>非設置</v>
      </c>
      <c r="N6" s="21" t="str">
        <f t="shared" si="3"/>
        <v>-</v>
      </c>
      <c r="O6" s="21">
        <f t="shared" si="3"/>
        <v>45.57</v>
      </c>
      <c r="P6" s="21">
        <f t="shared" si="3"/>
        <v>2.98</v>
      </c>
      <c r="Q6" s="21">
        <f t="shared" si="3"/>
        <v>3190</v>
      </c>
      <c r="R6" s="21">
        <f t="shared" si="3"/>
        <v>10159</v>
      </c>
      <c r="S6" s="21">
        <f t="shared" si="3"/>
        <v>16.649999999999999</v>
      </c>
      <c r="T6" s="21">
        <f t="shared" si="3"/>
        <v>610.15</v>
      </c>
      <c r="U6" s="21">
        <f t="shared" si="3"/>
        <v>303</v>
      </c>
      <c r="V6" s="21">
        <f t="shared" si="3"/>
        <v>1.1599999999999999</v>
      </c>
      <c r="W6" s="21">
        <f t="shared" si="3"/>
        <v>261.20999999999998</v>
      </c>
      <c r="X6" s="22" t="str">
        <f>IF(X7="",NA(),X7)</f>
        <v>-</v>
      </c>
      <c r="Y6" s="22" t="str">
        <f t="shared" ref="Y6:AG6" si="4">IF(Y7="",NA(),Y7)</f>
        <v>-</v>
      </c>
      <c r="Z6" s="22">
        <f t="shared" si="4"/>
        <v>129.01</v>
      </c>
      <c r="AA6" s="22">
        <f t="shared" si="4"/>
        <v>132.63999999999999</v>
      </c>
      <c r="AB6" s="22">
        <f t="shared" si="4"/>
        <v>103.68</v>
      </c>
      <c r="AC6" s="22" t="str">
        <f t="shared" si="4"/>
        <v>-</v>
      </c>
      <c r="AD6" s="22" t="str">
        <f t="shared" si="4"/>
        <v>-</v>
      </c>
      <c r="AE6" s="22">
        <f t="shared" si="4"/>
        <v>98.78</v>
      </c>
      <c r="AF6" s="22">
        <f t="shared" si="4"/>
        <v>101.23</v>
      </c>
      <c r="AG6" s="22">
        <f t="shared" si="4"/>
        <v>103.12</v>
      </c>
      <c r="AH6" s="21" t="str">
        <f>IF(AH7="","",IF(AH7="-","【-】","【"&amp;SUBSTITUTE(TEXT(AH7,"#,##0.00"),"-","△")&amp;"】"))</f>
        <v>【103.05】</v>
      </c>
      <c r="AI6" s="22" t="str">
        <f>IF(AI7="",NA(),AI7)</f>
        <v>-</v>
      </c>
      <c r="AJ6" s="22" t="str">
        <f t="shared" ref="AJ6:AR6" si="5">IF(AJ7="",NA(),AJ7)</f>
        <v>-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 t="str">
        <f t="shared" si="5"/>
        <v>-</v>
      </c>
      <c r="AO6" s="22" t="str">
        <f t="shared" si="5"/>
        <v>-</v>
      </c>
      <c r="AP6" s="22">
        <f t="shared" si="5"/>
        <v>155.82</v>
      </c>
      <c r="AQ6" s="22">
        <f t="shared" si="5"/>
        <v>155.18</v>
      </c>
      <c r="AR6" s="22">
        <f t="shared" si="5"/>
        <v>101.46</v>
      </c>
      <c r="AS6" s="21" t="str">
        <f>IF(AS7="","",IF(AS7="-","【-】","【"&amp;SUBSTITUTE(TEXT(AS7,"#,##0.00"),"-","△")&amp;"】"))</f>
        <v>【30.22】</v>
      </c>
      <c r="AT6" s="22" t="str">
        <f>IF(AT7="",NA(),AT7)</f>
        <v>-</v>
      </c>
      <c r="AU6" s="22" t="str">
        <f t="shared" ref="AU6:BC6" si="6">IF(AU7="",NA(),AU7)</f>
        <v>-</v>
      </c>
      <c r="AV6" s="22">
        <f t="shared" si="6"/>
        <v>877.1</v>
      </c>
      <c r="AW6" s="22">
        <f t="shared" si="6"/>
        <v>769.44</v>
      </c>
      <c r="AX6" s="22">
        <f t="shared" si="6"/>
        <v>778.71</v>
      </c>
      <c r="AY6" s="22" t="str">
        <f t="shared" si="6"/>
        <v>-</v>
      </c>
      <c r="AZ6" s="22" t="str">
        <f t="shared" si="6"/>
        <v>-</v>
      </c>
      <c r="BA6" s="22">
        <f t="shared" si="6"/>
        <v>111.08</v>
      </c>
      <c r="BB6" s="22">
        <f t="shared" si="6"/>
        <v>118.28</v>
      </c>
      <c r="BC6" s="22">
        <f t="shared" si="6"/>
        <v>112.37</v>
      </c>
      <c r="BD6" s="21" t="str">
        <f>IF(BD7="","",IF(BD7="-","【-】","【"&amp;SUBSTITUTE(TEXT(BD7,"#,##0.00"),"-","△")&amp;"】"))</f>
        <v>【179.30】</v>
      </c>
      <c r="BE6" s="22" t="str">
        <f>IF(BE7="",NA(),BE7)</f>
        <v>-</v>
      </c>
      <c r="BF6" s="22" t="str">
        <f t="shared" ref="BF6:BN6" si="7">IF(BF7="",NA(),BF7)</f>
        <v>-</v>
      </c>
      <c r="BG6" s="22">
        <f t="shared" si="7"/>
        <v>3496750</v>
      </c>
      <c r="BH6" s="22">
        <f t="shared" si="7"/>
        <v>31171.119999999999</v>
      </c>
      <c r="BI6" s="22">
        <f t="shared" si="7"/>
        <v>13015.13</v>
      </c>
      <c r="BJ6" s="22" t="str">
        <f t="shared" si="7"/>
        <v>-</v>
      </c>
      <c r="BK6" s="22" t="str">
        <f t="shared" si="7"/>
        <v>-</v>
      </c>
      <c r="BL6" s="22">
        <f t="shared" si="7"/>
        <v>1596.62</v>
      </c>
      <c r="BM6" s="22">
        <f t="shared" si="7"/>
        <v>1456.79</v>
      </c>
      <c r="BN6" s="22">
        <f t="shared" si="7"/>
        <v>1364.2</v>
      </c>
      <c r="BO6" s="21" t="str">
        <f>IF(BO7="","",IF(BO7="-","【-】","【"&amp;SUBSTITUTE(TEXT(BO7,"#,##0.00"),"-","△")&amp;"】"))</f>
        <v>【1,042.45】</v>
      </c>
      <c r="BP6" s="22" t="str">
        <f>IF(BP7="",NA(),BP7)</f>
        <v>-</v>
      </c>
      <c r="BQ6" s="22" t="str">
        <f t="shared" ref="BQ6:BY6" si="8">IF(BQ7="",NA(),BQ7)</f>
        <v>-</v>
      </c>
      <c r="BR6" s="22">
        <f t="shared" si="8"/>
        <v>0.04</v>
      </c>
      <c r="BS6" s="22">
        <f t="shared" si="8"/>
        <v>3.26</v>
      </c>
      <c r="BT6" s="22">
        <f t="shared" si="8"/>
        <v>7.24</v>
      </c>
      <c r="BU6" s="22" t="str">
        <f t="shared" si="8"/>
        <v>-</v>
      </c>
      <c r="BV6" s="22" t="str">
        <f t="shared" si="8"/>
        <v>-</v>
      </c>
      <c r="BW6" s="22">
        <f t="shared" si="8"/>
        <v>33.659999999999997</v>
      </c>
      <c r="BX6" s="22">
        <f t="shared" si="8"/>
        <v>35.33</v>
      </c>
      <c r="BY6" s="22">
        <f t="shared" si="8"/>
        <v>38.58</v>
      </c>
      <c r="BZ6" s="21" t="str">
        <f>IF(BZ7="","",IF(BZ7="-","【-】","【"&amp;SUBSTITUTE(TEXT(BZ7,"#,##0.00"),"-","△")&amp;"】"))</f>
        <v>【57.74】</v>
      </c>
      <c r="CA6" s="22" t="str">
        <f>IF(CA7="",NA(),CA7)</f>
        <v>-</v>
      </c>
      <c r="CB6" s="22" t="str">
        <f t="shared" ref="CB6:CJ6" si="9">IF(CB7="",NA(),CB7)</f>
        <v>-</v>
      </c>
      <c r="CC6" s="22">
        <f t="shared" si="9"/>
        <v>1428500</v>
      </c>
      <c r="CD6" s="22">
        <f t="shared" si="9"/>
        <v>5617.55</v>
      </c>
      <c r="CE6" s="22">
        <f t="shared" si="9"/>
        <v>2520.34</v>
      </c>
      <c r="CF6" s="22" t="str">
        <f t="shared" si="9"/>
        <v>-</v>
      </c>
      <c r="CG6" s="22" t="str">
        <f t="shared" si="9"/>
        <v>-</v>
      </c>
      <c r="CH6" s="22">
        <f t="shared" si="9"/>
        <v>506.68</v>
      </c>
      <c r="CI6" s="22">
        <f t="shared" si="9"/>
        <v>491.45</v>
      </c>
      <c r="CJ6" s="22">
        <f t="shared" si="9"/>
        <v>448.81</v>
      </c>
      <c r="CK6" s="21" t="str">
        <f>IF(CK7="","",IF(CK7="-","【-】","【"&amp;SUBSTITUTE(TEXT(CK7,"#,##0.00"),"-","△")&amp;"】"))</f>
        <v>【285.48】</v>
      </c>
      <c r="CL6" s="22" t="str">
        <f>IF(CL7="",NA(),CL7)</f>
        <v>-</v>
      </c>
      <c r="CM6" s="22" t="str">
        <f t="shared" ref="CM6:CU6" si="10">IF(CM7="",NA(),CM7)</f>
        <v>-</v>
      </c>
      <c r="CN6" s="22">
        <f t="shared" si="10"/>
        <v>7.84</v>
      </c>
      <c r="CO6" s="22">
        <f t="shared" si="10"/>
        <v>10.83</v>
      </c>
      <c r="CP6" s="22">
        <f t="shared" si="10"/>
        <v>12.71</v>
      </c>
      <c r="CQ6" s="22" t="str">
        <f t="shared" si="10"/>
        <v>-</v>
      </c>
      <c r="CR6" s="22" t="str">
        <f t="shared" si="10"/>
        <v>-</v>
      </c>
      <c r="CS6" s="22">
        <f t="shared" si="10"/>
        <v>48.75</v>
      </c>
      <c r="CT6" s="22">
        <f t="shared" si="10"/>
        <v>50.95</v>
      </c>
      <c r="CU6" s="22">
        <f t="shared" si="10"/>
        <v>52.39</v>
      </c>
      <c r="CV6" s="21" t="str">
        <f>IF(CV7="","",IF(CV7="-","【-】","【"&amp;SUBSTITUTE(TEXT(CV7,"#,##0.00"),"-","△")&amp;"】"))</f>
        <v>【53.73】</v>
      </c>
      <c r="CW6" s="22" t="str">
        <f>IF(CW7="",NA(),CW7)</f>
        <v>-</v>
      </c>
      <c r="CX6" s="22" t="str">
        <f t="shared" ref="CX6:DF6" si="11">IF(CX7="",NA(),CX7)</f>
        <v>-</v>
      </c>
      <c r="CY6" s="22">
        <f t="shared" si="11"/>
        <v>0.04</v>
      </c>
      <c r="CZ6" s="22">
        <f t="shared" si="11"/>
        <v>9.5</v>
      </c>
      <c r="DA6" s="22">
        <f t="shared" si="11"/>
        <v>19.149999999999999</v>
      </c>
      <c r="DB6" s="22" t="str">
        <f t="shared" si="11"/>
        <v>-</v>
      </c>
      <c r="DC6" s="22" t="str">
        <f t="shared" si="11"/>
        <v>-</v>
      </c>
      <c r="DD6" s="22">
        <f t="shared" si="11"/>
        <v>60.88</v>
      </c>
      <c r="DE6" s="22">
        <f t="shared" si="11"/>
        <v>61</v>
      </c>
      <c r="DF6" s="22">
        <f t="shared" si="11"/>
        <v>63.38</v>
      </c>
      <c r="DG6" s="21" t="str">
        <f>IF(DG7="","",IF(DG7="-","【-】","【"&amp;SUBSTITUTE(TEXT(DG7,"#,##0.00"),"-","△")&amp;"】"))</f>
        <v>【71.52】</v>
      </c>
      <c r="DH6" s="22" t="str">
        <f>IF(DH7="",NA(),DH7)</f>
        <v>-</v>
      </c>
      <c r="DI6" s="22" t="str">
        <f t="shared" ref="DI6:DQ6" si="12">IF(DI7="",NA(),DI7)</f>
        <v>-</v>
      </c>
      <c r="DJ6" s="22">
        <f t="shared" si="12"/>
        <v>0.39</v>
      </c>
      <c r="DK6" s="22">
        <f t="shared" si="12"/>
        <v>3.75</v>
      </c>
      <c r="DL6" s="22">
        <f t="shared" si="12"/>
        <v>7.38</v>
      </c>
      <c r="DM6" s="22" t="str">
        <f t="shared" si="12"/>
        <v>-</v>
      </c>
      <c r="DN6" s="22" t="str">
        <f t="shared" si="12"/>
        <v>-</v>
      </c>
      <c r="DO6" s="22">
        <f t="shared" si="12"/>
        <v>29.81</v>
      </c>
      <c r="DP6" s="22">
        <f t="shared" si="12"/>
        <v>30.82</v>
      </c>
      <c r="DQ6" s="22">
        <f t="shared" si="12"/>
        <v>24.27</v>
      </c>
      <c r="DR6" s="21" t="str">
        <f>IF(DR7="","",IF(DR7="-","【-】","【"&amp;SUBSTITUTE(TEXT(DR7,"#,##0.00"),"-","△")&amp;"】"))</f>
        <v>【38.43】</v>
      </c>
      <c r="DS6" s="22" t="str">
        <f>IF(DS7="",NA(),DS7)</f>
        <v>-</v>
      </c>
      <c r="DT6" s="22" t="str">
        <f t="shared" ref="DT6:EB6" si="13">IF(DT7="",NA(),DT7)</f>
        <v>-</v>
      </c>
      <c r="DU6" s="21">
        <f t="shared" si="13"/>
        <v>0</v>
      </c>
      <c r="DV6" s="21">
        <f t="shared" si="13"/>
        <v>0</v>
      </c>
      <c r="DW6" s="21">
        <f t="shared" si="13"/>
        <v>0</v>
      </c>
      <c r="DX6" s="22" t="str">
        <f t="shared" si="13"/>
        <v>-</v>
      </c>
      <c r="DY6" s="22" t="str">
        <f t="shared" si="13"/>
        <v>-</v>
      </c>
      <c r="DZ6" s="22">
        <f t="shared" si="13"/>
        <v>18.05</v>
      </c>
      <c r="EA6" s="22">
        <f t="shared" si="13"/>
        <v>14.28</v>
      </c>
      <c r="EB6" s="22">
        <f t="shared" si="13"/>
        <v>12.77</v>
      </c>
      <c r="EC6" s="21" t="str">
        <f>IF(EC7="","",IF(EC7="-","【-】","【"&amp;SUBSTITUTE(TEXT(EC7,"#,##0.00"),"-","△")&amp;"】"))</f>
        <v>【19.16】</v>
      </c>
      <c r="ED6" s="22" t="str">
        <f>IF(ED7="",NA(),ED7)</f>
        <v>-</v>
      </c>
      <c r="EE6" s="22" t="str">
        <f t="shared" ref="EE6:EM6" si="14">IF(EE7="",NA(),EE7)</f>
        <v>-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 t="str">
        <f t="shared" si="14"/>
        <v>-</v>
      </c>
      <c r="EJ6" s="22" t="str">
        <f t="shared" si="14"/>
        <v>-</v>
      </c>
      <c r="EK6" s="22">
        <f t="shared" si="14"/>
        <v>0.37</v>
      </c>
      <c r="EL6" s="22">
        <f t="shared" si="14"/>
        <v>0.23</v>
      </c>
      <c r="EM6" s="22">
        <f t="shared" si="14"/>
        <v>0.88</v>
      </c>
      <c r="EN6" s="21" t="str">
        <f>IF(EN7="","",IF(EN7="-","【-】","【"&amp;SUBSTITUTE(TEXT(EN7,"#,##0.00"),"-","△")&amp;"】"))</f>
        <v>【0.49】</v>
      </c>
    </row>
    <row r="7" spans="1:144" s="23" customFormat="1" x14ac:dyDescent="0.15">
      <c r="A7" s="15"/>
      <c r="B7" s="24">
        <v>2023</v>
      </c>
      <c r="C7" s="24">
        <v>434426</v>
      </c>
      <c r="D7" s="24">
        <v>46</v>
      </c>
      <c r="E7" s="24">
        <v>1</v>
      </c>
      <c r="F7" s="24">
        <v>0</v>
      </c>
      <c r="G7" s="24">
        <v>5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45.57</v>
      </c>
      <c r="P7" s="25">
        <v>2.98</v>
      </c>
      <c r="Q7" s="25">
        <v>3190</v>
      </c>
      <c r="R7" s="25">
        <v>10159</v>
      </c>
      <c r="S7" s="25">
        <v>16.649999999999999</v>
      </c>
      <c r="T7" s="25">
        <v>610.15</v>
      </c>
      <c r="U7" s="25">
        <v>303</v>
      </c>
      <c r="V7" s="25">
        <v>1.1599999999999999</v>
      </c>
      <c r="W7" s="25">
        <v>261.20999999999998</v>
      </c>
      <c r="X7" s="25" t="s">
        <v>99</v>
      </c>
      <c r="Y7" s="25" t="s">
        <v>99</v>
      </c>
      <c r="Z7" s="25">
        <v>129.01</v>
      </c>
      <c r="AA7" s="25">
        <v>132.63999999999999</v>
      </c>
      <c r="AB7" s="25">
        <v>103.68</v>
      </c>
      <c r="AC7" s="25" t="s">
        <v>99</v>
      </c>
      <c r="AD7" s="25" t="s">
        <v>99</v>
      </c>
      <c r="AE7" s="25">
        <v>98.78</v>
      </c>
      <c r="AF7" s="25">
        <v>101.23</v>
      </c>
      <c r="AG7" s="25">
        <v>103.12</v>
      </c>
      <c r="AH7" s="25">
        <v>103.05</v>
      </c>
      <c r="AI7" s="25" t="s">
        <v>99</v>
      </c>
      <c r="AJ7" s="25" t="s">
        <v>99</v>
      </c>
      <c r="AK7" s="25">
        <v>0</v>
      </c>
      <c r="AL7" s="25">
        <v>0</v>
      </c>
      <c r="AM7" s="25">
        <v>0</v>
      </c>
      <c r="AN7" s="25" t="s">
        <v>99</v>
      </c>
      <c r="AO7" s="25" t="s">
        <v>99</v>
      </c>
      <c r="AP7" s="25">
        <v>155.82</v>
      </c>
      <c r="AQ7" s="25">
        <v>155.18</v>
      </c>
      <c r="AR7" s="25">
        <v>101.46</v>
      </c>
      <c r="AS7" s="25">
        <v>30.22</v>
      </c>
      <c r="AT7" s="25" t="s">
        <v>99</v>
      </c>
      <c r="AU7" s="25" t="s">
        <v>99</v>
      </c>
      <c r="AV7" s="25">
        <v>877.1</v>
      </c>
      <c r="AW7" s="25">
        <v>769.44</v>
      </c>
      <c r="AX7" s="25">
        <v>778.71</v>
      </c>
      <c r="AY7" s="25" t="s">
        <v>99</v>
      </c>
      <c r="AZ7" s="25" t="s">
        <v>99</v>
      </c>
      <c r="BA7" s="25">
        <v>111.08</v>
      </c>
      <c r="BB7" s="25">
        <v>118.28</v>
      </c>
      <c r="BC7" s="25">
        <v>112.37</v>
      </c>
      <c r="BD7" s="25">
        <v>179.3</v>
      </c>
      <c r="BE7" s="25" t="s">
        <v>99</v>
      </c>
      <c r="BF7" s="25" t="s">
        <v>99</v>
      </c>
      <c r="BG7" s="25">
        <v>3496750</v>
      </c>
      <c r="BH7" s="25">
        <v>31171.119999999999</v>
      </c>
      <c r="BI7" s="25">
        <v>13015.13</v>
      </c>
      <c r="BJ7" s="25" t="s">
        <v>99</v>
      </c>
      <c r="BK7" s="25" t="s">
        <v>99</v>
      </c>
      <c r="BL7" s="25">
        <v>1596.62</v>
      </c>
      <c r="BM7" s="25">
        <v>1456.79</v>
      </c>
      <c r="BN7" s="25">
        <v>1364.2</v>
      </c>
      <c r="BO7" s="25">
        <v>1042.45</v>
      </c>
      <c r="BP7" s="25" t="s">
        <v>99</v>
      </c>
      <c r="BQ7" s="25" t="s">
        <v>99</v>
      </c>
      <c r="BR7" s="25">
        <v>0.04</v>
      </c>
      <c r="BS7" s="25">
        <v>3.26</v>
      </c>
      <c r="BT7" s="25">
        <v>7.24</v>
      </c>
      <c r="BU7" s="25" t="s">
        <v>99</v>
      </c>
      <c r="BV7" s="25" t="s">
        <v>99</v>
      </c>
      <c r="BW7" s="25">
        <v>33.659999999999997</v>
      </c>
      <c r="BX7" s="25">
        <v>35.33</v>
      </c>
      <c r="BY7" s="25">
        <v>38.58</v>
      </c>
      <c r="BZ7" s="25">
        <v>57.74</v>
      </c>
      <c r="CA7" s="25" t="s">
        <v>99</v>
      </c>
      <c r="CB7" s="25" t="s">
        <v>99</v>
      </c>
      <c r="CC7" s="25">
        <v>1428500</v>
      </c>
      <c r="CD7" s="25">
        <v>5617.55</v>
      </c>
      <c r="CE7" s="25">
        <v>2520.34</v>
      </c>
      <c r="CF7" s="25" t="s">
        <v>99</v>
      </c>
      <c r="CG7" s="25" t="s">
        <v>99</v>
      </c>
      <c r="CH7" s="25">
        <v>506.68</v>
      </c>
      <c r="CI7" s="25">
        <v>491.45</v>
      </c>
      <c r="CJ7" s="25">
        <v>448.81</v>
      </c>
      <c r="CK7" s="25">
        <v>285.48</v>
      </c>
      <c r="CL7" s="25" t="s">
        <v>99</v>
      </c>
      <c r="CM7" s="25" t="s">
        <v>99</v>
      </c>
      <c r="CN7" s="25">
        <v>7.84</v>
      </c>
      <c r="CO7" s="25">
        <v>10.83</v>
      </c>
      <c r="CP7" s="25">
        <v>12.71</v>
      </c>
      <c r="CQ7" s="25" t="s">
        <v>99</v>
      </c>
      <c r="CR7" s="25" t="s">
        <v>99</v>
      </c>
      <c r="CS7" s="25">
        <v>48.75</v>
      </c>
      <c r="CT7" s="25">
        <v>50.95</v>
      </c>
      <c r="CU7" s="25">
        <v>52.39</v>
      </c>
      <c r="CV7" s="25">
        <v>53.73</v>
      </c>
      <c r="CW7" s="25" t="s">
        <v>99</v>
      </c>
      <c r="CX7" s="25" t="s">
        <v>99</v>
      </c>
      <c r="CY7" s="25">
        <v>0.04</v>
      </c>
      <c r="CZ7" s="25">
        <v>9.5</v>
      </c>
      <c r="DA7" s="25">
        <v>19.149999999999999</v>
      </c>
      <c r="DB7" s="25" t="s">
        <v>99</v>
      </c>
      <c r="DC7" s="25" t="s">
        <v>99</v>
      </c>
      <c r="DD7" s="25">
        <v>60.88</v>
      </c>
      <c r="DE7" s="25">
        <v>61</v>
      </c>
      <c r="DF7" s="25">
        <v>63.38</v>
      </c>
      <c r="DG7" s="25">
        <v>71.52</v>
      </c>
      <c r="DH7" s="25" t="s">
        <v>99</v>
      </c>
      <c r="DI7" s="25" t="s">
        <v>99</v>
      </c>
      <c r="DJ7" s="25">
        <v>0.39</v>
      </c>
      <c r="DK7" s="25">
        <v>3.75</v>
      </c>
      <c r="DL7" s="25">
        <v>7.38</v>
      </c>
      <c r="DM7" s="25" t="s">
        <v>99</v>
      </c>
      <c r="DN7" s="25" t="s">
        <v>99</v>
      </c>
      <c r="DO7" s="25">
        <v>29.81</v>
      </c>
      <c r="DP7" s="25">
        <v>30.82</v>
      </c>
      <c r="DQ7" s="25">
        <v>24.27</v>
      </c>
      <c r="DR7" s="25">
        <v>38.43</v>
      </c>
      <c r="DS7" s="25" t="s">
        <v>99</v>
      </c>
      <c r="DT7" s="25" t="s">
        <v>99</v>
      </c>
      <c r="DU7" s="25">
        <v>0</v>
      </c>
      <c r="DV7" s="25">
        <v>0</v>
      </c>
      <c r="DW7" s="25">
        <v>0</v>
      </c>
      <c r="DX7" s="25" t="s">
        <v>99</v>
      </c>
      <c r="DY7" s="25" t="s">
        <v>99</v>
      </c>
      <c r="DZ7" s="25">
        <v>18.05</v>
      </c>
      <c r="EA7" s="25">
        <v>14.28</v>
      </c>
      <c r="EB7" s="25">
        <v>12.77</v>
      </c>
      <c r="EC7" s="25">
        <v>19.16</v>
      </c>
      <c r="ED7" s="25" t="s">
        <v>99</v>
      </c>
      <c r="EE7" s="25" t="s">
        <v>99</v>
      </c>
      <c r="EF7" s="25">
        <v>0</v>
      </c>
      <c r="EG7" s="25">
        <v>0</v>
      </c>
      <c r="EH7" s="25">
        <v>0</v>
      </c>
      <c r="EI7" s="25" t="s">
        <v>99</v>
      </c>
      <c r="EJ7" s="25" t="s">
        <v>99</v>
      </c>
      <c r="EK7" s="25">
        <v>0.37</v>
      </c>
      <c r="EL7" s="25">
        <v>0.23</v>
      </c>
      <c r="EM7" s="25">
        <v>0.88</v>
      </c>
      <c r="EN7" s="25">
        <v>0.49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108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上田 涼二</cp:lastModifiedBy>
  <cp:lastPrinted>2025-01-29T04:39:47Z</cp:lastPrinted>
  <dcterms:created xsi:type="dcterms:W3CDTF">2025-01-24T06:55:42Z</dcterms:created>
  <dcterms:modified xsi:type="dcterms:W3CDTF">2025-01-29T04:40:41Z</dcterms:modified>
  <cp:category/>
</cp:coreProperties>
</file>