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2.15\新共通\G000水道局_限定\G100上水道課_限定\G110経営係_限定\01 経理関係\006通知・照会\02庁内関係（経理）\財政課報告分\経営比較分析表\Ｒ6\02 回答\"/>
    </mc:Choice>
  </mc:AlternateContent>
  <xr:revisionPtr revIDLastSave="0" documentId="13_ncr:1_{C7211996-C606-4A28-8AAC-BAD52696B32C}" xr6:coauthVersionLast="47" xr6:coauthVersionMax="47" xr10:uidLastSave="{00000000-0000-0000-0000-000000000000}"/>
  <workbookProtection workbookAlgorithmName="SHA-512" workbookHashValue="W7+48aXVJklsD+mC35teBLxZYgEqecQvg3NYIv18LYaHVB/fa+TGcq9vWVyb32vfPy4JbQsNxQK86s40nJAcZw==" workbookSaltValue="gI3do9eht49svso+Zsn2BQ==" workbookSpinCount="100000" lockStructure="1"/>
  <bookViews>
    <workbookView xWindow="20370" yWindow="-105"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F85" i="4"/>
  <c r="E85" i="4"/>
  <c r="BB10" i="4"/>
  <c r="AT10" i="4"/>
  <c r="W10" i="4"/>
  <c r="I10" i="4"/>
  <c r="B10" i="4"/>
  <c r="AD8" i="4"/>
  <c r="W8" i="4"/>
  <c r="P8" i="4"/>
  <c r="I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<sst xmlns="http://schemas.openxmlformats.org/spreadsheetml/2006/main" count="228" uniqueCount="114">
  <si>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</si>
  <si>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</si>
  <si>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</si>
  <si>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</si>
  <si>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</si>
  <si>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</si>
  <si>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</si>
  <si>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</si>
  <si>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</si>
  <si>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</si>
  <si>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</si>
  <si>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</si>
  <si>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</si>
  <si>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</si>
  <si>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</si>
  <si>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</si>
  <si>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</si>
  <si>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</si>
  <si>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</si>
  <si>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</si>
  <si>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</si>
  <si>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</si>
  <si>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</si>
  <si>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</si>
  <si>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</si>
  <si>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</si>
  <si>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</si>
  <si>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</si>
  <si>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</si>
  <si>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</si>
  <si>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</si>
  <si>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</si>
  <si>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</si>
  <si>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</si>
  <si>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</si>
  <si>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</si>
  <si>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</si>
  <si>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</si>
  <si>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</si>
  <si>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</si>
  <si>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</si>
  <si>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</si>
  <si>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</si>
  <si>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</si>
  <si>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</si>
  <si>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</si>
  <si>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</si>
  <si>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</si>
  <si>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</si>
  <si>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</si>
  <si>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</si>
  <si>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</si>
  <si>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</si>
  <si>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</si>
  <si>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</si>
  <si>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</si>
  <si>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</si>
  <si>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</si>
  <si>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</si>
  <si>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</si>
  <si>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</si>
  <si>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</si>
  <si>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</si>
  <si>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</si>
  <si>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</si>
  <si>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</si>
  <si>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</si>
  <si>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</si>
  <si>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</si>
  <si>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</si>
  <si>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</si>
  <si>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</si>
  <si>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</si>
  <si>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</si>
  <si>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</si>
  <si>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</si>
  <si>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</si>
  <si>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</si>
  <si>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</si>
  <si>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</si>
  <si>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</si>
  <si>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</si>
  <si>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</si>
  <si>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</si>
  <si>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</si>
  <si>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</si>
  <si>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</si>
  <si>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</si>
  <si>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</si>
  <si>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</si>
  <si>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</si>
  <si>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</si>
  <si>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</si>
  <si>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</si>
  <si>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</si>
  <si>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</si>
  <si>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</si>
  <si>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</si>
  <si>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</si>
  <si>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</si>
  <si>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</si>
  <si>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</si>
  <si>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</si>
  <si>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</si>
  <si>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</si>
  <si>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</si>
  <si>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</si>
  <si>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</si>
  <si>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</si>
  <si>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</si>
  <si>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</si>
  <si>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①経常収支比率（経常費用に対する経常収益の割合）　　　　　　　　　　　　　　　　　　　　　　　　　　
　類似団体の平均より高めで推移し健全な経営水準ですが、令和2年度は令和2年7月豪雨により水道料金の減免を実施するなど、経常収益が減少したことにより大きく減少しました。令和3年度以降は水道料金収入が例年並みに回復し増加しましたが平成30年度と比較すると、緩やかな減少傾向にあります。料金収入の減少や物価高騰による維持管理費等の増加が見込まれ、同様の傾向が続くと予想されます。　　　　　　　　　　　　　　　　　　　　　　　　　　　　　　　　　　　　②累積欠損金比率（営業収益に対する営業活動で生じた累積欠損金の割合）累積欠損金は発生しておらず、健全な経営状況にあるといえます。　　　　　　　　　　　　　　　　　　　　　　　　　　　　　　　　　　　　　　　　　　　　③流動比率（短期の債務の支払いに十分な流動資産があるかをみる）　　　　　　　　　　　　　　　　　　　
　高ければ高いほど企業の支払能力が高いといえ、100％を下回ると、使えるお金よりも、支払わなければならないお金の方が多いということが言えます。類似団体の平均より高めに推移し、健全な水準となっていますが、今後、配水池などの更新も控えており、企業債などの増加により流動比率は減少していくことが見込まれます。　　　　　　
④企業債残高対給水収益比率（給水収益に対する企業債残高の割合）　　　　　　　　　　　　
　企業債が事業運営の負担になっていないかを評価するものです。企業債発行を抑えて自己資金により事業を実施しており、類似団体平均と比較して低い数値となっています。今後の施設更新に向け、自己財源と企業債をバランスよく活用していきます。　　　　　　　　　　　　　　　　　　　　　　　　　　　　　　　　　　　　　　　　　　　　　⑤料金回収率（給水に係る費用が、どの程度給水収益で賄えているかを示す）　　　　　　　　　　　　　　　　　　　　　　　　　　
　概ね類似団体の平均を上回っており、100％以上で採算性を確保し良好な状態と言えます。100％を下回った令和2年度は令和2年7月豪雨により水道料金の減免を実施したことによるもので、令和4年度もコロナ禍における物価高騰等に対する水道料金の減免を実施したことによるものです。　　　　　　　　　　　　　　　　　　　　　　　
⑥給水原価（水1m3を給水するためにいくら費用がかかったかを示す）　　　　　　　　　　　　　　　　　　
　類似団体に比べ低廉な給水原価となっています。
⑦施設利用率（施設がどれだけ効率的に利用されているかを示す）　　　　　　　　　　　　　　　　　　
　水需要が減少していること等から減少しており、今後も減少傾向で推移すると見込まれます。
⑧有収率（配水量のうち収益につながった水量の割合を示す）
　令和2年度の有収率の減少は、令和2年7月豪雨災害に伴い、配水管破損等により漏水が多発したことが原因となっています。それ以外については、配水管の更新を行い、類似団体より高い水準となっています。今後も老朽管の更新や漏水調査の継続的な実施等により更なる向上を図ります。 </t>
    <rPh sb="78" eb="80">
      <t>レイワ</t>
    </rPh>
    <rPh sb="81" eb="83">
      <t>ネンド</t>
    </rPh>
    <rPh sb="84" eb="86">
      <t>レイワ</t>
    </rPh>
    <rPh sb="87" eb="88">
      <t>ネン</t>
    </rPh>
    <rPh sb="89" eb="90">
      <t>ガツ</t>
    </rPh>
    <rPh sb="90" eb="92">
      <t>ゴウウ</t>
    </rPh>
    <rPh sb="95" eb="99">
      <t>スイドウリョウキン</t>
    </rPh>
    <rPh sb="100" eb="102">
      <t>ゲンメン</t>
    </rPh>
    <rPh sb="103" eb="105">
      <t>ジッシ</t>
    </rPh>
    <rPh sb="110" eb="114">
      <t>ケイジョウシュウエキ</t>
    </rPh>
    <rPh sb="115" eb="117">
      <t>ゲンショウ</t>
    </rPh>
    <rPh sb="124" eb="125">
      <t>オオ</t>
    </rPh>
    <rPh sb="127" eb="129">
      <t>ゲンショウ</t>
    </rPh>
    <rPh sb="134" eb="136">
      <t>レイワ</t>
    </rPh>
    <rPh sb="137" eb="139">
      <t>ネンド</t>
    </rPh>
    <rPh sb="139" eb="141">
      <t>イコウ</t>
    </rPh>
    <rPh sb="142" eb="144">
      <t>スイドウ</t>
    </rPh>
    <rPh sb="144" eb="146">
      <t>リョウキン</t>
    </rPh>
    <rPh sb="146" eb="148">
      <t>シュウニュウ</t>
    </rPh>
    <rPh sb="149" eb="151">
      <t>レイネン</t>
    </rPh>
    <rPh sb="151" eb="152">
      <t>ナ</t>
    </rPh>
    <rPh sb="154" eb="156">
      <t>カイフク</t>
    </rPh>
    <rPh sb="157" eb="159">
      <t>ゾウカ</t>
    </rPh>
    <rPh sb="164" eb="166">
      <t>ヘイセイ</t>
    </rPh>
    <rPh sb="168" eb="170">
      <t>ネンド</t>
    </rPh>
    <rPh sb="171" eb="173">
      <t>ヒカク</t>
    </rPh>
    <rPh sb="177" eb="178">
      <t>ユル</t>
    </rPh>
    <rPh sb="181" eb="183">
      <t>ゲンショウ</t>
    </rPh>
    <rPh sb="183" eb="185">
      <t>ケイコウ</t>
    </rPh>
    <rPh sb="191" eb="195">
      <t>リョウキンシュウニュウ</t>
    </rPh>
    <rPh sb="196" eb="198">
      <t>ゲンショウ</t>
    </rPh>
    <rPh sb="199" eb="203">
      <t>ブッカコウトウ</t>
    </rPh>
    <rPh sb="206" eb="211">
      <t>イジカンリヒ</t>
    </rPh>
    <rPh sb="211" eb="212">
      <t>トウ</t>
    </rPh>
    <rPh sb="213" eb="215">
      <t>ゾウカ</t>
    </rPh>
    <rPh sb="216" eb="218">
      <t>ミコ</t>
    </rPh>
    <rPh sb="221" eb="223">
      <t>ドウヨウ</t>
    </rPh>
    <rPh sb="224" eb="226">
      <t>ケイコウ</t>
    </rPh>
    <rPh sb="227" eb="228">
      <t>ツヅ</t>
    </rPh>
    <rPh sb="230" eb="232">
      <t>ヨソウ</t>
    </rPh>
    <rPh sb="533" eb="535">
      <t>コンゴ</t>
    </rPh>
    <rPh sb="536" eb="539">
      <t>ハイスイチ</t>
    </rPh>
    <rPh sb="542" eb="544">
      <t>コウシン</t>
    </rPh>
    <rPh sb="545" eb="546">
      <t>ヒカ</t>
    </rPh>
    <rPh sb="551" eb="553">
      <t>キギョウ</t>
    </rPh>
    <rPh sb="553" eb="554">
      <t>サイ</t>
    </rPh>
    <rPh sb="557" eb="559">
      <t>ゾウカ</t>
    </rPh>
    <rPh sb="562" eb="564">
      <t>リュウドウ</t>
    </rPh>
    <rPh sb="564" eb="566">
      <t>ヒリツ</t>
    </rPh>
    <rPh sb="567" eb="569">
      <t>ゲンショウ</t>
    </rPh>
    <rPh sb="576" eb="578">
      <t>ミコ</t>
    </rPh>
    <rPh sb="664" eb="666">
      <t>キギョウ</t>
    </rPh>
    <rPh sb="666" eb="667">
      <t>サイ</t>
    </rPh>
    <rPh sb="667" eb="669">
      <t>ハッコウ</t>
    </rPh>
    <rPh sb="670" eb="671">
      <t>オサ</t>
    </rPh>
    <rPh sb="673" eb="675">
      <t>ジコ</t>
    </rPh>
    <rPh sb="675" eb="677">
      <t>シキン</t>
    </rPh>
    <rPh sb="680" eb="682">
      <t>ジギョウ</t>
    </rPh>
    <rPh sb="683" eb="685">
      <t>ジッシ</t>
    </rPh>
    <rPh sb="713" eb="715">
      <t>コンゴ</t>
    </rPh>
    <rPh sb="716" eb="718">
      <t>シセツ</t>
    </rPh>
    <rPh sb="718" eb="720">
      <t>コウシン</t>
    </rPh>
    <rPh sb="721" eb="722">
      <t>ム</t>
    </rPh>
    <rPh sb="724" eb="726">
      <t>ジコ</t>
    </rPh>
    <rPh sb="726" eb="728">
      <t>ザイゲン</t>
    </rPh>
    <rPh sb="729" eb="731">
      <t>キギョウ</t>
    </rPh>
    <rPh sb="731" eb="732">
      <t>サイ</t>
    </rPh>
    <rPh sb="739" eb="741">
      <t>カツヨウ</t>
    </rPh>
    <rPh sb="856" eb="857">
      <t>オオム</t>
    </rPh>
    <rPh sb="903" eb="905">
      <t>シタマワ</t>
    </rPh>
    <rPh sb="907" eb="909">
      <t>レイワ</t>
    </rPh>
    <rPh sb="910" eb="912">
      <t>ネンド</t>
    </rPh>
    <rPh sb="913" eb="915">
      <t>レイワ</t>
    </rPh>
    <rPh sb="916" eb="917">
      <t>ネン</t>
    </rPh>
    <rPh sb="918" eb="919">
      <t>ガツ</t>
    </rPh>
    <rPh sb="919" eb="921">
      <t>ゴウウ</t>
    </rPh>
    <rPh sb="924" eb="926">
      <t>スイドウ</t>
    </rPh>
    <rPh sb="926" eb="928">
      <t>リョウキン</t>
    </rPh>
    <rPh sb="929" eb="931">
      <t>ゲンメン</t>
    </rPh>
    <rPh sb="932" eb="934">
      <t>ジッシ</t>
    </rPh>
    <rPh sb="1296" eb="1297">
      <t>タカ</t>
    </rPh>
    <phoneticPr fontId="4"/>
  </si>
  <si>
    <t>　本市の水道事業は昭和32年から給水しており、耐用年数（配水管40年など）を経過した老朽化施設は年々増加しています。また、近年多発している大地震への対策が重要な課題となっています。熊本地震では、本市においても最大震度５弱を観測しました。今後も、本市では人吉盆地南縁断層や布田川・日奈久断層帯等があり、震度6弱～震度7となるところもあります。そのため、耐震基準が見直された阪神・淡路大震災以前に建設された水道施設や非耐震管路については、大きな被害が生じる可能性があり、水道施設の耐震対策を推進していくことが重要です。
　令和5年度決算では、有形固定資産減価償却率及び管路経年化率が類団平均値を上回り、老朽化がより進んでいることがわかります。一方、管路更新率については、平成30年度から配水池改良事業を実施しており、さらに令和2年7月豪雨による災害復旧を実施したことなどから、令和5年度決算では類団平均値をわずかに上回ったものの、依然として低い更新率となっており、老朽化への対応が進んでいない状況です。
　今後も配水池本体更新などの事業が控えており、管路更新事業費の確保が厳しい状況ですが、重要管路などを優先順位を付け、効率的に管路更新を進める必要があります。</t>
    <rPh sb="259" eb="261">
      <t>レイワ</t>
    </rPh>
    <rPh sb="262" eb="264">
      <t>ネンド</t>
    </rPh>
    <rPh sb="264" eb="266">
      <t>ケッサン</t>
    </rPh>
    <rPh sb="269" eb="275">
      <t>ユウケイコテイシサン</t>
    </rPh>
    <rPh sb="275" eb="280">
      <t>ゲンカショウキャクリツ</t>
    </rPh>
    <rPh sb="280" eb="281">
      <t>オヨ</t>
    </rPh>
    <rPh sb="289" eb="291">
      <t>ルイダン</t>
    </rPh>
    <rPh sb="291" eb="294">
      <t>ヘイキンチ</t>
    </rPh>
    <rPh sb="295" eb="297">
      <t>ウワマワ</t>
    </rPh>
    <rPh sb="319" eb="321">
      <t>イッポウ</t>
    </rPh>
    <rPh sb="349" eb="351">
      <t>ジッシ</t>
    </rPh>
    <rPh sb="359" eb="361">
      <t>レイワ</t>
    </rPh>
    <rPh sb="362" eb="363">
      <t>ネン</t>
    </rPh>
    <rPh sb="364" eb="365">
      <t>ガツ</t>
    </rPh>
    <rPh sb="365" eb="367">
      <t>ゴウウ</t>
    </rPh>
    <rPh sb="370" eb="372">
      <t>サイガイ</t>
    </rPh>
    <rPh sb="372" eb="374">
      <t>フッキュウ</t>
    </rPh>
    <rPh sb="375" eb="377">
      <t>ジッシ</t>
    </rPh>
    <rPh sb="386" eb="388">
      <t>レイワ</t>
    </rPh>
    <rPh sb="389" eb="391">
      <t>ネンド</t>
    </rPh>
    <rPh sb="391" eb="393">
      <t>ケッサン</t>
    </rPh>
    <rPh sb="395" eb="397">
      <t>ルイダン</t>
    </rPh>
    <rPh sb="397" eb="400">
      <t>ヘイキンチ</t>
    </rPh>
    <rPh sb="405" eb="407">
      <t>ウワマワ</t>
    </rPh>
    <rPh sb="413" eb="415">
      <t>イゼン</t>
    </rPh>
    <rPh sb="418" eb="419">
      <t>ヒク</t>
    </rPh>
    <rPh sb="420" eb="422">
      <t>コウシン</t>
    </rPh>
    <rPh sb="422" eb="423">
      <t>リツ</t>
    </rPh>
    <rPh sb="430" eb="433">
      <t>ロウキュウカ</t>
    </rPh>
    <rPh sb="435" eb="437">
      <t>タイオウ</t>
    </rPh>
    <rPh sb="438" eb="439">
      <t>スス</t>
    </rPh>
    <rPh sb="444" eb="446">
      <t>ジョウキョウ</t>
    </rPh>
    <rPh sb="451" eb="453">
      <t>コンゴ</t>
    </rPh>
    <rPh sb="473" eb="477">
      <t>カンロコウシン</t>
    </rPh>
    <rPh sb="477" eb="480">
      <t>ジギョウヒ</t>
    </rPh>
    <rPh sb="481" eb="483">
      <t>カクホ</t>
    </rPh>
    <rPh sb="484" eb="485">
      <t>キビ</t>
    </rPh>
    <rPh sb="487" eb="489">
      <t>ジョウキョウ</t>
    </rPh>
    <rPh sb="493" eb="497">
      <t>ジュウヨウカンロ</t>
    </rPh>
    <rPh sb="508" eb="510">
      <t>コウリツ</t>
    </rPh>
    <rPh sb="510" eb="511">
      <t>テキ</t>
    </rPh>
    <rPh sb="512" eb="514">
      <t>カンロ</t>
    </rPh>
    <rPh sb="514" eb="516">
      <t>コウシン</t>
    </rPh>
    <rPh sb="517" eb="518">
      <t>スス</t>
    </rPh>
    <rPh sb="520" eb="522">
      <t>ヒツヨウ</t>
    </rPh>
    <phoneticPr fontId="4"/>
  </si>
  <si>
    <t>　本市の水道事業は、類似団体と比較すると概ね経営状況は良好と判断していますが、今後は給水人口の減少や、節水意識の高まりなどにより水需要の増加は見込めない状況です。このため料金収入も、増加することは期待できず、水道事業を取り巻く経営環境は厳しさを増すと予測されます。また、本市の水道は給水開始から60年を経過し、老朽化した施設の更新や管路等の耐震化などによる事業費の増加が見込まれ、さらに物価高騰に伴う維持管理費の増大により、財政負担の増加も予想されます。
　これらの状況を踏まえ、平成28年3月に「人吉市水道事業基本計画及び施設更新計画（人吉市水道事業ビジョン）」を策定し、さらに令和4年度には水道法の改正や本市水道事業を取り巻く環境が変化したことに伴い、改定を行いました。またビジョンの改定とあわせ、中長期的な視点で水道施設等を効率的かつ効果的に管理運営していくため「アセットマネジメント計画」も策定しています。
　また、令和2年4月1日から、安定経営の持続とお客様サービスの維持向上を図るため、「人吉市水道局お客様センター」を開設し、上下水道料金徴収事務等業務につきまして、民間委託を実施しています。
　これまでも組織再編や経費節減を実施してきましたが、改定した「人吉市水道事業ビジョン」及び「アセットマネジメント計画」に基づき、更なる経営効率化による経費の節減など、効率的な事業運営、健全財政の確保に努め、施設整備については、優先度の高い老朽化施設から計画的に更新するとともに、適切な施設規模の検討により効率的な施設整備を行います。</t>
    <rPh sb="193" eb="197">
      <t>ブッカコウトウ</t>
    </rPh>
    <rPh sb="198" eb="199">
      <t>トモナ</t>
    </rPh>
    <rPh sb="200" eb="205">
      <t>イジカンリヒ</t>
    </rPh>
    <rPh sb="206" eb="208">
      <t>ゾウダイ</t>
    </rPh>
    <rPh sb="290" eb="292">
      <t>レイワ</t>
    </rPh>
    <rPh sb="293" eb="295">
      <t>ネンド</t>
    </rPh>
    <rPh sb="297" eb="299">
      <t>スイドウ</t>
    </rPh>
    <rPh sb="299" eb="300">
      <t>ホウ</t>
    </rPh>
    <rPh sb="301" eb="303">
      <t>カイセイ</t>
    </rPh>
    <rPh sb="304" eb="308">
      <t>ホンシスイドウ</t>
    </rPh>
    <rPh sb="308" eb="310">
      <t>ジギョウ</t>
    </rPh>
    <rPh sb="311" eb="312">
      <t>ト</t>
    </rPh>
    <rPh sb="313" eb="314">
      <t>マ</t>
    </rPh>
    <rPh sb="315" eb="317">
      <t>カンキョウ</t>
    </rPh>
    <rPh sb="318" eb="320">
      <t>ヘンカ</t>
    </rPh>
    <rPh sb="325" eb="326">
      <t>トモナ</t>
    </rPh>
    <rPh sb="328" eb="330">
      <t>カイテイ</t>
    </rPh>
    <rPh sb="331" eb="332">
      <t>オコナ</t>
    </rPh>
    <rPh sb="344" eb="346">
      <t>カイテイ</t>
    </rPh>
    <rPh sb="351" eb="355">
      <t>チュウチョウキテキ</t>
    </rPh>
    <rPh sb="356" eb="358">
      <t>シテン</t>
    </rPh>
    <rPh sb="359" eb="364">
      <t>スイドウシセツトウ</t>
    </rPh>
    <rPh sb="365" eb="368">
      <t>コウリツテキ</t>
    </rPh>
    <rPh sb="370" eb="372">
      <t>コウカ</t>
    </rPh>
    <rPh sb="372" eb="373">
      <t>テキ</t>
    </rPh>
    <rPh sb="374" eb="376">
      <t>カンリ</t>
    </rPh>
    <rPh sb="376" eb="378">
      <t>ウンエイ</t>
    </rPh>
    <rPh sb="395" eb="397">
      <t>ケイカク</t>
    </rPh>
    <rPh sb="399" eb="401">
      <t>サクテイ</t>
    </rPh>
    <rPh sb="494" eb="496">
      <t>ジッシ</t>
    </rPh>
    <rPh sb="529" eb="531">
      <t>カイテイ</t>
    </rPh>
    <rPh sb="534" eb="537">
      <t>ヒトヨシシ</t>
    </rPh>
    <rPh sb="537" eb="539">
      <t>スイドウ</t>
    </rPh>
    <rPh sb="539" eb="541">
      <t>ジギョウ</t>
    </rPh>
    <rPh sb="546" eb="547">
      <t>オヨ</t>
    </rPh>
    <rPh sb="559" eb="561">
      <t>ケイカク</t>
    </rPh>
    <rPh sb="563" eb="56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</si>
</sst>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0.47</c:v>
                </c:pt>
                <c:pt idx="1">
                  <c:v>0.42</c:v>
                </c:pt>
                <c:pt idx="2">
                  <c:v>0.4</c:v>
                </c:pt>
                <c:pt idx="3">
                  <c:v>0.54</c:v>
                </c:pt>
                <c:pt idx="4">
                  <c:v>0.45</c:v>
                </c:pt>
              </c:numCache>
            </c:numRef>
          </c:val>
          <c:extLst>
            <c:ext xmlns:c16="http://schemas.microsoft.com/office/drawing/2014/chart" uri="{C3380CC4-5D6E-409C-BE32-E72D297353CC}">
              <c16:uniqueId val="{00000000-CB35-46F5-9C80-97FE2A5859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0.48</c:v>
                </c:pt>
                <c:pt idx="3">
                  <c:v>0.5</c:v>
                </c:pt>
                <c:pt idx="4">
                  <c:v>0.41</c:v>
                </c:pt>
              </c:numCache>
            </c:numRef>
          </c:val>
          <c:smooth val="0"/>
          <c:extLst>
            <c:ext xmlns:c16="http://schemas.microsoft.com/office/drawing/2014/chart" uri="{C3380CC4-5D6E-409C-BE32-E72D297353CC}">
              <c16:uniqueId val="{00000001-CB35-46F5-9C80-97FE2A5859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43.72</c:v>
                </c:pt>
                <c:pt idx="1">
                  <c:v>40.14</c:v>
                </c:pt>
                <c:pt idx="2">
                  <c:v>42.08</c:v>
                </c:pt>
                <c:pt idx="3">
                  <c:v>41.68</c:v>
                </c:pt>
                <c:pt idx="4">
                  <c:v>41.14</c:v>
                </c:pt>
              </c:numCache>
            </c:numRef>
          </c:val>
          <c:extLst>
            <c:ext xmlns:c16="http://schemas.microsoft.com/office/drawing/2014/chart" uri="{C3380CC4-5D6E-409C-BE32-E72D297353CC}">
              <c16:uniqueId val="{00000000-B344-4174-BC4F-F39684C6D3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55.72</c:v>
                </c:pt>
                <c:pt idx="3">
                  <c:v>55.31</c:v>
                </c:pt>
                <c:pt idx="4">
                  <c:v>55.14</c:v>
                </c:pt>
              </c:numCache>
            </c:numRef>
          </c:val>
          <c:smooth val="0"/>
          <c:extLst>
            <c:ext xmlns:c16="http://schemas.microsoft.com/office/drawing/2014/chart" uri="{C3380CC4-5D6E-409C-BE32-E72D297353CC}">
              <c16:uniqueId val="{00000001-B344-4174-BC4F-F39684C6D3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85.57</c:v>
                </c:pt>
                <c:pt idx="1">
                  <c:v>81.180000000000007</c:v>
                </c:pt>
                <c:pt idx="2">
                  <c:v>85.65</c:v>
                </c:pt>
                <c:pt idx="3">
                  <c:v>85.57</c:v>
                </c:pt>
                <c:pt idx="4">
                  <c:v>85.56</c:v>
                </c:pt>
              </c:numCache>
            </c:numRef>
          </c:val>
          <c:extLst>
            <c:ext xmlns:c16="http://schemas.microsoft.com/office/drawing/2014/chart" uri="{C3380CC4-5D6E-409C-BE32-E72D297353CC}">
              <c16:uniqueId val="{00000000-16E0-4E29-89B1-6807AEAA6B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81.260000000000005</c:v>
                </c:pt>
                <c:pt idx="3">
                  <c:v>80.36</c:v>
                </c:pt>
                <c:pt idx="4">
                  <c:v>80.13</c:v>
                </c:pt>
              </c:numCache>
            </c:numRef>
          </c:val>
          <c:smooth val="0"/>
          <c:extLst>
            <c:ext xmlns:c16="http://schemas.microsoft.com/office/drawing/2014/chart" uri="{C3380CC4-5D6E-409C-BE32-E72D297353CC}">
              <c16:uniqueId val="{00000001-16E0-4E29-89B1-6807AEAA6B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118.92</c:v>
                </c:pt>
                <c:pt idx="1">
                  <c:v>111.03</c:v>
                </c:pt>
                <c:pt idx="2">
                  <c:v>119.05</c:v>
                </c:pt>
                <c:pt idx="3">
                  <c:v>117.65</c:v>
                </c:pt>
                <c:pt idx="4">
                  <c:v>116.37</c:v>
                </c:pt>
              </c:numCache>
            </c:numRef>
          </c:val>
          <c:extLst>
            <c:ext xmlns:c16="http://schemas.microsoft.com/office/drawing/2014/chart" uri="{C3380CC4-5D6E-409C-BE32-E72D297353CC}">
              <c16:uniqueId val="{00000000-0A5D-4DA0-9F1F-3A8E8D5C7F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108.84</c:v>
                </c:pt>
                <c:pt idx="3">
                  <c:v>105.92</c:v>
                </c:pt>
                <c:pt idx="4">
                  <c:v>106.01</c:v>
                </c:pt>
              </c:numCache>
            </c:numRef>
          </c:val>
          <c:smooth val="0"/>
          <c:extLst>
            <c:ext xmlns:c16="http://schemas.microsoft.com/office/drawing/2014/chart" uri="{C3380CC4-5D6E-409C-BE32-E72D297353CC}">
              <c16:uniqueId val="{00000001-0A5D-4DA0-9F1F-3A8E8D5C7F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55.82</c:v>
                </c:pt>
                <c:pt idx="1">
                  <c:v>56.84</c:v>
                </c:pt>
                <c:pt idx="2">
                  <c:v>57.32</c:v>
                </c:pt>
                <c:pt idx="3">
                  <c:v>57.88</c:v>
                </c:pt>
                <c:pt idx="4">
                  <c:v>57.76</c:v>
                </c:pt>
              </c:numCache>
            </c:numRef>
          </c:val>
          <c:extLst>
            <c:ext xmlns:c16="http://schemas.microsoft.com/office/drawing/2014/chart" uri="{C3380CC4-5D6E-409C-BE32-E72D297353CC}">
              <c16:uniqueId val="{00000000-AE2F-4574-AA4C-146DE353E0F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51.29</c:v>
                </c:pt>
                <c:pt idx="3">
                  <c:v>52.2</c:v>
                </c:pt>
                <c:pt idx="4">
                  <c:v>52.7</c:v>
                </c:pt>
              </c:numCache>
            </c:numRef>
          </c:val>
          <c:smooth val="0"/>
          <c:extLst>
            <c:ext xmlns:c16="http://schemas.microsoft.com/office/drawing/2014/chart" uri="{C3380CC4-5D6E-409C-BE32-E72D297353CC}">
              <c16:uniqueId val="{00000001-AE2F-4574-AA4C-146DE353E0F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12.52</c:v>
                </c:pt>
                <c:pt idx="1">
                  <c:v>14.48</c:v>
                </c:pt>
                <c:pt idx="2">
                  <c:v>16.87</c:v>
                </c:pt>
                <c:pt idx="3">
                  <c:v>19.75</c:v>
                </c:pt>
                <c:pt idx="4">
                  <c:v>23.23</c:v>
                </c:pt>
              </c:numCache>
            </c:numRef>
          </c:val>
          <c:extLst>
            <c:ext xmlns:c16="http://schemas.microsoft.com/office/drawing/2014/chart" uri="{C3380CC4-5D6E-409C-BE32-E72D297353CC}">
              <c16:uniqueId val="{00000000-F83D-4844-B8F7-A9491CDDC1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19.61</c:v>
                </c:pt>
                <c:pt idx="3">
                  <c:v>20.73</c:v>
                </c:pt>
                <c:pt idx="4">
                  <c:v>22.86</c:v>
                </c:pt>
              </c:numCache>
            </c:numRef>
          </c:val>
          <c:smooth val="0"/>
          <c:extLst>
            <c:ext xmlns:c16="http://schemas.microsoft.com/office/drawing/2014/chart" uri="{C3380CC4-5D6E-409C-BE32-E72D297353CC}">
              <c16:uniqueId val="{00000001-F83D-4844-B8F7-A9491CDDC1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B4-4BFB-BB4A-7C1193E776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6.02</c:v>
                </c:pt>
                <c:pt idx="3">
                  <c:v>7.78</c:v>
                </c:pt>
                <c:pt idx="4">
                  <c:v>9.59</c:v>
                </c:pt>
              </c:numCache>
            </c:numRef>
          </c:val>
          <c:smooth val="0"/>
          <c:extLst>
            <c:ext xmlns:c16="http://schemas.microsoft.com/office/drawing/2014/chart" uri="{C3380CC4-5D6E-409C-BE32-E72D297353CC}">
              <c16:uniqueId val="{00000001-2EB4-4BFB-BB4A-7C1193E776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512.85</c:v>
                </c:pt>
                <c:pt idx="1">
                  <c:v>577.41999999999996</c:v>
                </c:pt>
                <c:pt idx="2">
                  <c:v>614.47</c:v>
                </c:pt>
                <c:pt idx="3">
                  <c:v>474.08</c:v>
                </c:pt>
                <c:pt idx="4">
                  <c:v>571.84</c:v>
                </c:pt>
              </c:numCache>
            </c:numRef>
          </c:val>
          <c:extLst>
            <c:ext xmlns:c16="http://schemas.microsoft.com/office/drawing/2014/chart" uri="{C3380CC4-5D6E-409C-BE32-E72D297353CC}">
              <c16:uniqueId val="{00000000-0C9B-4ABE-A7DC-370882CF3F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378.56</c:v>
                </c:pt>
                <c:pt idx="3">
                  <c:v>364.46</c:v>
                </c:pt>
                <c:pt idx="4">
                  <c:v>338.89</c:v>
                </c:pt>
              </c:numCache>
            </c:numRef>
          </c:val>
          <c:smooth val="0"/>
          <c:extLst>
            <c:ext xmlns:c16="http://schemas.microsoft.com/office/drawing/2014/chart" uri="{C3380CC4-5D6E-409C-BE32-E72D297353CC}">
              <c16:uniqueId val="{00000001-0C9B-4ABE-A7DC-370882CF3F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194.23</c:v>
                </c:pt>
                <c:pt idx="1">
                  <c:v>230.79</c:v>
                </c:pt>
                <c:pt idx="2">
                  <c:v>187.26</c:v>
                </c:pt>
                <c:pt idx="3">
                  <c:v>193.57</c:v>
                </c:pt>
                <c:pt idx="4">
                  <c:v>184.04</c:v>
                </c:pt>
              </c:numCache>
            </c:numRef>
          </c:val>
          <c:extLst>
            <c:ext xmlns:c16="http://schemas.microsoft.com/office/drawing/2014/chart" uri="{C3380CC4-5D6E-409C-BE32-E72D297353CC}">
              <c16:uniqueId val="{00000000-6DE6-4169-899C-4DB0CC6682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395.68</c:v>
                </c:pt>
                <c:pt idx="3">
                  <c:v>403.72</c:v>
                </c:pt>
                <c:pt idx="4">
                  <c:v>400.21</c:v>
                </c:pt>
              </c:numCache>
            </c:numRef>
          </c:val>
          <c:smooth val="0"/>
          <c:extLst>
            <c:ext xmlns:c16="http://schemas.microsoft.com/office/drawing/2014/chart" uri="{C3380CC4-5D6E-409C-BE32-E72D297353CC}">
              <c16:uniqueId val="{00000001-6DE6-4169-899C-4DB0CC6682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105.64</c:v>
                </c:pt>
                <c:pt idx="1">
                  <c:v>92.06</c:v>
                </c:pt>
                <c:pt idx="2">
                  <c:v>109.09</c:v>
                </c:pt>
                <c:pt idx="3">
                  <c:v>96.77</c:v>
                </c:pt>
                <c:pt idx="4">
                  <c:v>106.96</c:v>
                </c:pt>
              </c:numCache>
            </c:numRef>
          </c:val>
          <c:extLst>
            <c:ext xmlns:c16="http://schemas.microsoft.com/office/drawing/2014/chart" uri="{C3380CC4-5D6E-409C-BE32-E72D297353CC}">
              <c16:uniqueId val="{00000000-2703-4766-8115-51CB0CD249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97.59</c:v>
                </c:pt>
                <c:pt idx="3">
                  <c:v>92.17</c:v>
                </c:pt>
                <c:pt idx="4">
                  <c:v>92.83</c:v>
                </c:pt>
              </c:numCache>
            </c:numRef>
          </c:val>
          <c:smooth val="0"/>
          <c:extLst>
            <c:ext xmlns:c16="http://schemas.microsoft.com/office/drawing/2014/chart" uri="{C3380CC4-5D6E-409C-BE32-E72D297353CC}">
              <c16:uniqueId val="{00000001-2703-4766-8115-51CB0CD249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130.11000000000001</c:v>
                </c:pt>
                <c:pt idx="1">
                  <c:v>139.62</c:v>
                </c:pt>
                <c:pt idx="2">
                  <c:v>126.15</c:v>
                </c:pt>
                <c:pt idx="3">
                  <c:v>130.07</c:v>
                </c:pt>
                <c:pt idx="4">
                  <c:v>129.16999999999999</c:v>
                </c:pt>
              </c:numCache>
            </c:numRef>
          </c:val>
          <c:extLst>
            <c:ext xmlns:c16="http://schemas.microsoft.com/office/drawing/2014/chart" uri="{C3380CC4-5D6E-409C-BE32-E72D297353CC}">
              <c16:uniqueId val="{00000000-C070-41C2-ABB0-9340DA049E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181.71</c:v>
                </c:pt>
                <c:pt idx="3">
                  <c:v>188.51</c:v>
                </c:pt>
                <c:pt idx="4">
                  <c:v>189.43</c:v>
                </c:pt>
              </c:numCache>
            </c:numRef>
          </c:val>
          <c:smooth val="0"/>
          <c:extLst>
            <c:ext xmlns:c16="http://schemas.microsoft.com/office/drawing/2014/chart" uri="{C3380CC4-5D6E-409C-BE32-E72D297353CC}">
              <c16:uniqueId val="{00000001-C070-41C2-ABB0-9340DA049E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熊本県　人吉市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A6</v>
      </c>
      <c r="X8" s="69"/>
      <c r="Y8" s="69"/>
      <c r="Z8" s="69"/>
      <c r="AA8" s="69"/>
      <c r="AB8" s="69"/>
      <c r="AC8" s="69"/>
      <c r="AD8" s="69" t="str">
        <f>データ!$M$6</f>
        <v>非設置</v>
      </c>
      <c r="AE8" s="69"/>
      <c r="AF8" s="69"/>
      <c r="AG8" s="69"/>
      <c r="AH8" s="69"/>
      <c r="AI8" s="69"/>
      <c r="AJ8" s="69"/>
      <c r="AK8" s="2"/>
      <c r="AL8" s="52">
        <f>データ!$R$6</f>
        <v>30192</v>
      </c>
      <c r="AM8" s="52"/>
      <c r="AN8" s="52"/>
      <c r="AO8" s="52"/>
      <c r="AP8" s="52"/>
      <c r="AQ8" s="52"/>
      <c r="AR8" s="52"/>
      <c r="AS8" s="52"/>
      <c r="AT8" s="49">
        <f>データ!$S$6</f>
        <v>210.55</v>
      </c>
      <c r="AU8" s="50"/>
      <c r="AV8" s="50"/>
      <c r="AW8" s="50"/>
      <c r="AX8" s="50"/>
      <c r="AY8" s="50"/>
      <c r="AZ8" s="50"/>
      <c r="BA8" s="50"/>
      <c r="BB8" s="39">
        <f>データ!$T$6</f>
        <v>143.4</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80.91</v>
      </c>
      <c r="J10" s="50"/>
      <c r="K10" s="50"/>
      <c r="L10" s="50"/>
      <c r="M10" s="50"/>
      <c r="N10" s="50"/>
      <c r="O10" s="51"/>
      <c r="P10" s="39">
        <f>データ!$P$6</f>
        <v>97.19</v>
      </c>
      <c r="Q10" s="39"/>
      <c r="R10" s="39"/>
      <c r="S10" s="39"/>
      <c r="T10" s="39"/>
      <c r="U10" s="39"/>
      <c r="V10" s="39"/>
      <c r="W10" s="52">
        <f>データ!$Q$6</f>
        <v>2666</v>
      </c>
      <c r="X10" s="52"/>
      <c r="Y10" s="52"/>
      <c r="Z10" s="52"/>
      <c r="AA10" s="52"/>
      <c r="AB10" s="52"/>
      <c r="AC10" s="52"/>
      <c r="AD10" s="2"/>
      <c r="AE10" s="2"/>
      <c r="AF10" s="2"/>
      <c r="AG10" s="2"/>
      <c r="AH10" s="2"/>
      <c r="AI10" s="2"/>
      <c r="AJ10" s="2"/>
      <c r="AK10" s="2"/>
      <c r="AL10" s="52">
        <f>データ!$U$6</f>
        <v>28987</v>
      </c>
      <c r="AM10" s="52"/>
      <c r="AN10" s="52"/>
      <c r="AO10" s="52"/>
      <c r="AP10" s="52"/>
      <c r="AQ10" s="52"/>
      <c r="AR10" s="52"/>
      <c r="AS10" s="52"/>
      <c r="AT10" s="49">
        <f>データ!$V$6</f>
        <v>39.07</v>
      </c>
      <c r="AU10" s="50"/>
      <c r="AV10" s="50"/>
      <c r="AW10" s="50"/>
      <c r="AX10" s="50"/>
      <c r="AY10" s="50"/>
      <c r="AZ10" s="50"/>
      <c r="BA10" s="50"/>
      <c r="BB10" s="39">
        <f>データ!$W$6</f>
        <v>741.92</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112</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6"/>
      <c r="BM60" s="87"/>
      <c r="BN60" s="87"/>
      <c r="BO60" s="87"/>
      <c r="BP60" s="87"/>
      <c r="BQ60" s="87"/>
      <c r="BR60" s="87"/>
      <c r="BS60" s="87"/>
      <c r="BT60" s="87"/>
      <c r="BU60" s="87"/>
      <c r="BV60" s="87"/>
      <c r="BW60" s="87"/>
      <c r="BX60" s="87"/>
      <c r="BY60" s="87"/>
      <c r="BZ60" s="88"/>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glMczr7XL7qiqiY/DevAHnXQb+X/hVg063/1gbL2Tklbals+btBUQDc5LrdJQ3DPxeP8aTJ38RKHgkmqOYVcw==" saltValue="GPZI/hhyZVQrj0Hrx8HB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432032</v>
      </c>
      <c r="D6" s="20">
        <f t="shared" si="3"/>
        <v>46</v>
      </c>
      <c r="E6" s="20">
        <f t="shared" si="3"/>
        <v>1</v>
      </c>
      <c r="F6" s="20">
        <f t="shared" si="3"/>
        <v>0</v>
      </c>
      <c r="G6" s="20">
        <f t="shared" si="3"/>
        <v>1</v>
      </c>
      <c r="H6" s="20" t="str">
        <f t="shared" si="3"/>
        <v>熊本県　人吉市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80.91</v>
      </c>
      <c r="P6" s="21">
        <f t="shared" si="3"/>
        <v>97.19</v>
      </c>
      <c r="Q6" s="21">
        <f t="shared" si="3"/>
        <v>2666</v>
      </c>
      <c r="R6" s="21">
        <f t="shared" si="3"/>
        <v>30192</v>
      </c>
      <c r="S6" s="21">
        <f t="shared" si="3"/>
        <v>210.55</v>
      </c>
      <c r="T6" s="21">
        <f t="shared" si="3"/>
        <v>143.4</v>
      </c>
      <c r="U6" s="21">
        <f t="shared" si="3"/>
        <v>28987</v>
      </c>
      <c r="V6" s="21">
        <f t="shared" si="3"/>
        <v>39.07</v>
      </c>
      <c r="W6" s="21">
        <f t="shared" si="3"/>
        <v>741.92</v>
      </c>
      <c r="X6" s="22">
        <f>IF(X7="",NA(),X7)</f>
        <v>118.92</v>
      </c>
      <c r="Y6" s="22">
        <f t="shared" ref="Y6:AG6" si="4">IF(Y7="",NA(),Y7)</f>
        <v>111.03</v>
      </c>
      <c r="Z6" s="22">
        <f t="shared" si="4"/>
        <v>119.05</v>
      </c>
      <c r="AA6" s="22">
        <f t="shared" si="4"/>
        <v>117.65</v>
      </c>
      <c r="AB6" s="22">
        <f t="shared" si="4"/>
        <v>116.37</v>
      </c>
      <c r="AC6" s="22">
        <f t="shared" si="4"/>
        <v>109.01</v>
      </c>
      <c r="AD6" s="22">
        <f t="shared" si="4"/>
        <v>108.83</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6.02</v>
      </c>
      <c r="AQ6" s="22">
        <f t="shared" si="5"/>
        <v>7.78</v>
      </c>
      <c r="AR6" s="22">
        <f t="shared" si="5"/>
        <v>9.59</v>
      </c>
      <c r="AS6" s="21" t="str">
        <f>IF(AS7="","",IF(AS7="-","【-】","【"&amp;SUBSTITUTE(TEXT(AS7,"#,##0.00"),"-","△")&amp;"】"))</f>
        <v>【1.50】</v>
      </c>
      <c r="AT6" s="22">
        <f>IF(AT7="",NA(),AT7)</f>
        <v>512.85</v>
      </c>
      <c r="AU6" s="22">
        <f t="shared" ref="AU6:BC6" si="6">IF(AU7="",NA(),AU7)</f>
        <v>577.41999999999996</v>
      </c>
      <c r="AV6" s="22">
        <f t="shared" si="6"/>
        <v>614.47</v>
      </c>
      <c r="AW6" s="22">
        <f t="shared" si="6"/>
        <v>474.08</v>
      </c>
      <c r="AX6" s="22">
        <f t="shared" si="6"/>
        <v>571.84</v>
      </c>
      <c r="AY6" s="22">
        <f t="shared" si="6"/>
        <v>365.18</v>
      </c>
      <c r="AZ6" s="22">
        <f t="shared" si="6"/>
        <v>327.77</v>
      </c>
      <c r="BA6" s="22">
        <f t="shared" si="6"/>
        <v>378.56</v>
      </c>
      <c r="BB6" s="22">
        <f t="shared" si="6"/>
        <v>364.46</v>
      </c>
      <c r="BC6" s="22">
        <f t="shared" si="6"/>
        <v>338.89</v>
      </c>
      <c r="BD6" s="21" t="str">
        <f>IF(BD7="","",IF(BD7="-","【-】","【"&amp;SUBSTITUTE(TEXT(BD7,"#,##0.00"),"-","△")&amp;"】"))</f>
        <v>【243.36】</v>
      </c>
      <c r="BE6" s="22">
        <f>IF(BE7="",NA(),BE7)</f>
        <v>194.23</v>
      </c>
      <c r="BF6" s="22">
        <f t="shared" ref="BF6:BN6" si="7">IF(BF7="",NA(),BF7)</f>
        <v>230.79</v>
      </c>
      <c r="BG6" s="22">
        <f t="shared" si="7"/>
        <v>187.26</v>
      </c>
      <c r="BH6" s="22">
        <f t="shared" si="7"/>
        <v>193.57</v>
      </c>
      <c r="BI6" s="22">
        <f t="shared" si="7"/>
        <v>184.04</v>
      </c>
      <c r="BJ6" s="22">
        <f t="shared" si="7"/>
        <v>371.65</v>
      </c>
      <c r="BK6" s="22">
        <f t="shared" si="7"/>
        <v>397.1</v>
      </c>
      <c r="BL6" s="22">
        <f t="shared" si="7"/>
        <v>395.68</v>
      </c>
      <c r="BM6" s="22">
        <f t="shared" si="7"/>
        <v>403.72</v>
      </c>
      <c r="BN6" s="22">
        <f t="shared" si="7"/>
        <v>400.21</v>
      </c>
      <c r="BO6" s="21" t="str">
        <f>IF(BO7="","",IF(BO7="-","【-】","【"&amp;SUBSTITUTE(TEXT(BO7,"#,##0.00"),"-","△")&amp;"】"))</f>
        <v>【265.93】</v>
      </c>
      <c r="BP6" s="22">
        <f>IF(BP7="",NA(),BP7)</f>
        <v>105.64</v>
      </c>
      <c r="BQ6" s="22">
        <f t="shared" ref="BQ6:BY6" si="8">IF(BQ7="",NA(),BQ7)</f>
        <v>92.06</v>
      </c>
      <c r="BR6" s="22">
        <f t="shared" si="8"/>
        <v>109.09</v>
      </c>
      <c r="BS6" s="22">
        <f t="shared" si="8"/>
        <v>96.77</v>
      </c>
      <c r="BT6" s="22">
        <f t="shared" si="8"/>
        <v>106.96</v>
      </c>
      <c r="BU6" s="22">
        <f t="shared" si="8"/>
        <v>98.77</v>
      </c>
      <c r="BV6" s="22">
        <f t="shared" si="8"/>
        <v>95.79</v>
      </c>
      <c r="BW6" s="22">
        <f t="shared" si="8"/>
        <v>97.59</v>
      </c>
      <c r="BX6" s="22">
        <f t="shared" si="8"/>
        <v>92.17</v>
      </c>
      <c r="BY6" s="22">
        <f t="shared" si="8"/>
        <v>92.83</v>
      </c>
      <c r="BZ6" s="21" t="str">
        <f>IF(BZ7="","",IF(BZ7="-","【-】","【"&amp;SUBSTITUTE(TEXT(BZ7,"#,##0.00"),"-","△")&amp;"】"))</f>
        <v>【97.82】</v>
      </c>
      <c r="CA6" s="22">
        <f>IF(CA7="",NA(),CA7)</f>
        <v>130.11000000000001</v>
      </c>
      <c r="CB6" s="22">
        <f t="shared" ref="CB6:CJ6" si="9">IF(CB7="",NA(),CB7)</f>
        <v>139.62</v>
      </c>
      <c r="CC6" s="22">
        <f t="shared" si="9"/>
        <v>126.15</v>
      </c>
      <c r="CD6" s="22">
        <f t="shared" si="9"/>
        <v>130.07</v>
      </c>
      <c r="CE6" s="22">
        <f t="shared" si="9"/>
        <v>129.16999999999999</v>
      </c>
      <c r="CF6" s="22">
        <f t="shared" si="9"/>
        <v>173.67</v>
      </c>
      <c r="CG6" s="22">
        <f t="shared" si="9"/>
        <v>171.13</v>
      </c>
      <c r="CH6" s="22">
        <f t="shared" si="9"/>
        <v>181.71</v>
      </c>
      <c r="CI6" s="22">
        <f t="shared" si="9"/>
        <v>188.51</v>
      </c>
      <c r="CJ6" s="22">
        <f t="shared" si="9"/>
        <v>189.43</v>
      </c>
      <c r="CK6" s="21" t="str">
        <f>IF(CK7="","",IF(CK7="-","【-】","【"&amp;SUBSTITUTE(TEXT(CK7,"#,##0.00"),"-","△")&amp;"】"))</f>
        <v>【177.56】</v>
      </c>
      <c r="CL6" s="22">
        <f>IF(CL7="",NA(),CL7)</f>
        <v>43.72</v>
      </c>
      <c r="CM6" s="22">
        <f t="shared" ref="CM6:CU6" si="10">IF(CM7="",NA(),CM7)</f>
        <v>40.14</v>
      </c>
      <c r="CN6" s="22">
        <f t="shared" si="10"/>
        <v>42.08</v>
      </c>
      <c r="CO6" s="22">
        <f t="shared" si="10"/>
        <v>41.68</v>
      </c>
      <c r="CP6" s="22">
        <f t="shared" si="10"/>
        <v>41.14</v>
      </c>
      <c r="CQ6" s="22">
        <f t="shared" si="10"/>
        <v>59.67</v>
      </c>
      <c r="CR6" s="22">
        <f t="shared" si="10"/>
        <v>60.12</v>
      </c>
      <c r="CS6" s="22">
        <f t="shared" si="10"/>
        <v>55.72</v>
      </c>
      <c r="CT6" s="22">
        <f t="shared" si="10"/>
        <v>55.31</v>
      </c>
      <c r="CU6" s="22">
        <f t="shared" si="10"/>
        <v>55.14</v>
      </c>
      <c r="CV6" s="21" t="str">
        <f>IF(CV7="","",IF(CV7="-","【-】","【"&amp;SUBSTITUTE(TEXT(CV7,"#,##0.00"),"-","△")&amp;"】"))</f>
        <v>【59.81】</v>
      </c>
      <c r="CW6" s="22">
        <f>IF(CW7="",NA(),CW7)</f>
        <v>85.57</v>
      </c>
      <c r="CX6" s="22">
        <f t="shared" ref="CX6:DF6" si="11">IF(CX7="",NA(),CX7)</f>
        <v>81.180000000000007</v>
      </c>
      <c r="CY6" s="22">
        <f t="shared" si="11"/>
        <v>85.65</v>
      </c>
      <c r="CZ6" s="22">
        <f t="shared" si="11"/>
        <v>85.57</v>
      </c>
      <c r="DA6" s="22">
        <f t="shared" si="11"/>
        <v>85.56</v>
      </c>
      <c r="DB6" s="22">
        <f t="shared" si="11"/>
        <v>84.6</v>
      </c>
      <c r="DC6" s="22">
        <f t="shared" si="11"/>
        <v>84.24</v>
      </c>
      <c r="DD6" s="22">
        <f t="shared" si="11"/>
        <v>81.260000000000005</v>
      </c>
      <c r="DE6" s="22">
        <f t="shared" si="11"/>
        <v>80.36</v>
      </c>
      <c r="DF6" s="22">
        <f t="shared" si="11"/>
        <v>80.13</v>
      </c>
      <c r="DG6" s="21" t="str">
        <f>IF(DG7="","",IF(DG7="-","【-】","【"&amp;SUBSTITUTE(TEXT(DG7,"#,##0.00"),"-","△")&amp;"】"))</f>
        <v>【89.42】</v>
      </c>
      <c r="DH6" s="22">
        <f>IF(DH7="",NA(),DH7)</f>
        <v>55.82</v>
      </c>
      <c r="DI6" s="22">
        <f t="shared" ref="DI6:DQ6" si="12">IF(DI7="",NA(),DI7)</f>
        <v>56.84</v>
      </c>
      <c r="DJ6" s="22">
        <f t="shared" si="12"/>
        <v>57.32</v>
      </c>
      <c r="DK6" s="22">
        <f t="shared" si="12"/>
        <v>57.88</v>
      </c>
      <c r="DL6" s="22">
        <f t="shared" si="12"/>
        <v>57.76</v>
      </c>
      <c r="DM6" s="22">
        <f t="shared" si="12"/>
        <v>48.17</v>
      </c>
      <c r="DN6" s="22">
        <f t="shared" si="12"/>
        <v>48.83</v>
      </c>
      <c r="DO6" s="22">
        <f t="shared" si="12"/>
        <v>51.29</v>
      </c>
      <c r="DP6" s="22">
        <f t="shared" si="12"/>
        <v>52.2</v>
      </c>
      <c r="DQ6" s="22">
        <f t="shared" si="12"/>
        <v>52.7</v>
      </c>
      <c r="DR6" s="21" t="str">
        <f>IF(DR7="","",IF(DR7="-","【-】","【"&amp;SUBSTITUTE(TEXT(DR7,"#,##0.00"),"-","△")&amp;"】"))</f>
        <v>【52.02】</v>
      </c>
      <c r="DS6" s="22">
        <f>IF(DS7="",NA(),DS7)</f>
        <v>12.52</v>
      </c>
      <c r="DT6" s="22">
        <f t="shared" ref="DT6:EB6" si="13">IF(DT7="",NA(),DT7)</f>
        <v>14.48</v>
      </c>
      <c r="DU6" s="22">
        <f t="shared" si="13"/>
        <v>16.87</v>
      </c>
      <c r="DV6" s="22">
        <f t="shared" si="13"/>
        <v>19.75</v>
      </c>
      <c r="DW6" s="22">
        <f t="shared" si="13"/>
        <v>23.23</v>
      </c>
      <c r="DX6" s="22">
        <f t="shared" si="13"/>
        <v>17.12</v>
      </c>
      <c r="DY6" s="22">
        <f t="shared" si="13"/>
        <v>18.18</v>
      </c>
      <c r="DZ6" s="22">
        <f t="shared" si="13"/>
        <v>19.61</v>
      </c>
      <c r="EA6" s="22">
        <f t="shared" si="13"/>
        <v>20.73</v>
      </c>
      <c r="EB6" s="22">
        <f t="shared" si="13"/>
        <v>22.86</v>
      </c>
      <c r="EC6" s="21" t="str">
        <f>IF(EC7="","",IF(EC7="-","【-】","【"&amp;SUBSTITUTE(TEXT(EC7,"#,##0.00"),"-","△")&amp;"】"))</f>
        <v>【25.37】</v>
      </c>
      <c r="ED6" s="22">
        <f>IF(ED7="",NA(),ED7)</f>
        <v>0.47</v>
      </c>
      <c r="EE6" s="22">
        <f t="shared" ref="EE6:EM6" si="14">IF(EE7="",NA(),EE7)</f>
        <v>0.42</v>
      </c>
      <c r="EF6" s="22">
        <f t="shared" si="14"/>
        <v>0.4</v>
      </c>
      <c r="EG6" s="22">
        <f t="shared" si="14"/>
        <v>0.54</v>
      </c>
      <c r="EH6" s="22">
        <f t="shared" si="14"/>
        <v>0.45</v>
      </c>
      <c r="EI6" s="22">
        <f t="shared" si="14"/>
        <v>0.54</v>
      </c>
      <c r="EJ6" s="22">
        <f t="shared" si="14"/>
        <v>0.56999999999999995</v>
      </c>
      <c r="EK6" s="22">
        <f t="shared" si="14"/>
        <v>0.48</v>
      </c>
      <c r="EL6" s="22">
        <f t="shared" si="14"/>
        <v>0.5</v>
      </c>
      <c r="EM6" s="22">
        <f t="shared" si="14"/>
        <v>0.41</v>
      </c>
      <c r="EN6" s="21" t="str">
        <f>IF(EN7="","",IF(EN7="-","【-】","【"&amp;SUBSTITUTE(TEXT(EN7,"#,##0.00"),"-","△")&amp;"】"))</f>
        <v>【0.62】</v>
      </c>
    </row>
    <row r="7" spans="1:144" s="23" customFormat="1" x14ac:dyDescent="0.15">
      <c r="A7" s="15"/>
      <c r="B7" s="24">
        <v>2023</v>
      </c>
      <c r="C7" s="24">
        <v>432032</v>
      </c>
      <c r="D7" s="24">
        <v>46</v>
      </c>
      <c r="E7" s="24">
        <v>1</v>
      </c>
      <c r="F7" s="24">
        <v>0</v>
      </c>
      <c r="G7" s="24">
        <v>1</v>
      </c>
      <c r="H7" s="24" t="s">
        <v>93</v>
      </c>
      <c r="I7" s="24" t="s">
        <v>94</v>
      </c>
      <c r="J7" s="24" t="s">
        <v>95</v>
      </c>
      <c r="K7" s="24" t="s">
        <v>96</v>
      </c>
      <c r="L7" s="24" t="s">
        <v>97</v>
      </c>
      <c r="M7" s="24" t="s">
        <v>98</v>
      </c>
      <c r="N7" s="25" t="s">
        <v>99</v>
      </c>
      <c r="O7" s="25">
        <v>80.91</v>
      </c>
      <c r="P7" s="25">
        <v>97.19</v>
      </c>
      <c r="Q7" s="25">
        <v>2666</v>
      </c>
      <c r="R7" s="25">
        <v>30192</v>
      </c>
      <c r="S7" s="25">
        <v>210.55</v>
      </c>
      <c r="T7" s="25">
        <v>143.4</v>
      </c>
      <c r="U7" s="25">
        <v>28987</v>
      </c>
      <c r="V7" s="25">
        <v>39.07</v>
      </c>
      <c r="W7" s="25">
        <v>741.92</v>
      </c>
      <c r="X7" s="25">
        <v>118.92</v>
      </c>
      <c r="Y7" s="25">
        <v>111.03</v>
      </c>
      <c r="Z7" s="25">
        <v>119.05</v>
      </c>
      <c r="AA7" s="25">
        <v>117.65</v>
      </c>
      <c r="AB7" s="25">
        <v>116.37</v>
      </c>
      <c r="AC7" s="25">
        <v>109.01</v>
      </c>
      <c r="AD7" s="25">
        <v>108.83</v>
      </c>
      <c r="AE7" s="25">
        <v>108.84</v>
      </c>
      <c r="AF7" s="25">
        <v>105.92</v>
      </c>
      <c r="AG7" s="25">
        <v>106.01</v>
      </c>
      <c r="AH7" s="25">
        <v>108.24</v>
      </c>
      <c r="AI7" s="25">
        <v>0</v>
      </c>
      <c r="AJ7" s="25">
        <v>0</v>
      </c>
      <c r="AK7" s="25">
        <v>0</v>
      </c>
      <c r="AL7" s="25">
        <v>0</v>
      </c>
      <c r="AM7" s="25">
        <v>0</v>
      </c>
      <c r="AN7" s="25">
        <v>3.7</v>
      </c>
      <c r="AO7" s="25">
        <v>4.34</v>
      </c>
      <c r="AP7" s="25">
        <v>6.02</v>
      </c>
      <c r="AQ7" s="25">
        <v>7.78</v>
      </c>
      <c r="AR7" s="25">
        <v>9.59</v>
      </c>
      <c r="AS7" s="25">
        <v>1.5</v>
      </c>
      <c r="AT7" s="25">
        <v>512.85</v>
      </c>
      <c r="AU7" s="25">
        <v>577.41999999999996</v>
      </c>
      <c r="AV7" s="25">
        <v>614.47</v>
      </c>
      <c r="AW7" s="25">
        <v>474.08</v>
      </c>
      <c r="AX7" s="25">
        <v>571.84</v>
      </c>
      <c r="AY7" s="25">
        <v>365.18</v>
      </c>
      <c r="AZ7" s="25">
        <v>327.77</v>
      </c>
      <c r="BA7" s="25">
        <v>378.56</v>
      </c>
      <c r="BB7" s="25">
        <v>364.46</v>
      </c>
      <c r="BC7" s="25">
        <v>338.89</v>
      </c>
      <c r="BD7" s="25">
        <v>243.36</v>
      </c>
      <c r="BE7" s="25">
        <v>194.23</v>
      </c>
      <c r="BF7" s="25">
        <v>230.79</v>
      </c>
      <c r="BG7" s="25">
        <v>187.26</v>
      </c>
      <c r="BH7" s="25">
        <v>193.57</v>
      </c>
      <c r="BI7" s="25">
        <v>184.04</v>
      </c>
      <c r="BJ7" s="25">
        <v>371.65</v>
      </c>
      <c r="BK7" s="25">
        <v>397.1</v>
      </c>
      <c r="BL7" s="25">
        <v>395.68</v>
      </c>
      <c r="BM7" s="25">
        <v>403.72</v>
      </c>
      <c r="BN7" s="25">
        <v>400.21</v>
      </c>
      <c r="BO7" s="25">
        <v>265.93</v>
      </c>
      <c r="BP7" s="25">
        <v>105.64</v>
      </c>
      <c r="BQ7" s="25">
        <v>92.06</v>
      </c>
      <c r="BR7" s="25">
        <v>109.09</v>
      </c>
      <c r="BS7" s="25">
        <v>96.77</v>
      </c>
      <c r="BT7" s="25">
        <v>106.96</v>
      </c>
      <c r="BU7" s="25">
        <v>98.77</v>
      </c>
      <c r="BV7" s="25">
        <v>95.79</v>
      </c>
      <c r="BW7" s="25">
        <v>97.59</v>
      </c>
      <c r="BX7" s="25">
        <v>92.17</v>
      </c>
      <c r="BY7" s="25">
        <v>92.83</v>
      </c>
      <c r="BZ7" s="25">
        <v>97.82</v>
      </c>
      <c r="CA7" s="25">
        <v>130.11000000000001</v>
      </c>
      <c r="CB7" s="25">
        <v>139.62</v>
      </c>
      <c r="CC7" s="25">
        <v>126.15</v>
      </c>
      <c r="CD7" s="25">
        <v>130.07</v>
      </c>
      <c r="CE7" s="25">
        <v>129.16999999999999</v>
      </c>
      <c r="CF7" s="25">
        <v>173.67</v>
      </c>
      <c r="CG7" s="25">
        <v>171.13</v>
      </c>
      <c r="CH7" s="25">
        <v>181.71</v>
      </c>
      <c r="CI7" s="25">
        <v>188.51</v>
      </c>
      <c r="CJ7" s="25">
        <v>189.43</v>
      </c>
      <c r="CK7" s="25">
        <v>177.56</v>
      </c>
      <c r="CL7" s="25">
        <v>43.72</v>
      </c>
      <c r="CM7" s="25">
        <v>40.14</v>
      </c>
      <c r="CN7" s="25">
        <v>42.08</v>
      </c>
      <c r="CO7" s="25">
        <v>41.68</v>
      </c>
      <c r="CP7" s="25">
        <v>41.14</v>
      </c>
      <c r="CQ7" s="25">
        <v>59.67</v>
      </c>
      <c r="CR7" s="25">
        <v>60.12</v>
      </c>
      <c r="CS7" s="25">
        <v>55.72</v>
      </c>
      <c r="CT7" s="25">
        <v>55.31</v>
      </c>
      <c r="CU7" s="25">
        <v>55.14</v>
      </c>
      <c r="CV7" s="25">
        <v>59.81</v>
      </c>
      <c r="CW7" s="25">
        <v>85.57</v>
      </c>
      <c r="CX7" s="25">
        <v>81.180000000000007</v>
      </c>
      <c r="CY7" s="25">
        <v>85.65</v>
      </c>
      <c r="CZ7" s="25">
        <v>85.57</v>
      </c>
      <c r="DA7" s="25">
        <v>85.56</v>
      </c>
      <c r="DB7" s="25">
        <v>84.6</v>
      </c>
      <c r="DC7" s="25">
        <v>84.24</v>
      </c>
      <c r="DD7" s="25">
        <v>81.260000000000005</v>
      </c>
      <c r="DE7" s="25">
        <v>80.36</v>
      </c>
      <c r="DF7" s="25">
        <v>80.13</v>
      </c>
      <c r="DG7" s="25">
        <v>89.42</v>
      </c>
      <c r="DH7" s="25">
        <v>55.82</v>
      </c>
      <c r="DI7" s="25">
        <v>56.84</v>
      </c>
      <c r="DJ7" s="25">
        <v>57.32</v>
      </c>
      <c r="DK7" s="25">
        <v>57.88</v>
      </c>
      <c r="DL7" s="25">
        <v>57.76</v>
      </c>
      <c r="DM7" s="25">
        <v>48.17</v>
      </c>
      <c r="DN7" s="25">
        <v>48.83</v>
      </c>
      <c r="DO7" s="25">
        <v>51.29</v>
      </c>
      <c r="DP7" s="25">
        <v>52.2</v>
      </c>
      <c r="DQ7" s="25">
        <v>52.7</v>
      </c>
      <c r="DR7" s="25">
        <v>52.02</v>
      </c>
      <c r="DS7" s="25">
        <v>12.52</v>
      </c>
      <c r="DT7" s="25">
        <v>14.48</v>
      </c>
      <c r="DU7" s="25">
        <v>16.87</v>
      </c>
      <c r="DV7" s="25">
        <v>19.75</v>
      </c>
      <c r="DW7" s="25">
        <v>23.23</v>
      </c>
      <c r="DX7" s="25">
        <v>17.12</v>
      </c>
      <c r="DY7" s="25">
        <v>18.18</v>
      </c>
      <c r="DZ7" s="25">
        <v>19.61</v>
      </c>
      <c r="EA7" s="25">
        <v>20.73</v>
      </c>
      <c r="EB7" s="25">
        <v>22.86</v>
      </c>
      <c r="EC7" s="25">
        <v>25.37</v>
      </c>
      <c r="ED7" s="25">
        <v>0.47</v>
      </c>
      <c r="EE7" s="25">
        <v>0.42</v>
      </c>
      <c r="EF7" s="25">
        <v>0.4</v>
      </c>
      <c r="EG7" s="25">
        <v>0.54</v>
      </c>
      <c r="EH7" s="25">
        <v>0.45</v>
      </c>
      <c r="EI7" s="25">
        <v>0.54</v>
      </c>
      <c r="EJ7" s="25">
        <v>0.56999999999999995</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永田 雅也</cp:lastModifiedBy>
  <cp:lastPrinted>2025-02-04T02:23:08Z</cp:lastPrinted>
  <dcterms:created xsi:type="dcterms:W3CDTF">2025-01-24T06:55:32Z</dcterms:created>
  <dcterms:modified xsi:type="dcterms:W3CDTF">2025-02-04T02:24:30Z</dcterms:modified>
  <cp:category/>
</cp:coreProperties>
</file>