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19200" windowHeight="7070" tabRatio="864" firstSheet="6" activeTab="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AM35" i="10"/>
  <c r="CO34" i="10"/>
  <c r="BW34" i="10"/>
  <c r="BW35" i="10" s="1"/>
  <c r="BW36" i="10" s="1"/>
  <c r="BW37" i="10" s="1"/>
  <c r="BW38" i="10" s="1"/>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<sst xmlns="http://schemas.openxmlformats.org/spreadsheetml/2006/main" count="1086" uniqueCount="612">
  <si>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</si>
  <si>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</si>
  <si>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</si>
  <si>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</si>
  <si>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</si>
  <si>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</si>
  <si>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</si>
  <si>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</si>
  <si>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</si>
  <si>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</si>
  <si>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</si>
  <si>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</si>
  <si>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</si>
  <si>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</si>
  <si>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</si>
  <si>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</si>
  <si>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</si>
  <si>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</si>
  <si>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</si>
  <si>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</si>
  <si>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</si>
  <si>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</si>
  <si>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</si>
  <si>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</si>
  <si>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</si>
  <si>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</si>
  <si>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</si>
  <si>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</si>
  <si>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</si>
  <si>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</si>
  <si>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</si>
  <si>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</si>
  <si>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</si>
  <si>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</si>
  <si>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</si>
  <si>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</si>
  <si>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</si>
  <si>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</si>
  <si>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</si>
  <si>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</si>
  <si>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</si>
  <si>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</si>
  <si>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</si>
  <si>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</si>
  <si>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</si>
  <si>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</si>
  <si>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</si>
  <si>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</si>
  <si>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</si>
  <si>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</si>
  <si>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</si>
  <si>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</si>
  <si>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</si>
  <si>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</si>
  <si>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</si>
  <si>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</si>
  <si>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</si>
  <si>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</si>
  <si>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</si>
  <si>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</si>
  <si>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</si>
  <si>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</si>
  <si>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</si>
  <si>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</si>
  <si>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</si>
  <si>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</si>
  <si>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</si>
  <si>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</si>
  <si>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</si>
  <si>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</si>
  <si>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</si>
  <si>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</si>
  <si>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</si>
  <si>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</si>
  <si>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</si>
  <si>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</si>
  <si>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</si>
  <si>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</si>
  <si>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</si>
  <si>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</si>
  <si>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</si>
  <si>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</si>
  <si>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</si>
  <si>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</si>
  <si>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</si>
  <si>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</si>
  <si>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</si>
  <si>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</si>
  <si>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</si>
  <si>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</si>
  <si>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</si>
  <si>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</si>
  <si>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</si>
  <si>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</si>
  <si>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</si>
  <si>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</si>
  <si>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</si>
  <si>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</si>
  <si>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</si>
  <si>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</si>
  <si>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産山村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</si>
  <si>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</si>
  <si>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</si>
  <si>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</si>
  <si>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</si>
  <si>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</si>
  <si>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</si>
  <si>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</si>
  <si>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</si>
  <si>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</si>
  <si>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</si>
  <si>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</si>
  <si>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</si>
  <si>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</si>
  <si>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</si>
  <si>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</si>
  <si>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</si>
  <si>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</si>
  <si>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</si>
  <si>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</si>
  <si>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</si>
  <si>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</si>
  <si>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</si>
  <si>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</si>
  <si>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</si>
  <si>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</si>
  <si>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</si>
  <si>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</si>
  <si>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</si>
  <si>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</si>
  <si>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</si>
  <si>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</si>
  <si>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</si>
  <si>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</si>
  <si>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</si>
  <si>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</si>
  <si>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</si>
  <si>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</si>
  <si>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</si>
  <si>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</si>
  <si>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</si>
  <si>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</si>
  <si>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</si>
  <si>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</si>
  <si>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</si>
  <si>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</si>
  <si>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</si>
  <si>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</si>
  <si>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</si>
  <si>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</si>
  <si>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</si>
  <si>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</si>
  <si>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</si>
  <si>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</si>
  <si>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</si>
  <si>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</si>
  <si>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</si>
  <si>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</si>
  <si>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</si>
  <si>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</si>
  <si>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</si>
  <si>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</si>
  <si>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</si>
  <si>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</si>
  <si>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</si>
  <si>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</si>
  <si>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</si>
  <si>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</si>
  <si>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</si>
  <si>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</si>
  <si>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</si>
  <si>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</si>
  <si>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</si>
  <si>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</si>
  <si>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</si>
  <si>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</si>
  <si>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</si>
  <si>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</si>
  <si>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</si>
  <si>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</si>
  <si>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</si>
  <si>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</si>
  <si>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</si>
  <si>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</si>
  <si>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</si>
  <si>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</si>
  <si>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</si>
  <si>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</si>
  <si>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</si>
  <si>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</si>
  <si>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</si>
  <si>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</si>
  <si>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</si>
  <si>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</si>
  <si>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</si>
  <si>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</si>
  <si>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</si>
  <si>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</si>
  <si>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</si>
  <si>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</si>
  <si>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</si>
  <si>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</si>
  <si>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</si>
  <si>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</si>
  <si>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</si>
  <si>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</si>
  <si>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</si>
  <si>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</si>
  <si>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</si>
  <si>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</si>
  <si>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</si>
  <si>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</si>
  <si>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</si>
  <si>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</si>
  <si>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</si>
  <si>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</si>
  <si>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</si>
  <si>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</si>
  <si>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</si>
  <si>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</si>
  <si>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</si>
  <si>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</si>
  <si>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熊本県産山村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</si>
  <si>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</si>
  <si>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</si>
  <si>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</si>
  <si>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</si>
  <si>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</si>
  <si>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</si>
  <si>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</si>
  <si>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</si>
  <si>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</si>
  <si>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</si>
  <si>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</si>
  <si>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</si>
  <si>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</si>
  <si>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</si>
  <si>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</si>
  <si>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</si>
  <si>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</si>
  <si>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</si>
  <si>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</si>
  <si>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</si>
  <si>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</si>
  <si>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</si>
  <si>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</si>
  <si>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</si>
  <si>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</si>
  <si>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</si>
  <si>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</si>
  <si>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</si>
  <si>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</si>
  <si>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</si>
  <si>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</si>
  <si>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</si>
  <si>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</si>
  <si>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</si>
  <si>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</si>
  <si>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</si>
  <si>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</si>
  <si>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</si>
  <si>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</si>
  <si>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</si>
  <si>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</si>
  <si>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</si>
  <si>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</si>
  <si>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</si>
  <si>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</si>
  <si>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</si>
  <si>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</si>
  <si>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</si>
  <si>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</si>
  <si>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</si>
  <si>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</si>
  <si>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</si>
  <si>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</si>
  <si>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</si>
  <si>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</si>
  <si>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</si>
  <si>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</si>
  <si>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</si>
  <si>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</si>
  <si>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</si>
  <si>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</si>
  <si>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</si>
  <si>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</si>
  <si>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</si>
  <si>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</si>
  <si>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</si>
  <si>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</si>
  <si>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</si>
  <si>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</si>
  <si>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</si>
  <si>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</si>
  <si>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</si>
  <si>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</si>
  <si>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</si>
  <si>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</si>
  <si>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</si>
  <si>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</si>
  <si>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</si>
  <si>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</si>
  <si>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</si>
  <si>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</si>
  <si>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</si>
  <si>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</si>
  <si>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</si>
  <si>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</si>
  <si>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</si>
  <si>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</si>
  <si>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</si>
  <si>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</si>
  <si>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</si>
  <si>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</si>
  <si>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</si>
  <si>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</si>
  <si>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</si>
  <si>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</si>
  <si>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</si>
  <si>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</si>
  <si>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</si>
  <si>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</si>
  <si>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</si>
  <si>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</si>
  <si>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</si>
  <si>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</si>
  <si>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</si>
  <si>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</si>
  <si>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</si>
  <si>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</si>
  <si>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</si>
  <si>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</si>
  <si>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</si>
  <si>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</si>
  <si>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</si>
  <si>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</si>
  <si>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</si>
  <si>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</si>
  <si>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</si>
  <si>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</si>
  <si>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</si>
  <si>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</si>
  <si>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</si>
  <si>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</si>
  <si>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</si>
  <si>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</si>
  <si>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</si>
  <si>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</si>
  <si>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</si>
  <si>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</si>
  <si>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</si>
  <si>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</si>
  <si>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</si>
  <si>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</si>
  <si>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</si>
  <si>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</si>
  <si>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</si>
  <si>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</si>
  <si>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</si>
  <si>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</si>
  <si>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</si>
  <si>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</si>
  <si>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</si>
  <si>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</si>
  <si>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</si>
  <si>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</si>
  <si>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</si>
  <si>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</si>
  <si>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</si>
  <si>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</si>
  <si>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</si>
  <si>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</si>
  <si>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</si>
  <si>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</si>
  <si>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</si>
  <si>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熊本県産山村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</si>
  <si>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</si>
  <si>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</si>
  <si>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</si>
  <si>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</si>
  <si>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</si>
  <si>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</si>
  <si>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</si>
  <si>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</si>
  <si>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</si>
  <si>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</si>
  <si>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</si>
  <si>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</si>
  <si>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</si>
  <si>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</si>
  <si>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</si>
  <si>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</si>
  <si>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</si>
  <si>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</si>
  <si>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</si>
  <si>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</si>
  <si>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産山村診療所特別会計</t>
    <phoneticPr fontId="5"/>
  </si>
  <si>
    <t>うぶマート事業特別会計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</si>
  <si>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</si>
  <si>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</si>
  <si>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</si>
  <si>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</si>
  <si>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</si>
  <si>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</si>
  <si>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</si>
  <si>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</si>
  <si>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</si>
  <si>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</si>
  <si>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</si>
  <si>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</si>
  <si>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</si>
  <si>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</si>
  <si>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産山村国民健康保険特別会計</t>
    <phoneticPr fontId="5"/>
  </si>
  <si>
    <t>産山村介護保険特別会計</t>
    <phoneticPr fontId="5"/>
  </si>
  <si>
    <t>産山村後期高齢者医療特別会計</t>
    <phoneticPr fontId="5"/>
  </si>
  <si>
    <t>産山村簡易水道事業特別会計</t>
    <phoneticPr fontId="5"/>
  </si>
  <si>
    <t>法非適用企業</t>
    <phoneticPr fontId="5"/>
  </si>
  <si>
    <t>産山村風力発電事業特別会計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</si>
  <si>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</si>
  <si>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</si>
  <si>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</si>
  <si>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</si>
  <si>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</si>
  <si>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</si>
  <si>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</si>
  <si>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</si>
  <si>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</si>
  <si>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</si>
  <si>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</si>
  <si>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</si>
  <si>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</si>
  <si>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</si>
  <si>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</si>
  <si>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</si>
  <si>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</si>
  <si>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</si>
  <si>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</si>
  <si>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</si>
  <si>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</si>
  <si>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</si>
  <si>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</si>
  <si>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</si>
  <si>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</si>
  <si>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</si>
  <si>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</si>
  <si>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</si>
  <si>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</si>
  <si>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</si>
  <si>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</si>
  <si>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</si>
  <si>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</si>
  <si>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</si>
  <si>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</si>
  <si>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</si>
  <si>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</si>
  <si>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</si>
  <si>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</si>
  <si>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</si>
  <si>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</si>
  <si>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</si>
  <si>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</si>
  <si>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</si>
  <si>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</si>
  <si>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</si>
  <si>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</si>
  <si>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</si>
  <si>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</si>
  <si>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</si>
  <si>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</si>
  <si>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</si>
  <si>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</si>
  <si>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</si>
  <si>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</si>
  <si>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</si>
  <si>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</si>
  <si>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</si>
  <si>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</si>
  <si>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</si>
  <si>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</si>
  <si>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</si>
  <si>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</si>
  <si>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</si>
  <si>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</si>
  <si>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</si>
  <si>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</si>
  <si>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産山村簡易水道事業特別会計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</si>
  <si>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</si>
  <si>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</si>
  <si>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産山村介護保険特別会計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</si>
  <si>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</si>
  <si>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産山村後期高齢者医療特別会計</t>
    <phoneticPr fontId="5"/>
  </si>
  <si>
    <t>(Ｆ)</t>
    <phoneticPr fontId="5"/>
  </si>
  <si>
    <t>産山村国民健康保険特別会計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</si>
  <si>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</si>
  <si>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</si>
  <si>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</si>
  <si>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</si>
  <si>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</si>
  <si>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</si>
  <si>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</si>
  <si>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</si>
  <si>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</si>
  <si>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</si>
  <si>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</si>
  <si>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</si>
  <si>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</si>
  <si>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</si>
  <si>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</si>
  <si>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</si>
  <si>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</si>
  <si>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</si>
  <si>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</si>
  <si>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</si>
  <si>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</si>
  <si>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</si>
  <si>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</si>
  <si>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</si>
  <si>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</si>
  <si>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</si>
  <si>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</si>
  <si>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</si>
  <si>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</si>
  <si>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</si>
  <si>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</si>
  <si>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</si>
  <si>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</si>
  <si>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</si>
  <si>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</si>
  <si>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</si>
  <si>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</si>
  <si>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</si>
  <si>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</si>
  <si>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</si>
  <si>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</si>
  <si>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</si>
  <si>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</si>
  <si>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</si>
  <si>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</si>
  <si>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</si>
  <si>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</si>
  <si>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</si>
  <si>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</si>
  <si>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</si>
  <si>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</si>
  <si>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</si>
  <si>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</si>
  <si>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</si>
  <si>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</si>
  <si>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</si>
  <si>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</si>
  <si>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</si>
  <si>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</si>
  <si>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</si>
  <si>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</si>
  <si>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</si>
  <si>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</si>
  <si>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</si>
  <si>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</si>
  <si>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</si>
  <si>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</si>
  <si>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</si>
  <si>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</si>
  <si>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</si>
  <si>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</si>
  <si>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</si>
  <si>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</si>
  <si>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</si>
  <si>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</si>
  <si>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</si>
  <si>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</si>
  <si>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</si>
  <si>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</si>
  <si>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</si>
  <si>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</si>
  <si>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</si>
  <si>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</si>
  <si>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</si>
  <si>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6.67</t>
  </si>
  <si>
    <t>▲ 1.33</t>
  </si>
  <si>
    <t>一般会計</t>
  </si>
  <si>
    <t>産山村介護保険特別会計</t>
  </si>
  <si>
    <t>産山村診療所特別会計</t>
  </si>
  <si>
    <t>▲ 1.16</t>
  </si>
  <si>
    <t>▲ 0.76</t>
  </si>
  <si>
    <t>▲ 1.61</t>
  </si>
  <si>
    <t>▲ 0.54</t>
  </si>
  <si>
    <t>産山村簡易水道事業特別会計</t>
  </si>
  <si>
    <t>産山村後期高齢者医療特別会計</t>
  </si>
  <si>
    <t>産山村国民健康保険特別会計</t>
  </si>
  <si>
    <t>うぶマート事業特別会計</t>
  </si>
  <si>
    <t>産山村風力発電事業特別会計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</si>
  <si>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</si>
  <si>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</si>
  <si>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</si>
  <si>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</si>
  <si>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</si>
  <si>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</si>
  <si>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</si>
  <si>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</si>
  <si>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</si>
  <si>
    <t>特別会計（交通災害共済事業）分を含む</t>
  </si>
  <si>
    <t>阿蘇広域行政事務組合(一般会計)</t>
  </si>
  <si>
    <t>阿蘇広域行政事務組合
（特別養護老人ホーム阿蘇みやま荘特別会計）</t>
  </si>
  <si>
    <t>法非適用企業</t>
  </si>
  <si>
    <t>熊本県後期高齢者医療広域連合
（一般会計）</t>
  </si>
  <si>
    <t>熊本県後期高齢者医療広域連合
（後期高齢者医療特別会計）</t>
  </si>
  <si>
    <t>株式会社うぶやま</t>
  </si>
  <si>
    <t>産山村創生基金</t>
  </si>
  <si>
    <t>ふるさと寄附基金</t>
  </si>
  <si>
    <t>熊本地震復興基金</t>
  </si>
  <si>
    <t>災害対策基金</t>
  </si>
  <si>
    <t>森林環境譲与税交付金基金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</si>
</sst>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E5A5-4BD3-ACEA-3387A6536D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249411</c:v>
                </c:pt>
                <c:pt idx="1">
                  <c:v>224674</c:v>
                </c:pt>
                <c:pt idx="2">
                  <c:v>348255</c:v>
                </c:pt>
                <c:pt idx="3">
                  <c:v>439156</c:v>
                </c:pt>
                <c:pt idx="4">
                  <c:v>402338</c:v>
                </c:pt>
              </c:numCache>
            </c:numRef>
          </c:val>
          <c:smooth val="0"/>
          <c:extLst>
            <c:ext xmlns:c16="http://schemas.microsoft.com/office/drawing/2014/chart" uri="{C3380CC4-5D6E-409C-BE32-E72D297353CC}">
              <c16:uniqueId val="{00000001-E5A5-4BD3-ACEA-3387A6536D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9.36</c:v>
                </c:pt>
                <c:pt idx="1">
                  <c:v>7.03</c:v>
                </c:pt>
                <c:pt idx="2">
                  <c:v>1.9</c:v>
                </c:pt>
                <c:pt idx="3">
                  <c:v>10.4</c:v>
                </c:pt>
                <c:pt idx="4">
                  <c:v>9.2899999999999991</c:v>
                </c:pt>
              </c:numCache>
            </c:numRef>
          </c:val>
          <c:extLst>
            <c:ext xmlns:c16="http://schemas.microsoft.com/office/drawing/2014/chart" uri="{C3380CC4-5D6E-409C-BE32-E72D297353CC}">
              <c16:uniqueId val="{00000000-A73F-41AC-B8B1-1E7AA58F6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72.02</c:v>
                </c:pt>
                <c:pt idx="1">
                  <c:v>66.92</c:v>
                </c:pt>
                <c:pt idx="2">
                  <c:v>65.900000000000006</c:v>
                </c:pt>
                <c:pt idx="3">
                  <c:v>63.87</c:v>
                </c:pt>
                <c:pt idx="4">
                  <c:v>79.81</c:v>
                </c:pt>
              </c:numCache>
            </c:numRef>
          </c:val>
          <c:extLst>
            <c:ext xmlns:c16="http://schemas.microsoft.com/office/drawing/2014/chart" uri="{C3380CC4-5D6E-409C-BE32-E72D297353CC}">
              <c16:uniqueId val="{00000001-A73F-41AC-B8B1-1E7AA58F67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9.75</c:v>
                </c:pt>
                <c:pt idx="1">
                  <c:v>-6.67</c:v>
                </c:pt>
                <c:pt idx="2">
                  <c:v>-1.33</c:v>
                </c:pt>
                <c:pt idx="3">
                  <c:v>12.11</c:v>
                </c:pt>
                <c:pt idx="4">
                  <c:v>13.16</c:v>
                </c:pt>
              </c:numCache>
            </c:numRef>
          </c:val>
          <c:smooth val="0"/>
          <c:extLst>
            <c:ext xmlns:c16="http://schemas.microsoft.com/office/drawing/2014/chart" uri="{C3380CC4-5D6E-409C-BE32-E72D297353CC}">
              <c16:uniqueId val="{00000002-A73F-41AC-B8B1-1E7AA58F67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73-4185-8ECE-4702B471D3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73-4185-8ECE-4702B471D31D}"/>
            </c:ext>
          </c:extLst>
        </c:ser>
        <c:ser>
          <c:idx val="2"/>
          <c:order val="2"/>
          <c:tx>
            <c:strRef>
              <c:f>データシート!$A$29</c:f>
              <c:strCache>
                <c:ptCount val="1"/>
                <c:pt idx="0">
                  <c:v>産山村風力発電事業特別会計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0.82</c:v>
                </c:pt>
                <c:pt idx="2">
                  <c:v>#N/A</c:v>
                </c:pt>
                <c:pt idx="3">
                  <c:v>0.49</c:v>
                </c:pt>
                <c:pt idx="4">
                  <c:v>#N/A</c:v>
                </c:pt>
                <c:pt idx="5">
                  <c:v>0.66</c:v>
                </c:pt>
                <c:pt idx="6">
                  <c:v>#N/A</c:v>
                </c:pt>
                <c:pt idx="7">
                  <c:v>0.42</c:v>
                </c:pt>
                <c:pt idx="8">
                  <c:v>#N/A</c:v>
                </c:pt>
                <c:pt idx="9">
                  <c:v>0</c:v>
                </c:pt>
              </c:numCache>
            </c:numRef>
          </c:val>
          <c:extLst>
            <c:ext xmlns:c16="http://schemas.microsoft.com/office/drawing/2014/chart" uri="{C3380CC4-5D6E-409C-BE32-E72D297353CC}">
              <c16:uniqueId val="{00000002-7173-4185-8ECE-4702B471D31D}"/>
            </c:ext>
          </c:extLst>
        </c:ser>
        <c:ser>
          <c:idx val="3"/>
          <c:order val="3"/>
          <c:tx>
            <c:strRef>
              <c:f>データシート!$A$30</c:f>
              <c:strCache>
                <c:ptCount val="1"/>
                <c:pt idx="0">
                  <c:v>うぶマート事業特別会計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7173-4185-8ECE-4702B471D31D}"/>
            </c:ext>
          </c:extLst>
        </c:ser>
        <c:ser>
          <c:idx val="4"/>
          <c:order val="4"/>
          <c:tx>
            <c:strRef>
              <c:f>データシート!$A$31</c:f>
              <c:strCache>
                <c:ptCount val="1"/>
                <c:pt idx="0">
                  <c:v>産山村国民健康保険特別会計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1.53</c:v>
                </c:pt>
                <c:pt idx="2">
                  <c:v>#N/A</c:v>
                </c:pt>
                <c:pt idx="3">
                  <c:v>0.76</c:v>
                </c:pt>
                <c:pt idx="4">
                  <c:v>#N/A</c:v>
                </c:pt>
                <c:pt idx="5">
                  <c:v>0.56000000000000005</c:v>
                </c:pt>
                <c:pt idx="6">
                  <c:v>#N/A</c:v>
                </c:pt>
                <c:pt idx="7">
                  <c:v>0.36</c:v>
                </c:pt>
                <c:pt idx="8">
                  <c:v>#N/A</c:v>
                </c:pt>
                <c:pt idx="9">
                  <c:v>0.05</c:v>
                </c:pt>
              </c:numCache>
            </c:numRef>
          </c:val>
          <c:extLst>
            <c:ext xmlns:c16="http://schemas.microsoft.com/office/drawing/2014/chart" uri="{C3380CC4-5D6E-409C-BE32-E72D297353CC}">
              <c16:uniqueId val="{00000004-7173-4185-8ECE-4702B471D31D}"/>
            </c:ext>
          </c:extLst>
        </c:ser>
        <c:ser>
          <c:idx val="5"/>
          <c:order val="5"/>
          <c:tx>
            <c:strRef>
              <c:f>データシート!$A$32</c:f>
              <c:strCache>
                <c:ptCount val="1"/>
                <c:pt idx="0">
                  <c:v>産山村後期高齢者医療特別会計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2.74</c:v>
                </c:pt>
                <c:pt idx="2">
                  <c:v>#N/A</c:v>
                </c:pt>
                <c:pt idx="3">
                  <c:v>0.1</c:v>
                </c:pt>
                <c:pt idx="4">
                  <c:v>#N/A</c:v>
                </c:pt>
                <c:pt idx="5">
                  <c:v>0.1</c:v>
                </c:pt>
                <c:pt idx="6">
                  <c:v>#N/A</c:v>
                </c:pt>
                <c:pt idx="7">
                  <c:v>0.11</c:v>
                </c:pt>
                <c:pt idx="8">
                  <c:v>#N/A</c:v>
                </c:pt>
                <c:pt idx="9">
                  <c:v>0.08</c:v>
                </c:pt>
              </c:numCache>
            </c:numRef>
          </c:val>
          <c:extLst>
            <c:ext xmlns:c16="http://schemas.microsoft.com/office/drawing/2014/chart" uri="{C3380CC4-5D6E-409C-BE32-E72D297353CC}">
              <c16:uniqueId val="{00000005-7173-4185-8ECE-4702B471D31D}"/>
            </c:ext>
          </c:extLst>
        </c:ser>
        <c:ser>
          <c:idx val="6"/>
          <c:order val="6"/>
          <c:tx>
            <c:strRef>
              <c:f>データシート!$A$33</c:f>
              <c:strCache>
                <c:ptCount val="1"/>
                <c:pt idx="0">
                  <c:v>産山村簡易水道事業特別会計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0.04</c:v>
                </c:pt>
                <c:pt idx="4">
                  <c:v>#N/A</c:v>
                </c:pt>
                <c:pt idx="5">
                  <c:v>0</c:v>
                </c:pt>
                <c:pt idx="6">
                  <c:v>#N/A</c:v>
                </c:pt>
                <c:pt idx="7">
                  <c:v>0.01</c:v>
                </c:pt>
                <c:pt idx="8">
                  <c:v>#N/A</c:v>
                </c:pt>
                <c:pt idx="9">
                  <c:v>0.1</c:v>
                </c:pt>
              </c:numCache>
            </c:numRef>
          </c:val>
          <c:extLst>
            <c:ext xmlns:c16="http://schemas.microsoft.com/office/drawing/2014/chart" uri="{C3380CC4-5D6E-409C-BE32-E72D297353CC}">
              <c16:uniqueId val="{00000006-7173-4185-8ECE-4702B471D31D}"/>
            </c:ext>
          </c:extLst>
        </c:ser>
        <c:ser>
          <c:idx val="7"/>
          <c:order val="7"/>
          <c:tx>
            <c:strRef>
              <c:f>データシート!$A$34</c:f>
              <c:strCache>
                <c:ptCount val="1"/>
                <c:pt idx="0">
                  <c:v>産山村診療所特別会計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1.1599999999999999</c:v>
                </c:pt>
                <c:pt idx="1">
                  <c:v>#N/A</c:v>
                </c:pt>
                <c:pt idx="2">
                  <c:v>0.76</c:v>
                </c:pt>
                <c:pt idx="3">
                  <c:v>#N/A</c:v>
                </c:pt>
                <c:pt idx="4">
                  <c:v>1.61</c:v>
                </c:pt>
                <c:pt idx="5">
                  <c:v>#N/A</c:v>
                </c:pt>
                <c:pt idx="6">
                  <c:v>0.54</c:v>
                </c:pt>
                <c:pt idx="7">
                  <c:v>#N/A</c:v>
                </c:pt>
                <c:pt idx="8">
                  <c:v>#N/A</c:v>
                </c:pt>
                <c:pt idx="9">
                  <c:v>0.32</c:v>
                </c:pt>
              </c:numCache>
            </c:numRef>
          </c:val>
          <c:extLst>
            <c:ext xmlns:c16="http://schemas.microsoft.com/office/drawing/2014/chart" uri="{C3380CC4-5D6E-409C-BE32-E72D297353CC}">
              <c16:uniqueId val="{00000007-7173-4185-8ECE-4702B471D31D}"/>
            </c:ext>
          </c:extLst>
        </c:ser>
        <c:ser>
          <c:idx val="8"/>
          <c:order val="8"/>
          <c:tx>
            <c:strRef>
              <c:f>データシート!$A$35</c:f>
              <c:strCache>
                <c:ptCount val="1"/>
                <c:pt idx="0">
                  <c:v>産山村介護保険特別会計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2.82</c:v>
                </c:pt>
                <c:pt idx="2">
                  <c:v>#N/A</c:v>
                </c:pt>
                <c:pt idx="3">
                  <c:v>2.88</c:v>
                </c:pt>
                <c:pt idx="4">
                  <c:v>#N/A</c:v>
                </c:pt>
                <c:pt idx="5">
                  <c:v>0.87</c:v>
                </c:pt>
                <c:pt idx="6">
                  <c:v>#N/A</c:v>
                </c:pt>
                <c:pt idx="7">
                  <c:v>1.74</c:v>
                </c:pt>
                <c:pt idx="8">
                  <c:v>#N/A</c:v>
                </c:pt>
                <c:pt idx="9">
                  <c:v>3.67</c:v>
                </c:pt>
              </c:numCache>
            </c:numRef>
          </c:val>
          <c:extLst>
            <c:ext xmlns:c16="http://schemas.microsoft.com/office/drawing/2014/chart" uri="{C3380CC4-5D6E-409C-BE32-E72D297353CC}">
              <c16:uniqueId val="{00000008-7173-4185-8ECE-4702B471D3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10.52</c:v>
                </c:pt>
                <c:pt idx="2">
                  <c:v>#N/A</c:v>
                </c:pt>
                <c:pt idx="3">
                  <c:v>7.8</c:v>
                </c:pt>
                <c:pt idx="4">
                  <c:v>#N/A</c:v>
                </c:pt>
                <c:pt idx="5">
                  <c:v>3.51</c:v>
                </c:pt>
                <c:pt idx="6">
                  <c:v>#N/A</c:v>
                </c:pt>
                <c:pt idx="7">
                  <c:v>10.94</c:v>
                </c:pt>
                <c:pt idx="8">
                  <c:v>#N/A</c:v>
                </c:pt>
                <c:pt idx="9">
                  <c:v>8.9600000000000009</c:v>
                </c:pt>
              </c:numCache>
            </c:numRef>
          </c:val>
          <c:extLst>
            <c:ext xmlns:c16="http://schemas.microsoft.com/office/drawing/2014/chart" uri="{C3380CC4-5D6E-409C-BE32-E72D297353CC}">
              <c16:uniqueId val="{00000009-7173-4185-8ECE-4702B471D3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158</c:v>
                </c:pt>
                <c:pt idx="5">
                  <c:v>157</c:v>
                </c:pt>
                <c:pt idx="8">
                  <c:v>169</c:v>
                </c:pt>
                <c:pt idx="11">
                  <c:v>165</c:v>
                </c:pt>
                <c:pt idx="14">
                  <c:v>165</c:v>
                </c:pt>
              </c:numCache>
            </c:numRef>
          </c:val>
          <c:extLst>
            <c:ext xmlns:c16="http://schemas.microsoft.com/office/drawing/2014/chart" uri="{C3380CC4-5D6E-409C-BE32-E72D297353CC}">
              <c16:uniqueId val="{00000000-1E81-4601-AB3D-E10AF17F10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81-4601-AB3D-E10AF17F10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8</c:v>
                </c:pt>
                <c:pt idx="6">
                  <c:v>13</c:v>
                </c:pt>
                <c:pt idx="9">
                  <c:v>13</c:v>
                </c:pt>
                <c:pt idx="12">
                  <c:v>19</c:v>
                </c:pt>
              </c:numCache>
            </c:numRef>
          </c:val>
          <c:extLst>
            <c:ext xmlns:c16="http://schemas.microsoft.com/office/drawing/2014/chart" uri="{C3380CC4-5D6E-409C-BE32-E72D297353CC}">
              <c16:uniqueId val="{00000002-1E81-4601-AB3D-E10AF17F10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7</c:v>
                </c:pt>
                <c:pt idx="6">
                  <c:v>8</c:v>
                </c:pt>
                <c:pt idx="9">
                  <c:v>7</c:v>
                </c:pt>
                <c:pt idx="12">
                  <c:v>6</c:v>
                </c:pt>
              </c:numCache>
            </c:numRef>
          </c:val>
          <c:extLst>
            <c:ext xmlns:c16="http://schemas.microsoft.com/office/drawing/2014/chart" uri="{C3380CC4-5D6E-409C-BE32-E72D297353CC}">
              <c16:uniqueId val="{00000003-1E81-4601-AB3D-E10AF17F10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c:v>
                </c:pt>
                <c:pt idx="3">
                  <c:v>8</c:v>
                </c:pt>
                <c:pt idx="6">
                  <c:v>6</c:v>
                </c:pt>
                <c:pt idx="9">
                  <c:v>5</c:v>
                </c:pt>
                <c:pt idx="12">
                  <c:v>5</c:v>
                </c:pt>
              </c:numCache>
            </c:numRef>
          </c:val>
          <c:extLst>
            <c:ext xmlns:c16="http://schemas.microsoft.com/office/drawing/2014/chart" uri="{C3380CC4-5D6E-409C-BE32-E72D297353CC}">
              <c16:uniqueId val="{00000004-1E81-4601-AB3D-E10AF17F10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81-4601-AB3D-E10AF17F10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81-4601-AB3D-E10AF17F10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209</c:v>
                </c:pt>
                <c:pt idx="3">
                  <c:v>206</c:v>
                </c:pt>
                <c:pt idx="6">
                  <c:v>215</c:v>
                </c:pt>
                <c:pt idx="9">
                  <c:v>217</c:v>
                </c:pt>
                <c:pt idx="12">
                  <c:v>228</c:v>
                </c:pt>
              </c:numCache>
            </c:numRef>
          </c:val>
          <c:extLst>
            <c:ext xmlns:c16="http://schemas.microsoft.com/office/drawing/2014/chart" uri="{C3380CC4-5D6E-409C-BE32-E72D297353CC}">
              <c16:uniqueId val="{00000007-1E81-4601-AB3D-E10AF17F10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c:v>
                </c:pt>
                <c:pt idx="2">
                  <c:v>#N/A</c:v>
                </c:pt>
                <c:pt idx="3">
                  <c:v>#N/A</c:v>
                </c:pt>
                <c:pt idx="4">
                  <c:v>72</c:v>
                </c:pt>
                <c:pt idx="5">
                  <c:v>#N/A</c:v>
                </c:pt>
                <c:pt idx="6">
                  <c:v>#N/A</c:v>
                </c:pt>
                <c:pt idx="7">
                  <c:v>73</c:v>
                </c:pt>
                <c:pt idx="8">
                  <c:v>#N/A</c:v>
                </c:pt>
                <c:pt idx="9">
                  <c:v>#N/A</c:v>
                </c:pt>
                <c:pt idx="10">
                  <c:v>77</c:v>
                </c:pt>
                <c:pt idx="11">
                  <c:v>#N/A</c:v>
                </c:pt>
                <c:pt idx="12">
                  <c:v>#N/A</c:v>
                </c:pt>
                <c:pt idx="13">
                  <c:v>93</c:v>
                </c:pt>
                <c:pt idx="14">
                  <c:v>#N/A</c:v>
                </c:pt>
              </c:numCache>
            </c:numRef>
          </c:val>
          <c:smooth val="0"/>
          <c:extLst>
            <c:ext xmlns:c16="http://schemas.microsoft.com/office/drawing/2014/chart" uri="{C3380CC4-5D6E-409C-BE32-E72D297353CC}">
              <c16:uniqueId val="{00000008-1E81-4601-AB3D-E10AF17F10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1642</c:v>
                </c:pt>
                <c:pt idx="5">
                  <c:v>1587</c:v>
                </c:pt>
                <c:pt idx="8">
                  <c:v>1623</c:v>
                </c:pt>
                <c:pt idx="11">
                  <c:v>1646</c:v>
                </c:pt>
                <c:pt idx="14">
                  <c:v>1659</c:v>
                </c:pt>
              </c:numCache>
            </c:numRef>
          </c:val>
          <c:extLst>
            <c:ext xmlns:c16="http://schemas.microsoft.com/office/drawing/2014/chart" uri="{C3380CC4-5D6E-409C-BE32-E72D297353CC}">
              <c16:uniqueId val="{00000000-9871-47CD-9D1F-8B1B9A85CC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159</c:v>
                </c:pt>
                <c:pt idx="5">
                  <c:v>149</c:v>
                </c:pt>
                <c:pt idx="8">
                  <c:v>136</c:v>
                </c:pt>
                <c:pt idx="11">
                  <c:v>169</c:v>
                </c:pt>
                <c:pt idx="14">
                  <c:v>158</c:v>
                </c:pt>
              </c:numCache>
            </c:numRef>
          </c:val>
          <c:extLst>
            <c:ext xmlns:c16="http://schemas.microsoft.com/office/drawing/2014/chart" uri="{C3380CC4-5D6E-409C-BE32-E72D297353CC}">
              <c16:uniqueId val="{00000001-9871-47CD-9D1F-8B1B9A85CC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1109</c:v>
                </c:pt>
                <c:pt idx="5">
                  <c:v>973</c:v>
                </c:pt>
                <c:pt idx="8">
                  <c:v>1045</c:v>
                </c:pt>
                <c:pt idx="11">
                  <c:v>1118</c:v>
                </c:pt>
                <c:pt idx="14">
                  <c:v>1324</c:v>
                </c:pt>
              </c:numCache>
            </c:numRef>
          </c:val>
          <c:extLst>
            <c:ext xmlns:c16="http://schemas.microsoft.com/office/drawing/2014/chart" uri="{C3380CC4-5D6E-409C-BE32-E72D297353CC}">
              <c16:uniqueId val="{00000002-9871-47CD-9D1F-8B1B9A85CC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71-47CD-9D1F-8B1B9A85CC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71-47CD-9D1F-8B1B9A85CC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71-47CD-9D1F-8B1B9A85CC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261</c:v>
                </c:pt>
                <c:pt idx="3">
                  <c:v>261</c:v>
                </c:pt>
                <c:pt idx="6">
                  <c:v>153</c:v>
                </c:pt>
                <c:pt idx="9">
                  <c:v>262</c:v>
                </c:pt>
                <c:pt idx="12">
                  <c:v>0</c:v>
                </c:pt>
              </c:numCache>
            </c:numRef>
          </c:val>
          <c:extLst>
            <c:ext xmlns:c16="http://schemas.microsoft.com/office/drawing/2014/chart" uri="{C3380CC4-5D6E-409C-BE32-E72D297353CC}">
              <c16:uniqueId val="{00000006-9871-47CD-9D1F-8B1B9A85CC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42</c:v>
                </c:pt>
                <c:pt idx="6">
                  <c:v>37</c:v>
                </c:pt>
                <c:pt idx="9">
                  <c:v>40</c:v>
                </c:pt>
                <c:pt idx="12">
                  <c:v>51</c:v>
                </c:pt>
              </c:numCache>
            </c:numRef>
          </c:val>
          <c:extLst>
            <c:ext xmlns:c16="http://schemas.microsoft.com/office/drawing/2014/chart" uri="{C3380CC4-5D6E-409C-BE32-E72D297353CC}">
              <c16:uniqueId val="{00000007-9871-47CD-9D1F-8B1B9A85CC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c:v>
                </c:pt>
                <c:pt idx="3">
                  <c:v>106</c:v>
                </c:pt>
                <c:pt idx="6">
                  <c:v>95</c:v>
                </c:pt>
                <c:pt idx="9">
                  <c:v>75</c:v>
                </c:pt>
                <c:pt idx="12">
                  <c:v>63</c:v>
                </c:pt>
              </c:numCache>
            </c:numRef>
          </c:val>
          <c:extLst>
            <c:ext xmlns:c16="http://schemas.microsoft.com/office/drawing/2014/chart" uri="{C3380CC4-5D6E-409C-BE32-E72D297353CC}">
              <c16:uniqueId val="{00000008-9871-47CD-9D1F-8B1B9A85CC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71-47CD-9D1F-8B1B9A85CC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2198</c:v>
                </c:pt>
                <c:pt idx="3">
                  <c:v>2175</c:v>
                </c:pt>
                <c:pt idx="6">
                  <c:v>2189</c:v>
                </c:pt>
                <c:pt idx="9">
                  <c:v>2303</c:v>
                </c:pt>
                <c:pt idx="12">
                  <c:v>2302</c:v>
                </c:pt>
              </c:numCache>
            </c:numRef>
          </c:val>
          <c:extLst>
            <c:ext xmlns:c16="http://schemas.microsoft.com/office/drawing/2014/chart" uri="{C3380CC4-5D6E-409C-BE32-E72D297353CC}">
              <c16:uniqueId val="{0000000A-9871-47CD-9D1F-8B1B9A85CC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71-47CD-9D1F-8B1B9A85CC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773</c:v>
                </c:pt>
                <c:pt idx="1">
                  <c:v>817</c:v>
                </c:pt>
                <c:pt idx="2">
                  <c:v>998</c:v>
                </c:pt>
              </c:numCache>
            </c:numRef>
          </c:val>
          <c:extLst>
            <c:ext xmlns:c16="http://schemas.microsoft.com/office/drawing/2014/chart" uri="{C3380CC4-5D6E-409C-BE32-E72D297353CC}">
              <c16:uniqueId val="{00000000-4B19-4797-83F2-FAC7A28F9D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78</c:v>
                </c:pt>
                <c:pt idx="2">
                  <c:v>77</c:v>
                </c:pt>
              </c:numCache>
            </c:numRef>
          </c:val>
          <c:extLst>
            <c:ext xmlns:c16="http://schemas.microsoft.com/office/drawing/2014/chart" uri="{C3380CC4-5D6E-409C-BE32-E72D297353CC}">
              <c16:uniqueId val="{00000001-4B19-4797-83F2-FAC7A28F9D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184</c:v>
                </c:pt>
                <c:pt idx="1">
                  <c:v>191</c:v>
                </c:pt>
                <c:pt idx="2">
                  <c:v>209</c:v>
                </c:pt>
              </c:numCache>
            </c:numRef>
          </c:val>
          <c:extLst>
            <c:ext xmlns:c16="http://schemas.microsoft.com/office/drawing/2014/chart" uri="{C3380CC4-5D6E-409C-BE32-E72D297353CC}">
              <c16:uniqueId val="{00000002-4B19-4797-83F2-FAC7A28F9D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年熊本地震災害復旧事業、産山学園校舎の大規模改修、村道新設改良を実施してきた結果、元利償還金の額は年々増加している。今後も小さな拠点事業などの借入の償還が控えており、元利償還金は増加していくと考えられ、令和７年から９年に償還額のピークを迎える。</a:t>
          </a:r>
          <a:endParaRPr lang="ja-JP" altLang="ja-JP" sz="1400">
            <a:effectLst/>
          </a:endParaRPr>
        </a:p>
        <a:p>
          <a:r>
            <a:rPr kumimoji="1" lang="ja-JP" altLang="ja-JP" sz="1100">
              <a:solidFill>
                <a:schemeClr val="dk1"/>
              </a:solidFill>
              <a:effectLst/>
              <a:latin typeface="+mn-lt"/>
              <a:ea typeface="+mn-ea"/>
              <a:cs typeface="+mn-cs"/>
            </a:rPr>
            <a:t>　今後とも、緊急度・住民のニーズの把握に基づいた的確な事業実施を行い、起債の新規発行抑制と併せて計画的な活用に努めていく。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平成２８年熊本地震における災害廃棄物処理に係る地方債の元利償還金相当額を積立たことにより増加。その後取崩し行っていることから、徐々に減少している。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地方債残高は前年度から大きな変動はなく、分子全体は</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百万円減少している。また、充当可能基金の増額などで、将来負担比率はマイナスを維持している。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熊本県産山村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決算余剰金の積立が主な要因。これにより、財政調整基金は</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財政調整基金に関しては１０億円を一旦目安として、今後はその他基金の確保に努める。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産山村創生基金：人材育成、地方創生</a:t>
          </a:r>
          <a:endParaRPr lang="ja-JP" altLang="ja-JP" sz="1400">
            <a:effectLst/>
          </a:endParaRPr>
        </a:p>
        <a:p>
          <a:r>
            <a:rPr kumimoji="1" lang="ja-JP" altLang="ja-JP" sz="1100">
              <a:solidFill>
                <a:schemeClr val="dk1"/>
              </a:solidFill>
              <a:effectLst/>
              <a:latin typeface="+mn-lt"/>
              <a:ea typeface="+mn-ea"/>
              <a:cs typeface="+mn-cs"/>
            </a:rPr>
            <a:t>　ふるさと寄附基金：環境保全、教育振興等</a:t>
          </a:r>
          <a:endParaRPr lang="ja-JP" altLang="ja-JP" sz="1400">
            <a:effectLst/>
          </a:endParaRPr>
        </a:p>
        <a:p>
          <a:r>
            <a:rPr kumimoji="1" lang="ja-JP" altLang="ja-JP" sz="1100">
              <a:solidFill>
                <a:schemeClr val="dk1"/>
              </a:solidFill>
              <a:effectLst/>
              <a:latin typeface="+mn-lt"/>
              <a:ea typeface="+mn-ea"/>
              <a:cs typeface="+mn-cs"/>
            </a:rPr>
            <a:t>　熊本地震復興基金：熊本地からの復興、災害対策</a:t>
          </a:r>
          <a:endParaRPr lang="ja-JP" altLang="ja-JP" sz="1400">
            <a:effectLst/>
          </a:endParaRPr>
        </a:p>
        <a:p>
          <a:r>
            <a:rPr kumimoji="1" lang="ja-JP" altLang="ja-JP" sz="1100">
              <a:solidFill>
                <a:schemeClr val="dk1"/>
              </a:solidFill>
              <a:effectLst/>
              <a:latin typeface="+mn-lt"/>
              <a:ea typeface="+mn-ea"/>
              <a:cs typeface="+mn-cs"/>
            </a:rPr>
            <a:t>　災害対策基金：災害対応</a:t>
          </a:r>
          <a:endParaRPr lang="ja-JP" altLang="ja-JP" sz="1400">
            <a:effectLst/>
          </a:endParaRPr>
        </a:p>
        <a:p>
          <a:r>
            <a:rPr kumimoji="1" lang="ja-JP" altLang="ja-JP" sz="1100">
              <a:solidFill>
                <a:schemeClr val="dk1"/>
              </a:solidFill>
              <a:effectLst/>
              <a:latin typeface="+mn-lt"/>
              <a:ea typeface="+mn-ea"/>
              <a:cs typeface="+mn-cs"/>
            </a:rPr>
            <a:t>　森林環境譲与税交付金基金：森林保全</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産山村創生基金：利子分の増加</a:t>
          </a:r>
          <a:endParaRPr lang="ja-JP" altLang="ja-JP" sz="1400">
            <a:effectLst/>
          </a:endParaRPr>
        </a:p>
        <a:p>
          <a:r>
            <a:rPr kumimoji="1" lang="ja-JP" altLang="ja-JP" sz="1100">
              <a:solidFill>
                <a:schemeClr val="dk1"/>
              </a:solidFill>
              <a:effectLst/>
              <a:latin typeface="+mn-lt"/>
              <a:ea typeface="+mn-ea"/>
              <a:cs typeface="+mn-cs"/>
            </a:rPr>
            <a:t>　ふるさと寄附基金：寄附額の増加</a:t>
          </a:r>
          <a:endParaRPr lang="ja-JP" altLang="ja-JP" sz="1400">
            <a:effectLst/>
          </a:endParaRPr>
        </a:p>
        <a:p>
          <a:r>
            <a:rPr kumimoji="1" lang="ja-JP" altLang="ja-JP" sz="1100">
              <a:solidFill>
                <a:schemeClr val="dk1"/>
              </a:solidFill>
              <a:effectLst/>
              <a:latin typeface="+mn-lt"/>
              <a:ea typeface="+mn-ea"/>
              <a:cs typeface="+mn-cs"/>
            </a:rPr>
            <a:t>　災害対策基金：宅地災害復旧への財源として取崩したため</a:t>
          </a:r>
          <a:endParaRPr lang="ja-JP" altLang="ja-JP" sz="1400">
            <a:effectLst/>
          </a:endParaRPr>
        </a:p>
        <a:p>
          <a:r>
            <a:rPr kumimoji="1" lang="ja-JP" altLang="ja-JP" sz="1100">
              <a:solidFill>
                <a:schemeClr val="dk1"/>
              </a:solidFill>
              <a:effectLst/>
              <a:latin typeface="+mn-lt"/>
              <a:ea typeface="+mn-ea"/>
              <a:cs typeface="+mn-cs"/>
            </a:rPr>
            <a:t>　森林環境譲与税交付金基金：譲与額増加に伴うもの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寄附金、熊本地震復興基金、環境譲与税交付金基金は毎年度活用しているため取崩しはあるが、寄附金と森林環境譲与税交付金の金額次第では増加することもある。各基金ともに事業目的に沿った運用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決算余剰金の積立が主な要因。これにより、財政調整基金は</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財政調整基金に関しては１０億円を一旦目安としていく。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償還分に充てたため。</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償還時に財源として充当予定。熊本地震以前の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百万円前後まで戻す予定。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
1,362
60.81
2,706,599
2,581,348
116,242
1,251,070
2,302,096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財政力指数が低いのは、人口減少や全国平均を上回る高齢化に加え、村内の主要産業である農林業を取り巻く情勢（後継者不足等）が影響し、財政基盤が弱いことが要因となっている。</a:t>
          </a:r>
          <a:endParaRPr lang="ja-JP" altLang="ja-JP" sz="1400">
            <a:effectLst/>
          </a:endParaRPr>
        </a:p>
        <a:p>
          <a:r>
            <a:rPr kumimoji="1" lang="ja-JP" altLang="ja-JP" sz="1100">
              <a:solidFill>
                <a:schemeClr val="dk1"/>
              </a:solidFill>
              <a:effectLst/>
              <a:latin typeface="+mn-lt"/>
              <a:ea typeface="+mn-ea"/>
              <a:cs typeface="+mn-cs"/>
            </a:rPr>
            <a:t>　このため、新規就農者受け入れ事業等に取り組みながら基幹産業である農業を活かした村づくりを展開している。</a:t>
          </a:r>
          <a:endParaRPr lang="ja-JP" altLang="ja-JP" sz="1400">
            <a:effectLst/>
          </a:endParaRPr>
        </a:p>
        <a:p>
          <a:r>
            <a:rPr kumimoji="1" lang="ja-JP" altLang="ja-JP" sz="1100">
              <a:solidFill>
                <a:schemeClr val="dk1"/>
              </a:solidFill>
              <a:effectLst/>
              <a:latin typeface="+mn-lt"/>
              <a:ea typeface="+mn-ea"/>
              <a:cs typeface="+mn-cs"/>
            </a:rPr>
            <a:t>　本村としては、類似団体平均に追いつくよう、行政の効率化に努めることにより今後も財政の健全化を図っていく。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回っている。物件費</a:t>
          </a:r>
          <a:r>
            <a:rPr kumimoji="1" lang="en-US" altLang="ja-JP" sz="1100">
              <a:solidFill>
                <a:schemeClr val="dk1"/>
              </a:solidFill>
              <a:effectLst/>
              <a:latin typeface="+mn-lt"/>
              <a:ea typeface="+mn-ea"/>
              <a:cs typeface="+mn-cs"/>
            </a:rPr>
            <a:t>+25,387</a:t>
          </a:r>
          <a:r>
            <a:rPr kumimoji="1" lang="ja-JP" altLang="ja-JP" sz="1100">
              <a:solidFill>
                <a:schemeClr val="dk1"/>
              </a:solidFill>
              <a:effectLst/>
              <a:latin typeface="+mn-lt"/>
              <a:ea typeface="+mn-ea"/>
              <a:cs typeface="+mn-cs"/>
            </a:rPr>
            <a:t>千円、公債費</a:t>
          </a:r>
          <a:r>
            <a:rPr kumimoji="1" lang="en-US" altLang="ja-JP" sz="1100">
              <a:solidFill>
                <a:schemeClr val="dk1"/>
              </a:solidFill>
              <a:effectLst/>
              <a:latin typeface="+mn-lt"/>
              <a:ea typeface="+mn-ea"/>
              <a:cs typeface="+mn-cs"/>
            </a:rPr>
            <a:t>+12,153</a:t>
          </a:r>
          <a:r>
            <a:rPr kumimoji="1" lang="ja-JP" altLang="ja-JP" sz="1100">
              <a:solidFill>
                <a:schemeClr val="dk1"/>
              </a:solidFill>
              <a:effectLst/>
              <a:latin typeface="+mn-lt"/>
              <a:ea typeface="+mn-ea"/>
              <a:cs typeface="+mn-cs"/>
            </a:rPr>
            <a:t>千円など、経常経費が</a:t>
          </a:r>
          <a:r>
            <a:rPr kumimoji="1" lang="en-US" altLang="ja-JP" sz="1100">
              <a:solidFill>
                <a:schemeClr val="dk1"/>
              </a:solidFill>
              <a:effectLst/>
              <a:latin typeface="+mn-lt"/>
              <a:ea typeface="+mn-ea"/>
              <a:cs typeface="+mn-cs"/>
            </a:rPr>
            <a:t>+54,772</a:t>
          </a:r>
          <a:r>
            <a:rPr kumimoji="1" lang="ja-JP" altLang="ja-JP" sz="1100">
              <a:solidFill>
                <a:schemeClr val="dk1"/>
              </a:solidFill>
              <a:effectLst/>
              <a:latin typeface="+mn-lt"/>
              <a:ea typeface="+mn-ea"/>
              <a:cs typeface="+mn-cs"/>
            </a:rPr>
            <a:t>千円だったのに対し、一般財源△</a:t>
          </a:r>
          <a:r>
            <a:rPr kumimoji="1" lang="en-US" altLang="ja-JP" sz="1100">
              <a:solidFill>
                <a:schemeClr val="dk1"/>
              </a:solidFill>
              <a:effectLst/>
              <a:latin typeface="+mn-lt"/>
              <a:ea typeface="+mn-ea"/>
              <a:cs typeface="+mn-cs"/>
            </a:rPr>
            <a:t>41,521</a:t>
          </a:r>
          <a:r>
            <a:rPr kumimoji="1" lang="ja-JP" altLang="ja-JP" sz="1100">
              <a:solidFill>
                <a:schemeClr val="dk1"/>
              </a:solidFill>
              <a:effectLst/>
              <a:latin typeface="+mn-lt"/>
              <a:ea typeface="+mn-ea"/>
              <a:cs typeface="+mn-cs"/>
            </a:rPr>
            <a:t>千円だったために、昨年度から</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ポイント上昇した。しかしながら、</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年度が普通交付税の追加交付などで上昇したことが要因のため、</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は平時に戻ったところである。しかし、経常経費が上昇傾向にあるため、今後も不要な支出は避け、経常収支比率の抑制を図りたい。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63</xdr:row>
      <xdr:rowOff>57996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89895"/>
          <a:ext cx="8382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64</xdr:row>
      <xdr:rowOff>139912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89895"/>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65</xdr:row>
      <xdr:rowOff>32808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127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32808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488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153458</xdr:rowOff>
    </xdr:from>
    <xdr:to>
      <xdr:col>11</xdr:col>
      <xdr:colOff>82550</xdr:colOff>
      <xdr:row>65</xdr:row>
      <xdr:rowOff>83608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68385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類似団体と比較すると平均値を上回っている。</a:t>
          </a:r>
          <a:endParaRPr lang="ja-JP" altLang="ja-JP" sz="1400">
            <a:effectLst/>
          </a:endParaRPr>
        </a:p>
        <a:p>
          <a:r>
            <a:rPr kumimoji="1" lang="ja-JP" altLang="ja-JP" sz="1100">
              <a:solidFill>
                <a:schemeClr val="dk1"/>
              </a:solidFill>
              <a:effectLst/>
              <a:latin typeface="+mn-lt"/>
              <a:ea typeface="+mn-ea"/>
              <a:cs typeface="+mn-cs"/>
            </a:rPr>
            <a:t>　給与改定、新型コロナウイルス感染症対応による人件費</a:t>
          </a:r>
          <a:r>
            <a:rPr kumimoji="1" lang="en-US" altLang="ja-JP" sz="1100">
              <a:solidFill>
                <a:schemeClr val="dk1"/>
              </a:solidFill>
              <a:effectLst/>
              <a:latin typeface="+mn-lt"/>
              <a:ea typeface="+mn-ea"/>
              <a:cs typeface="+mn-cs"/>
            </a:rPr>
            <a:t>6,111</a:t>
          </a:r>
          <a:r>
            <a:rPr kumimoji="1" lang="ja-JP" altLang="ja-JP" sz="1100">
              <a:solidFill>
                <a:schemeClr val="dk1"/>
              </a:solidFill>
              <a:effectLst/>
              <a:latin typeface="+mn-lt"/>
              <a:ea typeface="+mn-ea"/>
              <a:cs typeface="+mn-cs"/>
            </a:rPr>
            <a:t>千円の増で、人口も減少していることから、１人当たり人件費・物件費等が昨年度を上回った。</a:t>
          </a:r>
          <a:endParaRPr lang="ja-JP" altLang="ja-JP" sz="1400">
            <a:effectLst/>
          </a:endParaRPr>
        </a:p>
        <a:p>
          <a:r>
            <a:rPr kumimoji="1" lang="ja-JP" altLang="ja-JP" sz="1100">
              <a:solidFill>
                <a:schemeClr val="dk1"/>
              </a:solidFill>
              <a:effectLst/>
              <a:latin typeface="+mn-lt"/>
              <a:ea typeface="+mn-ea"/>
              <a:cs typeface="+mn-cs"/>
            </a:rPr>
            <a:t>　今後は、定年延長を控えていることから、定員管理計画に沿った職員採用を行うとともに物件費等も含め、行財政改革による取組みを継続し経費削減に努める。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163716</xdr:rowOff>
    </xdr:from>
    <xdr:to>
      <xdr:col>23</xdr:col>
      <xdr:colOff>133350</xdr:colOff>
      <xdr:row>83</xdr:row>
      <xdr:rowOff>41608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22616"/>
          <a:ext cx="838200" cy="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130598</xdr:rowOff>
    </xdr:from>
    <xdr:to>
      <xdr:col>19</xdr:col>
      <xdr:colOff>133350</xdr:colOff>
      <xdr:row>82</xdr:row>
      <xdr:rowOff>163716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9498"/>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116725</xdr:rowOff>
    </xdr:from>
    <xdr:to>
      <xdr:col>15</xdr:col>
      <xdr:colOff>82550</xdr:colOff>
      <xdr:row>82</xdr:row>
      <xdr:rowOff>130598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5625"/>
          <a:ext cx="889000" cy="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96394</xdr:rowOff>
    </xdr:from>
    <xdr:to>
      <xdr:col>11</xdr:col>
      <xdr:colOff>31750</xdr:colOff>
      <xdr:row>82</xdr:row>
      <xdr:rowOff>116725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5294"/>
          <a:ext cx="889000" cy="2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162258</xdr:rowOff>
    </xdr:from>
    <xdr:to>
      <xdr:col>23</xdr:col>
      <xdr:colOff>184150</xdr:colOff>
      <xdr:row>83</xdr:row>
      <xdr:rowOff>92408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134335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9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112916</xdr:rowOff>
    </xdr:from>
    <xdr:to>
      <xdr:col>19</xdr:col>
      <xdr:colOff>184150</xdr:colOff>
      <xdr:row>83</xdr:row>
      <xdr:rowOff>43066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27843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79798</xdr:rowOff>
    </xdr:from>
    <xdr:to>
      <xdr:col>15</xdr:col>
      <xdr:colOff>133350</xdr:colOff>
      <xdr:row>83</xdr:row>
      <xdr:rowOff>9948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166175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2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65925</xdr:rowOff>
    </xdr:from>
    <xdr:to>
      <xdr:col>11</xdr:col>
      <xdr:colOff>82550</xdr:colOff>
      <xdr:row>82</xdr:row>
      <xdr:rowOff>167525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152302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1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45594</xdr:rowOff>
    </xdr:from>
    <xdr:to>
      <xdr:col>7</xdr:col>
      <xdr:colOff>31750</xdr:colOff>
      <xdr:row>82</xdr:row>
      <xdr:rowOff>147194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131971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9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類似団体比較で</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ポイント低く、依然として低い傾向にある。</a:t>
          </a:r>
          <a:endParaRPr lang="ja-JP" altLang="ja-JP" sz="1400">
            <a:effectLst/>
          </a:endParaRPr>
        </a:p>
        <a:p>
          <a:r>
            <a:rPr kumimoji="1" lang="ja-JP" altLang="ja-JP" sz="1100">
              <a:solidFill>
                <a:schemeClr val="dk1"/>
              </a:solidFill>
              <a:effectLst/>
              <a:latin typeface="+mn-lt"/>
              <a:ea typeface="+mn-ea"/>
              <a:cs typeface="+mn-cs"/>
            </a:rPr>
            <a:t>　これは、本村が従来から人件費を抑えることで給与水準を低くし、その分で投資単独事業や単独補助事業を実施してきたことが背景にある。</a:t>
          </a:r>
          <a:endParaRPr lang="ja-JP" altLang="ja-JP" sz="1400">
            <a:effectLst/>
          </a:endParaRPr>
        </a:p>
        <a:p>
          <a:r>
            <a:rPr kumimoji="1" lang="ja-JP" altLang="ja-JP" sz="1100">
              <a:solidFill>
                <a:schemeClr val="dk1"/>
              </a:solidFill>
              <a:effectLst/>
              <a:latin typeface="+mn-lt"/>
              <a:ea typeface="+mn-ea"/>
              <a:cs typeface="+mn-cs"/>
            </a:rPr>
            <a:t>　ラスパイレスの改善は以前からの課題ではあるものの、急激な変化は村財政に大きな影響があるため、慎重な対応が求められる。</a:t>
          </a:r>
          <a:endParaRPr lang="ja-JP" altLang="ja-JP" sz="1400">
            <a:effectLst/>
          </a:endParaRPr>
        </a:p>
        <a:p>
          <a:r>
            <a:rPr kumimoji="1" lang="ja-JP" altLang="ja-JP" sz="1100">
              <a:solidFill>
                <a:schemeClr val="dk1"/>
              </a:solidFill>
              <a:effectLst/>
              <a:latin typeface="+mn-lt"/>
              <a:ea typeface="+mn-ea"/>
              <a:cs typeface="+mn-cs"/>
            </a:rPr>
            <a:t>　なお、若年層におけるラスパイレス指数は概ね平準的であることから、将来的には本数値も上昇するものと考えられる。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169163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94561"/>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169163</xdr:rowOff>
    </xdr:from>
    <xdr:to>
      <xdr:col>77</xdr:col>
      <xdr:colOff>44450</xdr:colOff>
      <xdr:row>87</xdr:row>
      <xdr:rowOff>103887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13863"/>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103887</xdr:rowOff>
    </xdr:from>
    <xdr:to>
      <xdr:col>72</xdr:col>
      <xdr:colOff>203200</xdr:colOff>
      <xdr:row>87</xdr:row>
      <xdr:rowOff>103887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20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169163</xdr:rowOff>
    </xdr:from>
    <xdr:to>
      <xdr:col>68</xdr:col>
      <xdr:colOff>152400</xdr:colOff>
      <xdr:row>87</xdr:row>
      <xdr:rowOff>103887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13863"/>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118363</xdr:rowOff>
    </xdr:from>
    <xdr:to>
      <xdr:col>77</xdr:col>
      <xdr:colOff>95250</xdr:colOff>
      <xdr:row>87</xdr:row>
      <xdr:rowOff>48513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58690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53087</xdr:rowOff>
    </xdr:from>
    <xdr:to>
      <xdr:col>73</xdr:col>
      <xdr:colOff>44450</xdr:colOff>
      <xdr:row>87</xdr:row>
      <xdr:rowOff>154687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164864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53087</xdr:rowOff>
    </xdr:from>
    <xdr:to>
      <xdr:col>68</xdr:col>
      <xdr:colOff>203200</xdr:colOff>
      <xdr:row>87</xdr:row>
      <xdr:rowOff>154687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164864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118363</xdr:rowOff>
    </xdr:from>
    <xdr:to>
      <xdr:col>64</xdr:col>
      <xdr:colOff>152400</xdr:colOff>
      <xdr:row>87</xdr:row>
      <xdr:rowOff>48513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58690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類似団体と比較して、平均を上回っている。</a:t>
          </a:r>
          <a:endParaRPr lang="ja-JP" altLang="ja-JP" sz="1400">
            <a:effectLst/>
          </a:endParaRPr>
        </a:p>
        <a:p>
          <a:r>
            <a:rPr kumimoji="1" lang="ja-JP" altLang="ja-JP" sz="1100">
              <a:solidFill>
                <a:schemeClr val="dk1"/>
              </a:solidFill>
              <a:effectLst/>
              <a:latin typeface="+mn-lt"/>
              <a:ea typeface="+mn-ea"/>
              <a:cs typeface="+mn-cs"/>
            </a:rPr>
            <a:t>　令和４年度２名採用、２名退職により総数は変化なかった。</a:t>
          </a:r>
          <a:endParaRPr lang="ja-JP" altLang="ja-JP" sz="1400">
            <a:effectLst/>
          </a:endParaRPr>
        </a:p>
        <a:p>
          <a:r>
            <a:rPr kumimoji="1" lang="ja-JP" altLang="ja-JP" sz="1100">
              <a:solidFill>
                <a:schemeClr val="dk1"/>
              </a:solidFill>
              <a:effectLst/>
              <a:latin typeface="+mn-lt"/>
              <a:ea typeface="+mn-ea"/>
              <a:cs typeface="+mn-cs"/>
            </a:rPr>
            <a:t>　類似団体と比較して平均値を上回っているが、定数条例上は定員数（５０人）を下回って退職者の人数分を補充する形で採用を検討している。少子高齢化等により毎年１％前後の範囲で人口が減少しており、今後も年々減少が続くと想定されるため指数は上昇傾向になると判断している。今後も、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82840</xdr:rowOff>
    </xdr:from>
    <xdr:to>
      <xdr:col>81</xdr:col>
      <xdr:colOff>44450</xdr:colOff>
      <xdr:row>61</xdr:row>
      <xdr:rowOff>127998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41290"/>
          <a:ext cx="8382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110072</xdr:rowOff>
    </xdr:from>
    <xdr:to>
      <xdr:col>77</xdr:col>
      <xdr:colOff>44450</xdr:colOff>
      <xdr:row>61</xdr:row>
      <xdr:rowOff>127998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68522"/>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167767</xdr:rowOff>
    </xdr:from>
    <xdr:to>
      <xdr:col>72</xdr:col>
      <xdr:colOff>203200</xdr:colOff>
      <xdr:row>61</xdr:row>
      <xdr:rowOff>110072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4767"/>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167767</xdr:rowOff>
    </xdr:from>
    <xdr:to>
      <xdr:col>68</xdr:col>
      <xdr:colOff>152400</xdr:colOff>
      <xdr:row>61</xdr:row>
      <xdr:rowOff>39062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54767"/>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32040</xdr:rowOff>
    </xdr:from>
    <xdr:to>
      <xdr:col>81</xdr:col>
      <xdr:colOff>95250</xdr:colOff>
      <xdr:row>61</xdr:row>
      <xdr:rowOff>133640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4117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6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77198</xdr:rowOff>
    </xdr:from>
    <xdr:to>
      <xdr:col>77</xdr:col>
      <xdr:colOff>95250</xdr:colOff>
      <xdr:row>62</xdr:row>
      <xdr:rowOff>7348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163575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59272</xdr:rowOff>
    </xdr:from>
    <xdr:to>
      <xdr:col>73</xdr:col>
      <xdr:colOff>44450</xdr:colOff>
      <xdr:row>61</xdr:row>
      <xdr:rowOff>160872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145649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0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116967</xdr:rowOff>
    </xdr:from>
    <xdr:to>
      <xdr:col>68</xdr:col>
      <xdr:colOff>203200</xdr:colOff>
      <xdr:row>61</xdr:row>
      <xdr:rowOff>47117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31894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159712</xdr:rowOff>
    </xdr:from>
    <xdr:to>
      <xdr:col>64</xdr:col>
      <xdr:colOff>152400</xdr:colOff>
      <xdr:row>61</xdr:row>
      <xdr:rowOff>89862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74639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平成２０年度に起債償還のピークを迎え、以後起債の借入を抑制しているので下降傾向で推移しており、令和４年度は、前年度から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％であった。引き続き起債借入を抑制し、水準を抑えていく。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49530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将来負担比率は平成２３年度からマイナスを維持しており、持続可能な財政運営であると判断できる。</a:t>
          </a:r>
          <a:endParaRPr lang="ja-JP" altLang="ja-JP" sz="1400">
            <a:effectLst/>
          </a:endParaRPr>
        </a:p>
        <a:p>
          <a:r>
            <a:rPr kumimoji="1" lang="ja-JP" altLang="ja-JP" sz="1100">
              <a:solidFill>
                <a:schemeClr val="dk1"/>
              </a:solidFill>
              <a:effectLst/>
              <a:latin typeface="+mn-lt"/>
              <a:ea typeface="+mn-ea"/>
              <a:cs typeface="+mn-cs"/>
            </a:rPr>
            <a:t>　地方債の元利償還金や借入抑制による支出予定額の減少等と併せて、地方税、基金充当などの財源が増加したことなどが主な改善要因となっており、今後も引き続き取組みを継続していく。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
1,362
60.81
2,706,599
2,581,348
116,242
1,251,070
2,302,096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全国平均、県平均、類似団体平均を下回る結果となっている。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ポイント増加したが、コロナ対応や給料改訂に伴うものである。</a:t>
          </a:r>
          <a:endParaRPr lang="ja-JP" altLang="ja-JP" sz="1400">
            <a:effectLst/>
          </a:endParaRPr>
        </a:p>
        <a:p>
          <a:r>
            <a:rPr kumimoji="1" lang="ja-JP" altLang="ja-JP" sz="1100">
              <a:solidFill>
                <a:schemeClr val="dk1"/>
              </a:solidFill>
              <a:effectLst/>
              <a:latin typeface="+mn-lt"/>
              <a:ea typeface="+mn-ea"/>
              <a:cs typeface="+mn-cs"/>
            </a:rPr>
            <a:t>　今後も、経常収支比率が上昇すると考えられる。</a:t>
          </a:r>
          <a:endParaRPr lang="ja-JP" altLang="ja-JP" sz="1400">
            <a:effectLst/>
          </a:endParaRPr>
        </a:p>
        <a:p>
          <a:r>
            <a:rPr kumimoji="1" lang="ja-JP" altLang="ja-JP" sz="1100">
              <a:solidFill>
                <a:schemeClr val="dk1"/>
              </a:solidFill>
              <a:effectLst/>
              <a:latin typeface="+mn-lt"/>
              <a:ea typeface="+mn-ea"/>
              <a:cs typeface="+mn-cs"/>
            </a:rPr>
            <a:t>　定年延長を控えていることから、今後も給与制度についての是正や定員管理に基づく適正な職員採用を行っていく。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38</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963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159004</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74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108204</xdr:rowOff>
    </xdr:from>
    <xdr:to>
      <xdr:col>11</xdr:col>
      <xdr:colOff>60325</xdr:colOff>
      <xdr:row>39</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類似団体平均比較で、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物価高の影響等うけ、前年度からは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今後も物件費の内容を見直すとともに不要な支出は避け、経費削減に向けた取組みを行っていく。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662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66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66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51562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3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類似団体平均比較で、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ポイント下回っており、前年度から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今後は、支出額は減少しても、経常収支比率は概ね</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％前後で推移するものと考えられる。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199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全国平均、県平均及び類似団体平均を下回っているが、前年度と比較して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この主な要因は、介護保険や簡易水道特別会計への繰出金が増加していることであり、今後も普通会計の負担額を減らしていくよう努める。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xdr:rowOff>
    </xdr:from>
    <xdr:to>
      <xdr:col>82</xdr:col>
      <xdr:colOff>107950</xdr:colOff>
      <xdr:row>57</xdr:row>
      <xdr:rowOff>29845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796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57</xdr:row>
      <xdr:rowOff>6985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396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3963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71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150495</xdr:rowOff>
    </xdr:from>
    <xdr:to>
      <xdr:col>82</xdr:col>
      <xdr:colOff>158750</xdr:colOff>
      <xdr:row>57</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167022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127635</xdr:rowOff>
    </xdr:from>
    <xdr:to>
      <xdr:col>78</xdr:col>
      <xdr:colOff>120650</xdr:colOff>
      <xdr:row>57</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67962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類似団体平均比較で、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昨年度は</a:t>
          </a:r>
          <a:r>
            <a:rPr kumimoji="1" lang="ja-JP" altLang="en-US" sz="1100">
              <a:solidFill>
                <a:schemeClr val="dk1"/>
              </a:solidFill>
              <a:effectLst/>
              <a:latin typeface="+mn-lt"/>
              <a:ea typeface="+mn-ea"/>
              <a:cs typeface="+mn-cs"/>
            </a:rPr>
            <a:t>地</a:t>
          </a:r>
          <a:r>
            <a:rPr kumimoji="1" lang="ja-JP" altLang="ja-JP" sz="1100">
              <a:solidFill>
                <a:schemeClr val="dk1"/>
              </a:solidFill>
              <a:effectLst/>
              <a:latin typeface="+mn-lt"/>
              <a:ea typeface="+mn-ea"/>
              <a:cs typeface="+mn-cs"/>
            </a:rPr>
            <a:t>方交付税の追加交付、地方特例交付金等の増額が影響し、一時的に減少していたが、平時の数値に戻っている。</a:t>
          </a:r>
          <a:endParaRPr lang="ja-JP" altLang="ja-JP" sz="1400">
            <a:effectLst/>
          </a:endParaRPr>
        </a:p>
        <a:p>
          <a:r>
            <a:rPr kumimoji="1" lang="ja-JP" altLang="ja-JP" sz="1100">
              <a:solidFill>
                <a:schemeClr val="dk1"/>
              </a:solidFill>
              <a:effectLst/>
              <a:latin typeface="+mn-lt"/>
              <a:ea typeface="+mn-ea"/>
              <a:cs typeface="+mn-cs"/>
            </a:rPr>
            <a:t>　今後もその必要性や優先度を厳しく点検し、見直しも含めて経常経費の削減に努める。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80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80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077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類似団体平均比較で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ポイント下回っている。また、前年度から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今後は、公共施設の老朽化等に伴い発生する事業のため、地方債の発行額も増え、公債費も増加するものと考えられる。</a:t>
          </a:r>
          <a:endParaRPr lang="ja-JP" altLang="ja-JP" sz="1400">
            <a:effectLst/>
          </a:endParaRPr>
        </a:p>
        <a:p>
          <a:r>
            <a:rPr kumimoji="1" lang="ja-JP" altLang="ja-JP" sz="1100">
              <a:solidFill>
                <a:schemeClr val="dk1"/>
              </a:solidFill>
              <a:effectLst/>
              <a:latin typeface="+mn-lt"/>
              <a:ea typeface="+mn-ea"/>
              <a:cs typeface="+mn-cs"/>
            </a:rPr>
            <a:t> 中長期的な財政計画を立て、適正な財政運営を行う必要がある。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123189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962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962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27957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全国平均、県平均及び類似団体平均を下回っているが、前年度から</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人件費などの義務的経費の削減は難しく、定年延長などが控えていることから、補助費や物件費の見直しは必須と考えられる。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77470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5245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79</xdr:row>
      <xdr:rowOff>130811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52450"/>
          <a:ext cx="889000" cy="4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8889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682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43197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40668</xdr:rowOff>
    </xdr:from>
    <xdr:to>
      <xdr:col>29</xdr:col>
      <xdr:colOff>127000</xdr:colOff>
      <xdr:row>18</xdr:row>
      <xdr:rowOff>50856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74393"/>
          <a:ext cx="647700" cy="1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50856</xdr:rowOff>
    </xdr:from>
    <xdr:to>
      <xdr:col>26</xdr:col>
      <xdr:colOff>50800</xdr:colOff>
      <xdr:row>18</xdr:row>
      <xdr:rowOff>107227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84581"/>
          <a:ext cx="698500" cy="5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107227</xdr:rowOff>
    </xdr:from>
    <xdr:to>
      <xdr:col>22</xdr:col>
      <xdr:colOff>114300</xdr:colOff>
      <xdr:row>18</xdr:row>
      <xdr:rowOff>131370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40952"/>
          <a:ext cx="698500" cy="2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131370</xdr:rowOff>
    </xdr:from>
    <xdr:to>
      <xdr:col>18</xdr:col>
      <xdr:colOff>177800</xdr:colOff>
      <xdr:row>18</xdr:row>
      <xdr:rowOff>147611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5095"/>
          <a:ext cx="698500" cy="1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161318</xdr:rowOff>
    </xdr:from>
    <xdr:to>
      <xdr:col>29</xdr:col>
      <xdr:colOff>177800</xdr:colOff>
      <xdr:row>18</xdr:row>
      <xdr:rowOff>91468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2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xdr:rowOff>
    </xdr:from>
    <xdr:to>
      <xdr:col>26</xdr:col>
      <xdr:colOff>101600</xdr:colOff>
      <xdr:row>18</xdr:row>
      <xdr:rowOff>101656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111833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0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56427</xdr:rowOff>
    </xdr:from>
    <xdr:to>
      <xdr:col>22</xdr:col>
      <xdr:colOff>165100</xdr:colOff>
      <xdr:row>18</xdr:row>
      <xdr:rowOff>158027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168204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80569</xdr:rowOff>
    </xdr:from>
    <xdr:to>
      <xdr:col>19</xdr:col>
      <xdr:colOff>38100</xdr:colOff>
      <xdr:row>19</xdr:row>
      <xdr:rowOff>10720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42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20896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96811</xdr:rowOff>
    </xdr:from>
    <xdr:to>
      <xdr:col>15</xdr:col>
      <xdr:colOff>101600</xdr:colOff>
      <xdr:row>19</xdr:row>
      <xdr:rowOff>26961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0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37138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9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50716</xdr:rowOff>
    </xdr:from>
    <xdr:to>
      <xdr:col>29</xdr:col>
      <xdr:colOff>127000</xdr:colOff>
      <xdr:row>37</xdr:row>
      <xdr:rowOff>106942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75416"/>
          <a:ext cx="647700" cy="5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35493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60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106942</xdr:rowOff>
    </xdr:from>
    <xdr:to>
      <xdr:col>26</xdr:col>
      <xdr:colOff>50800</xdr:colOff>
      <xdr:row>37</xdr:row>
      <xdr:rowOff>127535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31642"/>
          <a:ext cx="698500" cy="2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127535</xdr:rowOff>
    </xdr:from>
    <xdr:to>
      <xdr:col>22</xdr:col>
      <xdr:colOff>114300</xdr:colOff>
      <xdr:row>37</xdr:row>
      <xdr:rowOff>140259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52235"/>
          <a:ext cx="698500" cy="1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130035</xdr:rowOff>
    </xdr:from>
    <xdr:to>
      <xdr:col>18</xdr:col>
      <xdr:colOff>177800</xdr:colOff>
      <xdr:row>37</xdr:row>
      <xdr:rowOff>140259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54735"/>
          <a:ext cx="698500" cy="1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171366</xdr:rowOff>
    </xdr:from>
    <xdr:to>
      <xdr:col>29</xdr:col>
      <xdr:colOff>177800</xdr:colOff>
      <xdr:row>37</xdr:row>
      <xdr:rowOff>101516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2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6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56142</xdr:rowOff>
    </xdr:from>
    <xdr:to>
      <xdr:col>26</xdr:col>
      <xdr:colOff>101600</xdr:colOff>
      <xdr:row>37</xdr:row>
      <xdr:rowOff>157742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8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339369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76735</xdr:rowOff>
    </xdr:from>
    <xdr:to>
      <xdr:col>22</xdr:col>
      <xdr:colOff>165100</xdr:colOff>
      <xdr:row>37</xdr:row>
      <xdr:rowOff>178335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0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17062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89459</xdr:rowOff>
    </xdr:from>
    <xdr:to>
      <xdr:col>19</xdr:col>
      <xdr:colOff>38100</xdr:colOff>
      <xdr:row>37</xdr:row>
      <xdr:rowOff>191059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1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29786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79235</xdr:rowOff>
    </xdr:from>
    <xdr:to>
      <xdr:col>15</xdr:col>
      <xdr:colOff>101600</xdr:colOff>
      <xdr:row>37</xdr:row>
      <xdr:rowOff>180835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0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19562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
1,362
60.81
2,706,599
2,581,348
116,242
1,251,070
2,302,096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8423</xdr:rowOff>
    </xdr:from>
    <xdr:to>
      <xdr:col>24</xdr:col>
      <xdr:colOff>63500</xdr:colOff>
      <xdr:row>36</xdr:row>
      <xdr:rowOff>12764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0623"/>
          <a:ext cx="8382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12764</xdr:rowOff>
    </xdr:from>
    <xdr:to>
      <xdr:col>19</xdr:col>
      <xdr:colOff>177800</xdr:colOff>
      <xdr:row>36</xdr:row>
      <xdr:rowOff>55743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84964"/>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55743</xdr:rowOff>
    </xdr:from>
    <xdr:to>
      <xdr:col>15</xdr:col>
      <xdr:colOff>50800</xdr:colOff>
      <xdr:row>36</xdr:row>
      <xdr:rowOff>81527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27943"/>
          <a:ext cx="889000" cy="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79272</xdr:rowOff>
    </xdr:from>
    <xdr:to>
      <xdr:col>10</xdr:col>
      <xdr:colOff>114300</xdr:colOff>
      <xdr:row>36</xdr:row>
      <xdr:rowOff>81527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51472"/>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129073</xdr:rowOff>
    </xdr:from>
    <xdr:to>
      <xdr:col>24</xdr:col>
      <xdr:colOff>114300</xdr:colOff>
      <xdr:row>36</xdr:row>
      <xdr:rowOff>59223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151950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133414</xdr:rowOff>
    </xdr:from>
    <xdr:to>
      <xdr:col>20</xdr:col>
      <xdr:colOff>38100</xdr:colOff>
      <xdr:row>36</xdr:row>
      <xdr:rowOff>63564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80091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4943</xdr:rowOff>
    </xdr:from>
    <xdr:to>
      <xdr:col>15</xdr:col>
      <xdr:colOff>101600</xdr:colOff>
      <xdr:row>36</xdr:row>
      <xdr:rowOff>106543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123070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30727</xdr:rowOff>
    </xdr:from>
    <xdr:to>
      <xdr:col>10</xdr:col>
      <xdr:colOff>165100</xdr:colOff>
      <xdr:row>36</xdr:row>
      <xdr:rowOff>132327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148854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7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28472</xdr:rowOff>
    </xdr:from>
    <xdr:to>
      <xdr:col>6</xdr:col>
      <xdr:colOff>38100</xdr:colOff>
      <xdr:row>36</xdr:row>
      <xdr:rowOff>130072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146599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7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123564</xdr:rowOff>
    </xdr:from>
    <xdr:to>
      <xdr:col>24</xdr:col>
      <xdr:colOff>63500</xdr:colOff>
      <xdr:row>58</xdr:row>
      <xdr:rowOff>16675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6214"/>
          <a:ext cx="838200" cy="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16675</xdr:rowOff>
    </xdr:from>
    <xdr:to>
      <xdr:col>19</xdr:col>
      <xdr:colOff>177800</xdr:colOff>
      <xdr:row>58</xdr:row>
      <xdr:rowOff>38839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0775"/>
          <a:ext cx="889000" cy="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38839</xdr:rowOff>
    </xdr:from>
    <xdr:to>
      <xdr:col>15</xdr:col>
      <xdr:colOff>50800</xdr:colOff>
      <xdr:row>58</xdr:row>
      <xdr:rowOff>46220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2939"/>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46220</xdr:rowOff>
    </xdr:from>
    <xdr:to>
      <xdr:col>10</xdr:col>
      <xdr:colOff>114300</xdr:colOff>
      <xdr:row>58</xdr:row>
      <xdr:rowOff>65925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0320"/>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72764</xdr:rowOff>
    </xdr:from>
    <xdr:to>
      <xdr:col>24</xdr:col>
      <xdr:colOff>114300</xdr:colOff>
      <xdr:row>58</xdr:row>
      <xdr:rowOff>2914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95641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137325</xdr:rowOff>
    </xdr:from>
    <xdr:to>
      <xdr:col>20</xdr:col>
      <xdr:colOff>38100</xdr:colOff>
      <xdr:row>58</xdr:row>
      <xdr:rowOff>67475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58602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159489</xdr:rowOff>
    </xdr:from>
    <xdr:to>
      <xdr:col>15</xdr:col>
      <xdr:colOff>101600</xdr:colOff>
      <xdr:row>58</xdr:row>
      <xdr:rowOff>89639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80766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166870</xdr:rowOff>
    </xdr:from>
    <xdr:to>
      <xdr:col>10</xdr:col>
      <xdr:colOff>165100</xdr:colOff>
      <xdr:row>58</xdr:row>
      <xdr:rowOff>97020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88147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15125</xdr:rowOff>
    </xdr:from>
    <xdr:to>
      <xdr:col>6</xdr:col>
      <xdr:colOff>38100</xdr:colOff>
      <xdr:row>58</xdr:row>
      <xdr:rowOff>116725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107852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144627</xdr:rowOff>
    </xdr:from>
    <xdr:to>
      <xdr:col>24</xdr:col>
      <xdr:colOff>63500</xdr:colOff>
      <xdr:row>77</xdr:row>
      <xdr:rowOff>149473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6277"/>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140974</xdr:rowOff>
    </xdr:from>
    <xdr:to>
      <xdr:col>19</xdr:col>
      <xdr:colOff>177800</xdr:colOff>
      <xdr:row>77</xdr:row>
      <xdr:rowOff>149473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42624"/>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123436</xdr:rowOff>
    </xdr:from>
    <xdr:to>
      <xdr:col>15</xdr:col>
      <xdr:colOff>50800</xdr:colOff>
      <xdr:row>77</xdr:row>
      <xdr:rowOff>140974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25086"/>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123436</xdr:rowOff>
    </xdr:from>
    <xdr:to>
      <xdr:col>10</xdr:col>
      <xdr:colOff>114300</xdr:colOff>
      <xdr:row>77</xdr:row>
      <xdr:rowOff>153605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25086"/>
          <a:ext cx="889000" cy="3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93827</xdr:rowOff>
    </xdr:from>
    <xdr:to>
      <xdr:col>24</xdr:col>
      <xdr:colOff>114300</xdr:colOff>
      <xdr:row>78</xdr:row>
      <xdr:rowOff>23977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8754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98673</xdr:rowOff>
    </xdr:from>
    <xdr:to>
      <xdr:col>20</xdr:col>
      <xdr:colOff>38100</xdr:colOff>
      <xdr:row>78</xdr:row>
      <xdr:rowOff>28823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19950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90174</xdr:rowOff>
    </xdr:from>
    <xdr:to>
      <xdr:col>15</xdr:col>
      <xdr:colOff>101600</xdr:colOff>
      <xdr:row>78</xdr:row>
      <xdr:rowOff>20324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72636</xdr:rowOff>
    </xdr:from>
    <xdr:to>
      <xdr:col>10</xdr:col>
      <xdr:colOff>165100</xdr:colOff>
      <xdr:row>78</xdr:row>
      <xdr:rowOff>2786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165363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102805</xdr:rowOff>
    </xdr:from>
    <xdr:to>
      <xdr:col>6</xdr:col>
      <xdr:colOff>38100</xdr:colOff>
      <xdr:row>78</xdr:row>
      <xdr:rowOff>32955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24082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79646</xdr:rowOff>
    </xdr:from>
    <xdr:to>
      <xdr:col>24</xdr:col>
      <xdr:colOff>63500</xdr:colOff>
      <xdr:row>96</xdr:row>
      <xdr:rowOff>14458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67396"/>
          <a:ext cx="838200" cy="1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79646</xdr:rowOff>
    </xdr:from>
    <xdr:to>
      <xdr:col>19</xdr:col>
      <xdr:colOff>177800</xdr:colOff>
      <xdr:row>96</xdr:row>
      <xdr:rowOff>25369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67396"/>
          <a:ext cx="889000" cy="1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25369</xdr:rowOff>
    </xdr:from>
    <xdr:to>
      <xdr:col>15</xdr:col>
      <xdr:colOff>50800</xdr:colOff>
      <xdr:row>96</xdr:row>
      <xdr:rowOff>29172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4569"/>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29172</xdr:rowOff>
    </xdr:from>
    <xdr:to>
      <xdr:col>10</xdr:col>
      <xdr:colOff>114300</xdr:colOff>
      <xdr:row>96</xdr:row>
      <xdr:rowOff>33310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83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135108</xdr:rowOff>
    </xdr:from>
    <xdr:to>
      <xdr:col>24</xdr:col>
      <xdr:colOff>114300</xdr:colOff>
      <xdr:row>96</xdr:row>
      <xdr:rowOff>65258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113535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28846</xdr:rowOff>
    </xdr:from>
    <xdr:to>
      <xdr:col>20</xdr:col>
      <xdr:colOff>38100</xdr:colOff>
      <xdr:row>95</xdr:row>
      <xdr:rowOff>130446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1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121573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146019</xdr:rowOff>
    </xdr:from>
    <xdr:to>
      <xdr:col>15</xdr:col>
      <xdr:colOff>101600</xdr:colOff>
      <xdr:row>96</xdr:row>
      <xdr:rowOff>76169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67296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149822</xdr:rowOff>
    </xdr:from>
    <xdr:to>
      <xdr:col>10</xdr:col>
      <xdr:colOff>165100</xdr:colOff>
      <xdr:row>96</xdr:row>
      <xdr:rowOff>79972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96499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153960</xdr:rowOff>
    </xdr:from>
    <xdr:to>
      <xdr:col>6</xdr:col>
      <xdr:colOff>38100</xdr:colOff>
      <xdr:row>96</xdr:row>
      <xdr:rowOff>84110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100637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17599</xdr:rowOff>
    </xdr:from>
    <xdr:to>
      <xdr:col>55</xdr:col>
      <xdr:colOff>0</xdr:colOff>
      <xdr:row>36</xdr:row>
      <xdr:rowOff>76627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9799"/>
          <a:ext cx="838200" cy="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17805</xdr:rowOff>
    </xdr:from>
    <xdr:to>
      <xdr:col>50</xdr:col>
      <xdr:colOff>114300</xdr:colOff>
      <xdr:row>36</xdr:row>
      <xdr:rowOff>76627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8555"/>
          <a:ext cx="889000" cy="2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17805</xdr:rowOff>
    </xdr:from>
    <xdr:to>
      <xdr:col>45</xdr:col>
      <xdr:colOff>177800</xdr:colOff>
      <xdr:row>36</xdr:row>
      <xdr:rowOff>90220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8555"/>
          <a:ext cx="889000" cy="2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75136</xdr:rowOff>
    </xdr:from>
    <xdr:to>
      <xdr:col>41</xdr:col>
      <xdr:colOff>50800</xdr:colOff>
      <xdr:row>36</xdr:row>
      <xdr:rowOff>90220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47336"/>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138249</xdr:rowOff>
    </xdr:from>
    <xdr:to>
      <xdr:col>55</xdr:col>
      <xdr:colOff>50800</xdr:colOff>
      <xdr:row>36</xdr:row>
      <xdr:rowOff>68399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161126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25827</xdr:rowOff>
    </xdr:from>
    <xdr:to>
      <xdr:col>50</xdr:col>
      <xdr:colOff>165100</xdr:colOff>
      <xdr:row>36</xdr:row>
      <xdr:rowOff>127427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143954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7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138455</xdr:rowOff>
    </xdr:from>
    <xdr:to>
      <xdr:col>46</xdr:col>
      <xdr:colOff>38100</xdr:colOff>
      <xdr:row>35</xdr:row>
      <xdr:rowOff>68605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85132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4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39420</xdr:rowOff>
    </xdr:from>
    <xdr:to>
      <xdr:col>41</xdr:col>
      <xdr:colOff>101600</xdr:colOff>
      <xdr:row>36</xdr:row>
      <xdr:rowOff>141020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157547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24336</xdr:rowOff>
    </xdr:from>
    <xdr:to>
      <xdr:col>36</xdr:col>
      <xdr:colOff>165100</xdr:colOff>
      <xdr:row>36</xdr:row>
      <xdr:rowOff>125936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142463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7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117322</xdr:rowOff>
    </xdr:from>
    <xdr:to>
      <xdr:col>55</xdr:col>
      <xdr:colOff>0</xdr:colOff>
      <xdr:row>56</xdr:row>
      <xdr:rowOff>138364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18522"/>
          <a:ext cx="8382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117322</xdr:rowOff>
    </xdr:from>
    <xdr:to>
      <xdr:col>50</xdr:col>
      <xdr:colOff>114300</xdr:colOff>
      <xdr:row>56</xdr:row>
      <xdr:rowOff>169273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18522"/>
          <a:ext cx="889000" cy="5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169273</xdr:rowOff>
    </xdr:from>
    <xdr:to>
      <xdr:col>45</xdr:col>
      <xdr:colOff>177800</xdr:colOff>
      <xdr:row>57</xdr:row>
      <xdr:rowOff>68449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70473"/>
          <a:ext cx="889000" cy="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54311</xdr:rowOff>
    </xdr:from>
    <xdr:to>
      <xdr:col>41</xdr:col>
      <xdr:colOff>50800</xdr:colOff>
      <xdr:row>57</xdr:row>
      <xdr:rowOff>68449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26961"/>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87564</xdr:rowOff>
    </xdr:from>
    <xdr:to>
      <xdr:col>55</xdr:col>
      <xdr:colOff>50800</xdr:colOff>
      <xdr:row>57</xdr:row>
      <xdr:rowOff>17714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110441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66522</xdr:rowOff>
    </xdr:from>
    <xdr:to>
      <xdr:col>50</xdr:col>
      <xdr:colOff>165100</xdr:colOff>
      <xdr:row>56</xdr:row>
      <xdr:rowOff>168122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13199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4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118473</xdr:rowOff>
    </xdr:from>
    <xdr:to>
      <xdr:col>46</xdr:col>
      <xdr:colOff>38100</xdr:colOff>
      <xdr:row>57</xdr:row>
      <xdr:rowOff>48623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65150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17649</xdr:rowOff>
    </xdr:from>
    <xdr:to>
      <xdr:col>41</xdr:col>
      <xdr:colOff>101600</xdr:colOff>
      <xdr:row>57</xdr:row>
      <xdr:rowOff>119249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110376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8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3511</xdr:rowOff>
    </xdr:from>
    <xdr:to>
      <xdr:col>36</xdr:col>
      <xdr:colOff>165100</xdr:colOff>
      <xdr:row>57</xdr:row>
      <xdr:rowOff>105111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96238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100481</xdr:rowOff>
    </xdr:from>
    <xdr:to>
      <xdr:col>55</xdr:col>
      <xdr:colOff>0</xdr:colOff>
      <xdr:row>77</xdr:row>
      <xdr:rowOff>142591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02131"/>
          <a:ext cx="838200" cy="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100481</xdr:rowOff>
    </xdr:from>
    <xdr:to>
      <xdr:col>50</xdr:col>
      <xdr:colOff>114300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02131"/>
          <a:ext cx="889000" cy="9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22706</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5806"/>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91791</xdr:rowOff>
    </xdr:from>
    <xdr:to>
      <xdr:col>55</xdr:col>
      <xdr:colOff>50800</xdr:colOff>
      <xdr:row>78</xdr:row>
      <xdr:rowOff>21941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51168</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49681</xdr:rowOff>
    </xdr:from>
    <xdr:to>
      <xdr:col>50</xdr:col>
      <xdr:colOff>165100</xdr:colOff>
      <xdr:row>77</xdr:row>
      <xdr:rowOff>151281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167808</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143356</xdr:rowOff>
    </xdr:from>
    <xdr:to>
      <xdr:col>36</xdr:col>
      <xdr:colOff>165100</xdr:colOff>
      <xdr:row>78</xdr:row>
      <xdr:rowOff>73506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64633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155584</xdr:rowOff>
    </xdr:from>
    <xdr:to>
      <xdr:col>55</xdr:col>
      <xdr:colOff>0</xdr:colOff>
      <xdr:row>96</xdr:row>
      <xdr:rowOff>66356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443334"/>
          <a:ext cx="838200" cy="8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94703</xdr:rowOff>
    </xdr:from>
    <xdr:to>
      <xdr:col>50</xdr:col>
      <xdr:colOff>114300</xdr:colOff>
      <xdr:row>96</xdr:row>
      <xdr:rowOff>66356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382453"/>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94703</xdr:rowOff>
    </xdr:from>
    <xdr:to>
      <xdr:col>45</xdr:col>
      <xdr:colOff>177800</xdr:colOff>
      <xdr:row>96</xdr:row>
      <xdr:rowOff>156851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382453"/>
          <a:ext cx="889000" cy="2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156851</xdr:rowOff>
    </xdr:from>
    <xdr:to>
      <xdr:col>41</xdr:col>
      <xdr:colOff>50800</xdr:colOff>
      <xdr:row>97</xdr:row>
      <xdr:rowOff>53350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16051"/>
          <a:ext cx="8890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104784</xdr:rowOff>
    </xdr:from>
    <xdr:to>
      <xdr:col>55</xdr:col>
      <xdr:colOff>50800</xdr:colOff>
      <xdr:row>96</xdr:row>
      <xdr:rowOff>34934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127661</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4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15556</xdr:rowOff>
    </xdr:from>
    <xdr:to>
      <xdr:col>50</xdr:col>
      <xdr:colOff>165100</xdr:colOff>
      <xdr:row>96</xdr:row>
      <xdr:rowOff>117156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133683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4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43903</xdr:rowOff>
    </xdr:from>
    <xdr:to>
      <xdr:col>46</xdr:col>
      <xdr:colOff>38100</xdr:colOff>
      <xdr:row>95</xdr:row>
      <xdr:rowOff>145503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3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162030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0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106051</xdr:rowOff>
    </xdr:from>
    <xdr:to>
      <xdr:col>41</xdr:col>
      <xdr:colOff>101600</xdr:colOff>
      <xdr:row>97</xdr:row>
      <xdr:rowOff>36201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52728</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4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2550</xdr:rowOff>
    </xdr:from>
    <xdr:to>
      <xdr:col>36</xdr:col>
      <xdr:colOff>165100</xdr:colOff>
      <xdr:row>97</xdr:row>
      <xdr:rowOff>104150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120677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0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109176</xdr:rowOff>
    </xdr:from>
    <xdr:to>
      <xdr:col>85</xdr:col>
      <xdr:colOff>127000</xdr:colOff>
      <xdr:row>38</xdr:row>
      <xdr:rowOff>92421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52826"/>
          <a:ext cx="838200" cy="1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109176</xdr:rowOff>
    </xdr:from>
    <xdr:to>
      <xdr:col>81</xdr:col>
      <xdr:colOff>50800</xdr:colOff>
      <xdr:row>38</xdr:row>
      <xdr:rowOff>16111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52826"/>
          <a:ext cx="8890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94071</xdr:rowOff>
    </xdr:from>
    <xdr:to>
      <xdr:col>76</xdr:col>
      <xdr:colOff>114300</xdr:colOff>
      <xdr:row>38</xdr:row>
      <xdr:rowOff>16111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37721"/>
          <a:ext cx="889000" cy="9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152576</xdr:rowOff>
    </xdr:from>
    <xdr:to>
      <xdr:col>71</xdr:col>
      <xdr:colOff>177800</xdr:colOff>
      <xdr:row>37</xdr:row>
      <xdr:rowOff>94071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24776"/>
          <a:ext cx="889000" cy="1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41621</xdr:rowOff>
    </xdr:from>
    <xdr:to>
      <xdr:col>85</xdr:col>
      <xdr:colOff>177800</xdr:colOff>
      <xdr:row>38</xdr:row>
      <xdr:rowOff>143221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4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58376</xdr:rowOff>
    </xdr:from>
    <xdr:to>
      <xdr:col>81</xdr:col>
      <xdr:colOff>101600</xdr:colOff>
      <xdr:row>37</xdr:row>
      <xdr:rowOff>159976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5053</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17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136761</xdr:rowOff>
    </xdr:from>
    <xdr:to>
      <xdr:col>76</xdr:col>
      <xdr:colOff>165100</xdr:colOff>
      <xdr:row>38</xdr:row>
      <xdr:rowOff>66911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83438</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2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43271</xdr:rowOff>
    </xdr:from>
    <xdr:to>
      <xdr:col>72</xdr:col>
      <xdr:colOff>38100</xdr:colOff>
      <xdr:row>37</xdr:row>
      <xdr:rowOff>144871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161398</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6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101776</xdr:rowOff>
    </xdr:from>
    <xdr:to>
      <xdr:col>67</xdr:col>
      <xdr:colOff>101600</xdr:colOff>
      <xdr:row>37</xdr:row>
      <xdr:rowOff>31926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48453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604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78938</xdr:rowOff>
    </xdr:from>
    <xdr:to>
      <xdr:col>85</xdr:col>
      <xdr:colOff>127000</xdr:colOff>
      <xdr:row>77</xdr:row>
      <xdr:rowOff>94814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0588"/>
          <a:ext cx="838200" cy="1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94814</xdr:rowOff>
    </xdr:from>
    <xdr:to>
      <xdr:col>81</xdr:col>
      <xdr:colOff>50800</xdr:colOff>
      <xdr:row>77</xdr:row>
      <xdr:rowOff>103766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9646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103766</xdr:rowOff>
    </xdr:from>
    <xdr:to>
      <xdr:col>76</xdr:col>
      <xdr:colOff>114300</xdr:colOff>
      <xdr:row>77</xdr:row>
      <xdr:rowOff>128184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05416"/>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124470</xdr:rowOff>
    </xdr:from>
    <xdr:to>
      <xdr:col>71</xdr:col>
      <xdr:colOff>177800</xdr:colOff>
      <xdr:row>77</xdr:row>
      <xdr:rowOff>128184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612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28138</xdr:rowOff>
    </xdr:from>
    <xdr:to>
      <xdr:col>85</xdr:col>
      <xdr:colOff>177800</xdr:colOff>
      <xdr:row>77</xdr:row>
      <xdr:rowOff>129738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6565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44014</xdr:rowOff>
    </xdr:from>
    <xdr:to>
      <xdr:col>81</xdr:col>
      <xdr:colOff>101600</xdr:colOff>
      <xdr:row>77</xdr:row>
      <xdr:rowOff>145614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136741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3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52966</xdr:rowOff>
    </xdr:from>
    <xdr:to>
      <xdr:col>76</xdr:col>
      <xdr:colOff>165100</xdr:colOff>
      <xdr:row>77</xdr:row>
      <xdr:rowOff>154566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145693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77384</xdr:rowOff>
    </xdr:from>
    <xdr:to>
      <xdr:col>72</xdr:col>
      <xdr:colOff>38100</xdr:colOff>
      <xdr:row>78</xdr:row>
      <xdr:rowOff>7534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170111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73670</xdr:rowOff>
    </xdr:from>
    <xdr:to>
      <xdr:col>67</xdr:col>
      <xdr:colOff>101600</xdr:colOff>
      <xdr:row>78</xdr:row>
      <xdr:rowOff>3820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166397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6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167380</xdr:rowOff>
    </xdr:from>
    <xdr:to>
      <xdr:col>85</xdr:col>
      <xdr:colOff>127000</xdr:colOff>
      <xdr:row>98</xdr:row>
      <xdr:rowOff>6100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98030"/>
          <a:ext cx="8382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6100</xdr:rowOff>
    </xdr:from>
    <xdr:to>
      <xdr:col>81</xdr:col>
      <xdr:colOff>50800</xdr:colOff>
      <xdr:row>98</xdr:row>
      <xdr:rowOff>101045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8200"/>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101045</xdr:rowOff>
    </xdr:from>
    <xdr:to>
      <xdr:col>76</xdr:col>
      <xdr:colOff>114300</xdr:colOff>
      <xdr:row>98</xdr:row>
      <xdr:rowOff>102322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3145"/>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68284</xdr:rowOff>
    </xdr:from>
    <xdr:to>
      <xdr:col>71</xdr:col>
      <xdr:colOff>177800</xdr:colOff>
      <xdr:row>98</xdr:row>
      <xdr:rowOff>102322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0384"/>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116580</xdr:rowOff>
    </xdr:from>
    <xdr:to>
      <xdr:col>85</xdr:col>
      <xdr:colOff>177800</xdr:colOff>
      <xdr:row>98</xdr:row>
      <xdr:rowOff>46730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139457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126750</xdr:rowOff>
    </xdr:from>
    <xdr:to>
      <xdr:col>81</xdr:col>
      <xdr:colOff>101600</xdr:colOff>
      <xdr:row>98</xdr:row>
      <xdr:rowOff>56900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73427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3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50245</xdr:rowOff>
    </xdr:from>
    <xdr:to>
      <xdr:col>76</xdr:col>
      <xdr:colOff>165100</xdr:colOff>
      <xdr:row>98</xdr:row>
      <xdr:rowOff>151845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142972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51522</xdr:rowOff>
    </xdr:from>
    <xdr:to>
      <xdr:col>72</xdr:col>
      <xdr:colOff>38100</xdr:colOff>
      <xdr:row>98</xdr:row>
      <xdr:rowOff>153122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144249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17484</xdr:rowOff>
    </xdr:from>
    <xdr:to>
      <xdr:col>67</xdr:col>
      <xdr:colOff>101600</xdr:colOff>
      <xdr:row>98</xdr:row>
      <xdr:rowOff>119084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135611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110210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54310"/>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110210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54310"/>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59410</xdr:rowOff>
    </xdr:from>
    <xdr:to>
      <xdr:col>107</xdr:col>
      <xdr:colOff>101600</xdr:colOff>
      <xdr:row>58</xdr:row>
      <xdr:rowOff>161010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6087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16782</xdr:rowOff>
    </xdr:from>
    <xdr:to>
      <xdr:col>116</xdr:col>
      <xdr:colOff>63500</xdr:colOff>
      <xdr:row>77</xdr:row>
      <xdr:rowOff>27667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1843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27667</xdr:rowOff>
    </xdr:from>
    <xdr:to>
      <xdr:col>111</xdr:col>
      <xdr:colOff>177800</xdr:colOff>
      <xdr:row>77</xdr:row>
      <xdr:rowOff>91011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29317"/>
          <a:ext cx="889000" cy="6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28620</xdr:rowOff>
    </xdr:from>
    <xdr:to>
      <xdr:col>107</xdr:col>
      <xdr:colOff>50800</xdr:colOff>
      <xdr:row>77</xdr:row>
      <xdr:rowOff>91011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30270"/>
          <a:ext cx="889000" cy="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28620</xdr:rowOff>
    </xdr:from>
    <xdr:to>
      <xdr:col>102</xdr:col>
      <xdr:colOff>114300</xdr:colOff>
      <xdr:row>77</xdr:row>
      <xdr:rowOff>35322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30270"/>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137432</xdr:rowOff>
    </xdr:from>
    <xdr:to>
      <xdr:col>116</xdr:col>
      <xdr:colOff>114300</xdr:colOff>
      <xdr:row>77</xdr:row>
      <xdr:rowOff>67582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115859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148317</xdr:rowOff>
    </xdr:from>
    <xdr:to>
      <xdr:col>112</xdr:col>
      <xdr:colOff>38100</xdr:colOff>
      <xdr:row>77</xdr:row>
      <xdr:rowOff>78467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69594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40211</xdr:rowOff>
    </xdr:from>
    <xdr:to>
      <xdr:col>107</xdr:col>
      <xdr:colOff>101600</xdr:colOff>
      <xdr:row>77</xdr:row>
      <xdr:rowOff>141811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132938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149270</xdr:rowOff>
    </xdr:from>
    <xdr:to>
      <xdr:col>102</xdr:col>
      <xdr:colOff>165100</xdr:colOff>
      <xdr:row>77</xdr:row>
      <xdr:rowOff>79420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70547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155972</xdr:rowOff>
    </xdr:from>
    <xdr:to>
      <xdr:col>98</xdr:col>
      <xdr:colOff>38100</xdr:colOff>
      <xdr:row>77</xdr:row>
      <xdr:rowOff>86122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77249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人件費は前年度から</a:t>
          </a:r>
          <a:r>
            <a:rPr kumimoji="1" lang="en-US" altLang="ja-JP" sz="1100">
              <a:solidFill>
                <a:schemeClr val="dk1"/>
              </a:solidFill>
              <a:effectLst/>
              <a:latin typeface="+mn-lt"/>
              <a:ea typeface="+mn-ea"/>
              <a:cs typeface="+mn-cs"/>
            </a:rPr>
            <a:t>2,279</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職員数に増減はないが、人口減少に伴い住民一人当たりの経費が増加している。</a:t>
          </a:r>
          <a:endParaRPr lang="ja-JP" altLang="ja-JP" sz="1400">
            <a:effectLst/>
          </a:endParaRPr>
        </a:p>
        <a:p>
          <a:r>
            <a:rPr kumimoji="1" lang="ja-JP" altLang="ja-JP" sz="1100">
              <a:solidFill>
                <a:schemeClr val="dk1"/>
              </a:solidFill>
              <a:effectLst/>
              <a:latin typeface="+mn-lt"/>
              <a:ea typeface="+mn-ea"/>
              <a:cs typeface="+mn-cs"/>
            </a:rPr>
            <a:t>　普通建設事業費の更新整備では道路改良、修繕事業が増加したことで、一人当たりの経費が</a:t>
          </a:r>
          <a:r>
            <a:rPr kumimoji="1" lang="en-US" altLang="ja-JP" sz="1100">
              <a:solidFill>
                <a:schemeClr val="dk1"/>
              </a:solidFill>
              <a:effectLst/>
              <a:latin typeface="+mn-lt"/>
              <a:ea typeface="+mn-ea"/>
              <a:cs typeface="+mn-cs"/>
            </a:rPr>
            <a:t>43,161</a:t>
          </a:r>
          <a:r>
            <a:rPr kumimoji="1" lang="ja-JP" altLang="ja-JP" sz="1100">
              <a:solidFill>
                <a:schemeClr val="dk1"/>
              </a:solidFill>
              <a:effectLst/>
              <a:latin typeface="+mn-lt"/>
              <a:ea typeface="+mn-ea"/>
              <a:cs typeface="+mn-cs"/>
            </a:rPr>
            <a:t>円増加している。また比較でも平均を大きく超えており、今後施設の老朽化などへの対応で多額の経費を要することが考えられるので、必要経費の見直しなどをさらに進めていく必要がある。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
1,362
60.81
2,706,599
2,581,348
116,242
1,251,070
2,302,096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119488</xdr:rowOff>
    </xdr:from>
    <xdr:to>
      <xdr:col>24</xdr:col>
      <xdr:colOff>63500</xdr:colOff>
      <xdr:row>35</xdr:row>
      <xdr:rowOff>134861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20238"/>
          <a:ext cx="8382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131051</xdr:rowOff>
    </xdr:from>
    <xdr:to>
      <xdr:col>19</xdr:col>
      <xdr:colOff>177800</xdr:colOff>
      <xdr:row>35</xdr:row>
      <xdr:rowOff>134861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3180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131051</xdr:rowOff>
    </xdr:from>
    <xdr:to>
      <xdr:col>15</xdr:col>
      <xdr:colOff>50800</xdr:colOff>
      <xdr:row>35</xdr:row>
      <xdr:rowOff>159150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31801"/>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75121</xdr:rowOff>
    </xdr:from>
    <xdr:to>
      <xdr:col>10</xdr:col>
      <xdr:colOff>114300</xdr:colOff>
      <xdr:row>35</xdr:row>
      <xdr:rowOff>159150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75871"/>
          <a:ext cx="889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68688</xdr:rowOff>
    </xdr:from>
    <xdr:to>
      <xdr:col>24</xdr:col>
      <xdr:colOff>114300</xdr:colOff>
      <xdr:row>35</xdr:row>
      <xdr:rowOff>170288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91565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84061</xdr:rowOff>
    </xdr:from>
    <xdr:to>
      <xdr:col>20</xdr:col>
      <xdr:colOff>38100</xdr:colOff>
      <xdr:row>36</xdr:row>
      <xdr:rowOff>14211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30738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80251</xdr:rowOff>
    </xdr:from>
    <xdr:to>
      <xdr:col>15</xdr:col>
      <xdr:colOff>101600</xdr:colOff>
      <xdr:row>36</xdr:row>
      <xdr:rowOff>10401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26928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108350</xdr:rowOff>
    </xdr:from>
    <xdr:to>
      <xdr:col>10</xdr:col>
      <xdr:colOff>165100</xdr:colOff>
      <xdr:row>36</xdr:row>
      <xdr:rowOff>38500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55027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24321</xdr:rowOff>
    </xdr:from>
    <xdr:to>
      <xdr:col>6</xdr:col>
      <xdr:colOff>38100</xdr:colOff>
      <xdr:row>35</xdr:row>
      <xdr:rowOff>125921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142448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129728</xdr:rowOff>
    </xdr:from>
    <xdr:to>
      <xdr:col>24</xdr:col>
      <xdr:colOff>63500</xdr:colOff>
      <xdr:row>57</xdr:row>
      <xdr:rowOff>49713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30928"/>
          <a:ext cx="838200" cy="9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48545</xdr:rowOff>
    </xdr:from>
    <xdr:to>
      <xdr:col>19</xdr:col>
      <xdr:colOff>177800</xdr:colOff>
      <xdr:row>57</xdr:row>
      <xdr:rowOff>49713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1195"/>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48545</xdr:rowOff>
    </xdr:from>
    <xdr:to>
      <xdr:col>15</xdr:col>
      <xdr:colOff>50800</xdr:colOff>
      <xdr:row>58</xdr:row>
      <xdr:rowOff>6985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1195"/>
          <a:ext cx="889000" cy="1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4849</xdr:rowOff>
    </xdr:from>
    <xdr:to>
      <xdr:col>10</xdr:col>
      <xdr:colOff>114300</xdr:colOff>
      <xdr:row>58</xdr:row>
      <xdr:rowOff>6985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8949"/>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78928</xdr:rowOff>
    </xdr:from>
    <xdr:to>
      <xdr:col>24</xdr:col>
      <xdr:colOff>114300</xdr:colOff>
      <xdr:row>57</xdr:row>
      <xdr:rowOff>9078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101805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3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170363</xdr:rowOff>
    </xdr:from>
    <xdr:to>
      <xdr:col>20</xdr:col>
      <xdr:colOff>38100</xdr:colOff>
      <xdr:row>57</xdr:row>
      <xdr:rowOff>100513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117040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4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169195</xdr:rowOff>
    </xdr:from>
    <xdr:to>
      <xdr:col>15</xdr:col>
      <xdr:colOff>101600</xdr:colOff>
      <xdr:row>57</xdr:row>
      <xdr:rowOff>99345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115872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127635</xdr:rowOff>
    </xdr:from>
    <xdr:to>
      <xdr:col>10</xdr:col>
      <xdr:colOff>165100</xdr:colOff>
      <xdr:row>58</xdr:row>
      <xdr:rowOff>57785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48912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125499</xdr:rowOff>
    </xdr:from>
    <xdr:to>
      <xdr:col>6</xdr:col>
      <xdr:colOff>38100</xdr:colOff>
      <xdr:row>58</xdr:row>
      <xdr:rowOff>55649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46776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9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80773</xdr:rowOff>
    </xdr:from>
    <xdr:to>
      <xdr:col>24</xdr:col>
      <xdr:colOff>63500</xdr:colOff>
      <xdr:row>76</xdr:row>
      <xdr:rowOff>90132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10973"/>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80773</xdr:rowOff>
    </xdr:from>
    <xdr:to>
      <xdr:col>19</xdr:col>
      <xdr:colOff>177800</xdr:colOff>
      <xdr:row>77</xdr:row>
      <xdr:rowOff>1619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10973"/>
          <a:ext cx="889000" cy="9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1619</xdr:rowOff>
    </xdr:from>
    <xdr:to>
      <xdr:col>15</xdr:col>
      <xdr:colOff>50800</xdr:colOff>
      <xdr:row>77</xdr:row>
      <xdr:rowOff>33274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3269"/>
          <a:ext cx="889000" cy="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33274</xdr:rowOff>
    </xdr:from>
    <xdr:to>
      <xdr:col>10</xdr:col>
      <xdr:colOff>114300</xdr:colOff>
      <xdr:row>77</xdr:row>
      <xdr:rowOff>89559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34924"/>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39332</xdr:rowOff>
    </xdr:from>
    <xdr:to>
      <xdr:col>24</xdr:col>
      <xdr:colOff>114300</xdr:colOff>
      <xdr:row>76</xdr:row>
      <xdr:rowOff>140932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29973</xdr:rowOff>
    </xdr:from>
    <xdr:to>
      <xdr:col>20</xdr:col>
      <xdr:colOff>38100</xdr:colOff>
      <xdr:row>76</xdr:row>
      <xdr:rowOff>131573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148100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3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122269</xdr:rowOff>
    </xdr:from>
    <xdr:to>
      <xdr:col>15</xdr:col>
      <xdr:colOff>101600</xdr:colOff>
      <xdr:row>77</xdr:row>
      <xdr:rowOff>52419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43546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4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153924</xdr:rowOff>
    </xdr:from>
    <xdr:to>
      <xdr:col>10</xdr:col>
      <xdr:colOff>165100</xdr:colOff>
      <xdr:row>77</xdr:row>
      <xdr:rowOff>84074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100601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5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38759</xdr:rowOff>
    </xdr:from>
    <xdr:to>
      <xdr:col>6</xdr:col>
      <xdr:colOff>38100</xdr:colOff>
      <xdr:row>77</xdr:row>
      <xdr:rowOff>140359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131486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16439</xdr:rowOff>
    </xdr:from>
    <xdr:to>
      <xdr:col>24</xdr:col>
      <xdr:colOff>63500</xdr:colOff>
      <xdr:row>97</xdr:row>
      <xdr:rowOff>69086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47089"/>
          <a:ext cx="838200" cy="5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16439</xdr:rowOff>
    </xdr:from>
    <xdr:to>
      <xdr:col>19</xdr:col>
      <xdr:colOff>177800</xdr:colOff>
      <xdr:row>97</xdr:row>
      <xdr:rowOff>91531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47089"/>
          <a:ext cx="889000" cy="7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91531</xdr:rowOff>
    </xdr:from>
    <xdr:to>
      <xdr:col>15</xdr:col>
      <xdr:colOff>50800</xdr:colOff>
      <xdr:row>97</xdr:row>
      <xdr:rowOff>127702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22181"/>
          <a:ext cx="889000" cy="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110886</xdr:rowOff>
    </xdr:from>
    <xdr:to>
      <xdr:col>10</xdr:col>
      <xdr:colOff>114300</xdr:colOff>
      <xdr:row>97</xdr:row>
      <xdr:rowOff>127702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1536"/>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18286</xdr:rowOff>
    </xdr:from>
    <xdr:to>
      <xdr:col>24</xdr:col>
      <xdr:colOff>114300</xdr:colOff>
      <xdr:row>97</xdr:row>
      <xdr:rowOff>119886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168163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137089</xdr:rowOff>
    </xdr:from>
    <xdr:to>
      <xdr:col>20</xdr:col>
      <xdr:colOff>38100</xdr:colOff>
      <xdr:row>97</xdr:row>
      <xdr:rowOff>67239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58366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68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40731</xdr:rowOff>
    </xdr:from>
    <xdr:to>
      <xdr:col>15</xdr:col>
      <xdr:colOff>101600</xdr:colOff>
      <xdr:row>97</xdr:row>
      <xdr:rowOff>142331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133458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6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76902</xdr:rowOff>
    </xdr:from>
    <xdr:to>
      <xdr:col>10</xdr:col>
      <xdr:colOff>165100</xdr:colOff>
      <xdr:row>98</xdr:row>
      <xdr:rowOff>7052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169629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60086</xdr:rowOff>
    </xdr:from>
    <xdr:to>
      <xdr:col>6</xdr:col>
      <xdr:colOff>38100</xdr:colOff>
      <xdr:row>97</xdr:row>
      <xdr:rowOff>161686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152813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7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53900</xdr:rowOff>
    </xdr:from>
    <xdr:to>
      <xdr:col>55</xdr:col>
      <xdr:colOff>0</xdr:colOff>
      <xdr:row>58</xdr:row>
      <xdr:rowOff>62520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8000"/>
          <a:ext cx="8382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50482</xdr:rowOff>
    </xdr:from>
    <xdr:to>
      <xdr:col>50</xdr:col>
      <xdr:colOff>114300</xdr:colOff>
      <xdr:row>58</xdr:row>
      <xdr:rowOff>62520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4582"/>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50482</xdr:rowOff>
    </xdr:from>
    <xdr:to>
      <xdr:col>45</xdr:col>
      <xdr:colOff>177800</xdr:colOff>
      <xdr:row>58</xdr:row>
      <xdr:rowOff>72642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4582"/>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59052</xdr:rowOff>
    </xdr:from>
    <xdr:to>
      <xdr:col>41</xdr:col>
      <xdr:colOff>50800</xdr:colOff>
      <xdr:row>58</xdr:row>
      <xdr:rowOff>72642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3152"/>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3100</xdr:rowOff>
    </xdr:from>
    <xdr:to>
      <xdr:col>55</xdr:col>
      <xdr:colOff>50800</xdr:colOff>
      <xdr:row>58</xdr:row>
      <xdr:rowOff>104700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11720</xdr:rowOff>
    </xdr:from>
    <xdr:to>
      <xdr:col>50</xdr:col>
      <xdr:colOff>165100</xdr:colOff>
      <xdr:row>58</xdr:row>
      <xdr:rowOff>113320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104447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4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171132</xdr:rowOff>
    </xdr:from>
    <xdr:to>
      <xdr:col>46</xdr:col>
      <xdr:colOff>38100</xdr:colOff>
      <xdr:row>58</xdr:row>
      <xdr:rowOff>101282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117809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1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21842</xdr:rowOff>
    </xdr:from>
    <xdr:to>
      <xdr:col>41</xdr:col>
      <xdr:colOff>101600</xdr:colOff>
      <xdr:row>58</xdr:row>
      <xdr:rowOff>123442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114569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8252</xdr:rowOff>
    </xdr:from>
    <xdr:to>
      <xdr:col>36</xdr:col>
      <xdr:colOff>165100</xdr:colOff>
      <xdr:row>58</xdr:row>
      <xdr:rowOff>109852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126379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5694</xdr:rowOff>
    </xdr:from>
    <xdr:to>
      <xdr:col>55</xdr:col>
      <xdr:colOff>0</xdr:colOff>
      <xdr:row>78</xdr:row>
      <xdr:rowOff>26239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78794"/>
          <a:ext cx="8382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5694</xdr:rowOff>
    </xdr:from>
    <xdr:to>
      <xdr:col>50</xdr:col>
      <xdr:colOff>114300</xdr:colOff>
      <xdr:row>78</xdr:row>
      <xdr:rowOff>10483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78794"/>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10483</xdr:rowOff>
    </xdr:from>
    <xdr:to>
      <xdr:col>45</xdr:col>
      <xdr:colOff>177800</xdr:colOff>
      <xdr:row>78</xdr:row>
      <xdr:rowOff>21084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3583"/>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21084</xdr:rowOff>
    </xdr:from>
    <xdr:to>
      <xdr:col>41</xdr:col>
      <xdr:colOff>50800</xdr:colOff>
      <xdr:row>78</xdr:row>
      <xdr:rowOff>67416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4184"/>
          <a:ext cx="889000" cy="4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146889</xdr:rowOff>
    </xdr:from>
    <xdr:to>
      <xdr:col>55</xdr:col>
      <xdr:colOff>50800</xdr:colOff>
      <xdr:row>78</xdr:row>
      <xdr:rowOff>77039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126344</xdr:rowOff>
    </xdr:from>
    <xdr:to>
      <xdr:col>50</xdr:col>
      <xdr:colOff>165100</xdr:colOff>
      <xdr:row>78</xdr:row>
      <xdr:rowOff>56494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47621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131133</xdr:rowOff>
    </xdr:from>
    <xdr:to>
      <xdr:col>46</xdr:col>
      <xdr:colOff>38100</xdr:colOff>
      <xdr:row>78</xdr:row>
      <xdr:rowOff>61283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52410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141734</xdr:rowOff>
    </xdr:from>
    <xdr:to>
      <xdr:col>41</xdr:col>
      <xdr:colOff>101600</xdr:colOff>
      <xdr:row>78</xdr:row>
      <xdr:rowOff>71884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63011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16616</xdr:rowOff>
    </xdr:from>
    <xdr:to>
      <xdr:col>36</xdr:col>
      <xdr:colOff>165100</xdr:colOff>
      <xdr:row>78</xdr:row>
      <xdr:rowOff>118216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109343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164023</xdr:rowOff>
    </xdr:from>
    <xdr:to>
      <xdr:col>55</xdr:col>
      <xdr:colOff>0</xdr:colOff>
      <xdr:row>95</xdr:row>
      <xdr:rowOff>157000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80323"/>
          <a:ext cx="838200" cy="1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164023</xdr:rowOff>
    </xdr:from>
    <xdr:to>
      <xdr:col>50</xdr:col>
      <xdr:colOff>114300</xdr:colOff>
      <xdr:row>96</xdr:row>
      <xdr:rowOff>142204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80323"/>
          <a:ext cx="889000" cy="3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142204</xdr:rowOff>
    </xdr:from>
    <xdr:to>
      <xdr:col>45</xdr:col>
      <xdr:colOff>177800</xdr:colOff>
      <xdr:row>97</xdr:row>
      <xdr:rowOff>62410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01404"/>
          <a:ext cx="8890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62410</xdr:rowOff>
    </xdr:from>
    <xdr:to>
      <xdr:col>41</xdr:col>
      <xdr:colOff>50800</xdr:colOff>
      <xdr:row>98</xdr:row>
      <xdr:rowOff>83127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93060"/>
          <a:ext cx="889000" cy="19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106200</xdr:rowOff>
    </xdr:from>
    <xdr:to>
      <xdr:col>55</xdr:col>
      <xdr:colOff>50800</xdr:colOff>
      <xdr:row>96</xdr:row>
      <xdr:rowOff>36350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129077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4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113223</xdr:rowOff>
    </xdr:from>
    <xdr:to>
      <xdr:col>50</xdr:col>
      <xdr:colOff>165100</xdr:colOff>
      <xdr:row>95</xdr:row>
      <xdr:rowOff>43373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59900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0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91404</xdr:rowOff>
    </xdr:from>
    <xdr:to>
      <xdr:col>46</xdr:col>
      <xdr:colOff>38100</xdr:colOff>
      <xdr:row>97</xdr:row>
      <xdr:rowOff>21554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38081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2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11610</xdr:rowOff>
    </xdr:from>
    <xdr:to>
      <xdr:col>41</xdr:col>
      <xdr:colOff>101600</xdr:colOff>
      <xdr:row>97</xdr:row>
      <xdr:rowOff>113210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129737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1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32327</xdr:rowOff>
    </xdr:from>
    <xdr:to>
      <xdr:col>36</xdr:col>
      <xdr:colOff>165100</xdr:colOff>
      <xdr:row>98</xdr:row>
      <xdr:rowOff>133927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125054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19523</xdr:rowOff>
    </xdr:from>
    <xdr:to>
      <xdr:col>85</xdr:col>
      <xdr:colOff>127000</xdr:colOff>
      <xdr:row>38</xdr:row>
      <xdr:rowOff>38636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4623"/>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19523</xdr:rowOff>
    </xdr:from>
    <xdr:to>
      <xdr:col>81</xdr:col>
      <xdr:colOff>50800</xdr:colOff>
      <xdr:row>38</xdr:row>
      <xdr:rowOff>52946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4623"/>
          <a:ext cx="889000" cy="3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50853</xdr:rowOff>
    </xdr:from>
    <xdr:to>
      <xdr:col>76</xdr:col>
      <xdr:colOff>114300</xdr:colOff>
      <xdr:row>38</xdr:row>
      <xdr:rowOff>52946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5953"/>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50757</xdr:rowOff>
    </xdr:from>
    <xdr:to>
      <xdr:col>71</xdr:col>
      <xdr:colOff>177800</xdr:colOff>
      <xdr:row>38</xdr:row>
      <xdr:rowOff>50853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6585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159286</xdr:rowOff>
    </xdr:from>
    <xdr:to>
      <xdr:col>85</xdr:col>
      <xdr:colOff>177800</xdr:colOff>
      <xdr:row>38</xdr:row>
      <xdr:rowOff>89436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140173</xdr:rowOff>
    </xdr:from>
    <xdr:to>
      <xdr:col>81</xdr:col>
      <xdr:colOff>101600</xdr:colOff>
      <xdr:row>38</xdr:row>
      <xdr:rowOff>70323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61450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2146</xdr:rowOff>
    </xdr:from>
    <xdr:to>
      <xdr:col>76</xdr:col>
      <xdr:colOff>165100</xdr:colOff>
      <xdr:row>38</xdr:row>
      <xdr:rowOff>103746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94873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xdr:rowOff>
    </xdr:from>
    <xdr:to>
      <xdr:col>72</xdr:col>
      <xdr:colOff>38100</xdr:colOff>
      <xdr:row>38</xdr:row>
      <xdr:rowOff>101653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92780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171407</xdr:rowOff>
    </xdr:from>
    <xdr:to>
      <xdr:col>67</xdr:col>
      <xdr:colOff>101600</xdr:colOff>
      <xdr:row>38</xdr:row>
      <xdr:rowOff>101557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92684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164229</xdr:rowOff>
    </xdr:from>
    <xdr:to>
      <xdr:col>85</xdr:col>
      <xdr:colOff>127000</xdr:colOff>
      <xdr:row>58</xdr:row>
      <xdr:rowOff>12116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36879"/>
          <a:ext cx="838200" cy="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147661</xdr:rowOff>
    </xdr:from>
    <xdr:to>
      <xdr:col>81</xdr:col>
      <xdr:colOff>50800</xdr:colOff>
      <xdr:row>58</xdr:row>
      <xdr:rowOff>12116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20311"/>
          <a:ext cx="8890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131015</xdr:rowOff>
    </xdr:from>
    <xdr:to>
      <xdr:col>76</xdr:col>
      <xdr:colOff>114300</xdr:colOff>
      <xdr:row>57</xdr:row>
      <xdr:rowOff>147661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03665"/>
          <a:ext cx="889000" cy="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96712</xdr:rowOff>
    </xdr:from>
    <xdr:to>
      <xdr:col>71</xdr:col>
      <xdr:colOff>177800</xdr:colOff>
      <xdr:row>57</xdr:row>
      <xdr:rowOff>131015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97912"/>
          <a:ext cx="889000" cy="2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113429</xdr:rowOff>
    </xdr:from>
    <xdr:to>
      <xdr:col>85</xdr:col>
      <xdr:colOff>177800</xdr:colOff>
      <xdr:row>58</xdr:row>
      <xdr:rowOff>43579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91856</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6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132766</xdr:rowOff>
    </xdr:from>
    <xdr:to>
      <xdr:col>81</xdr:col>
      <xdr:colOff>101600</xdr:colOff>
      <xdr:row>58</xdr:row>
      <xdr:rowOff>62916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54043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96861</xdr:rowOff>
    </xdr:from>
    <xdr:to>
      <xdr:col>76</xdr:col>
      <xdr:colOff>165100</xdr:colOff>
      <xdr:row>58</xdr:row>
      <xdr:rowOff>27011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18138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6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80215</xdr:rowOff>
    </xdr:from>
    <xdr:to>
      <xdr:col>72</xdr:col>
      <xdr:colOff>38100</xdr:colOff>
      <xdr:row>58</xdr:row>
      <xdr:rowOff>10365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26892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2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45912</xdr:rowOff>
    </xdr:from>
    <xdr:to>
      <xdr:col>67</xdr:col>
      <xdr:colOff>101600</xdr:colOff>
      <xdr:row>56</xdr:row>
      <xdr:rowOff>147512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164039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42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109176</xdr:rowOff>
    </xdr:from>
    <xdr:to>
      <xdr:col>85</xdr:col>
      <xdr:colOff>127000</xdr:colOff>
      <xdr:row>78</xdr:row>
      <xdr:rowOff>92422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10826"/>
          <a:ext cx="838200" cy="1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109176</xdr:rowOff>
    </xdr:from>
    <xdr:to>
      <xdr:col>81</xdr:col>
      <xdr:colOff>50800</xdr:colOff>
      <xdr:row>78</xdr:row>
      <xdr:rowOff>16111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10826"/>
          <a:ext cx="8890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94072</xdr:rowOff>
    </xdr:from>
    <xdr:to>
      <xdr:col>76</xdr:col>
      <xdr:colOff>114300</xdr:colOff>
      <xdr:row>78</xdr:row>
      <xdr:rowOff>16111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95722"/>
          <a:ext cx="889000" cy="9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152575</xdr:rowOff>
    </xdr:from>
    <xdr:to>
      <xdr:col>71</xdr:col>
      <xdr:colOff>177800</xdr:colOff>
      <xdr:row>77</xdr:row>
      <xdr:rowOff>94072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182775"/>
          <a:ext cx="889000" cy="1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41622</xdr:rowOff>
    </xdr:from>
    <xdr:to>
      <xdr:col>85</xdr:col>
      <xdr:colOff>177800</xdr:colOff>
      <xdr:row>78</xdr:row>
      <xdr:rowOff>143222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58376</xdr:rowOff>
    </xdr:from>
    <xdr:to>
      <xdr:col>81</xdr:col>
      <xdr:colOff>101600</xdr:colOff>
      <xdr:row>77</xdr:row>
      <xdr:rowOff>159976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5053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303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136761</xdr:rowOff>
    </xdr:from>
    <xdr:to>
      <xdr:col>76</xdr:col>
      <xdr:colOff>165100</xdr:colOff>
      <xdr:row>78</xdr:row>
      <xdr:rowOff>66911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83438</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311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43272</xdr:rowOff>
    </xdr:from>
    <xdr:to>
      <xdr:col>72</xdr:col>
      <xdr:colOff>38100</xdr:colOff>
      <xdr:row>77</xdr:row>
      <xdr:rowOff>144872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161399</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101775</xdr:rowOff>
    </xdr:from>
    <xdr:to>
      <xdr:col>67</xdr:col>
      <xdr:colOff>101600</xdr:colOff>
      <xdr:row>77</xdr:row>
      <xdr:rowOff>31925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1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48453</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290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78938</xdr:rowOff>
    </xdr:from>
    <xdr:to>
      <xdr:col>85</xdr:col>
      <xdr:colOff>127000</xdr:colOff>
      <xdr:row>97</xdr:row>
      <xdr:rowOff>94814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09588"/>
          <a:ext cx="838200" cy="1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94814</xdr:rowOff>
    </xdr:from>
    <xdr:to>
      <xdr:col>81</xdr:col>
      <xdr:colOff>50800</xdr:colOff>
      <xdr:row>97</xdr:row>
      <xdr:rowOff>103766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2546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103766</xdr:rowOff>
    </xdr:from>
    <xdr:to>
      <xdr:col>76</xdr:col>
      <xdr:colOff>114300</xdr:colOff>
      <xdr:row>97</xdr:row>
      <xdr:rowOff>128184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34416"/>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124470</xdr:rowOff>
    </xdr:from>
    <xdr:to>
      <xdr:col>71</xdr:col>
      <xdr:colOff>177800</xdr:colOff>
      <xdr:row>97</xdr:row>
      <xdr:rowOff>128184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5512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28138</xdr:rowOff>
    </xdr:from>
    <xdr:to>
      <xdr:col>85</xdr:col>
      <xdr:colOff>177800</xdr:colOff>
      <xdr:row>97</xdr:row>
      <xdr:rowOff>129738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6565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3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44014</xdr:rowOff>
    </xdr:from>
    <xdr:to>
      <xdr:col>81</xdr:col>
      <xdr:colOff>101600</xdr:colOff>
      <xdr:row>97</xdr:row>
      <xdr:rowOff>145614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136741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52966</xdr:rowOff>
    </xdr:from>
    <xdr:to>
      <xdr:col>76</xdr:col>
      <xdr:colOff>165100</xdr:colOff>
      <xdr:row>97</xdr:row>
      <xdr:rowOff>154566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145693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77384</xdr:rowOff>
    </xdr:from>
    <xdr:to>
      <xdr:col>72</xdr:col>
      <xdr:colOff>38100</xdr:colOff>
      <xdr:row>98</xdr:row>
      <xdr:rowOff>7534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170111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73670</xdr:rowOff>
    </xdr:from>
    <xdr:to>
      <xdr:col>67</xdr:col>
      <xdr:colOff>101600</xdr:colOff>
      <xdr:row>98</xdr:row>
      <xdr:rowOff>3820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166397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9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123606</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638706"/>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72806</xdr:rowOff>
    </xdr:from>
    <xdr:to>
      <xdr:col>116</xdr:col>
      <xdr:colOff>114300</xdr:colOff>
      <xdr:row>39</xdr:row>
      <xdr:rowOff>2956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5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46798</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土木費は、</a:t>
          </a:r>
          <a:r>
            <a:rPr kumimoji="1" lang="ja-JP" altLang="ja-JP" sz="1100">
              <a:solidFill>
                <a:schemeClr val="dk1"/>
              </a:solidFill>
              <a:effectLst/>
              <a:latin typeface="+mn-lt"/>
              <a:ea typeface="+mn-ea"/>
              <a:cs typeface="+mn-cs"/>
            </a:rPr>
            <a:t>平成２８年熊本地震や豪雨災害関連の災害復旧が一旦落ち着き、事業量を抑えていた土木関係が近年伸び始め、令和元年度から類似団体平均を上回る状況となっている。村道等のインフラ施設はその多くが同時期に整備されており、現在は老朽化による補修や改良が行われている。村道の整備更新は引き続き実施していく必要があり、類似団体平均上回る状況は続くと考えられる。</a:t>
          </a:r>
          <a:endParaRPr lang="ja-JP" altLang="ja-JP" sz="1400">
            <a:effectLst/>
          </a:endParaRPr>
        </a:p>
        <a:p>
          <a:r>
            <a:rPr kumimoji="1" lang="ja-JP" altLang="ja-JP" sz="1100">
              <a:solidFill>
                <a:schemeClr val="dk1"/>
              </a:solidFill>
              <a:effectLst/>
              <a:latin typeface="+mn-lt"/>
              <a:ea typeface="+mn-ea"/>
              <a:cs typeface="+mn-cs"/>
            </a:rPr>
            <a:t>　公債費は概ね類似団体水準で推移しているものの、徐々に増加傾向にある。適正な財政計画を立て、健全的な運営をしていかなければ、公債費の増加はさらに進むものと考えられる。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昨年は基金取り崩しがなかったことから、標準財政規模比で増加となった。単年度収支においても、近年は黒字となっているため、今後も継続して健全な財政運営に取り組みたい。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標準財政規模比で一般会計が大きく黒字となっている。前年度よりも黒字比率は下がっているものの、依然として高い。今後は中長期的な財政計画を立て、健全財政運営を実施していく。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2706599</v>
      </c>
      <c r="BO4" s="371"/>
      <c r="BP4" s="371"/>
      <c r="BQ4" s="371"/>
      <c r="BR4" s="371"/>
      <c r="BS4" s="371"/>
      <c r="BT4" s="371"/>
      <c r="BU4" s="372"/>
      <c r="BV4" s="370">
        <v>2762558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9.3000000000000007</v>
      </c>
      <c r="CU4" s="377"/>
      <c r="CV4" s="377"/>
      <c r="CW4" s="377"/>
      <c r="CX4" s="377"/>
      <c r="CY4" s="377"/>
      <c r="CZ4" s="377"/>
      <c r="DA4" s="378"/>
      <c r="DB4" s="376">
        <v>10.4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2581348</v>
      </c>
      <c r="BO5" s="439"/>
      <c r="BP5" s="439"/>
      <c r="BQ5" s="439"/>
      <c r="BR5" s="439"/>
      <c r="BS5" s="439"/>
      <c r="BT5" s="439"/>
      <c r="BU5" s="440"/>
      <c r="BV5" s="438">
        <v>2613483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81.599999999999994</v>
      </c>
      <c r="CU5" s="405"/>
      <c r="CV5" s="405"/>
      <c r="CW5" s="405"/>
      <c r="CX5" s="405"/>
      <c r="CY5" s="405"/>
      <c r="CZ5" s="405"/>
      <c r="DA5" s="406"/>
      <c r="DB5" s="404">
        <v>74.900000000000006</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125251</v>
      </c>
      <c r="BO6" s="439"/>
      <c r="BP6" s="439"/>
      <c r="BQ6" s="439"/>
      <c r="BR6" s="439"/>
      <c r="BS6" s="439"/>
      <c r="BT6" s="439"/>
      <c r="BU6" s="440"/>
      <c r="BV6" s="438">
        <v>149075</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82.3</v>
      </c>
      <c r="CU6" s="445"/>
      <c r="CV6" s="445"/>
      <c r="CW6" s="445"/>
      <c r="CX6" s="445"/>
      <c r="CY6" s="445"/>
      <c r="CZ6" s="445"/>
      <c r="DA6" s="446"/>
      <c r="DB6" s="444">
        <v>77.2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9009</v>
      </c>
      <c r="BO7" s="439"/>
      <c r="BP7" s="439"/>
      <c r="BQ7" s="439"/>
      <c r="BR7" s="439"/>
      <c r="BS7" s="439"/>
      <c r="BT7" s="439"/>
      <c r="BU7" s="440"/>
      <c r="BV7" s="438">
        <v>16016</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1251070</v>
      </c>
      <c r="CU7" s="439"/>
      <c r="CV7" s="439"/>
      <c r="CW7" s="439"/>
      <c r="CX7" s="439"/>
      <c r="CY7" s="439"/>
      <c r="CZ7" s="439"/>
      <c r="DA7" s="440"/>
      <c r="DB7" s="438">
        <v>1279146</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116242</v>
      </c>
      <c r="BO8" s="439"/>
      <c r="BP8" s="439"/>
      <c r="BQ8" s="439"/>
      <c r="BR8" s="439"/>
      <c r="BS8" s="439"/>
      <c r="BT8" s="439"/>
      <c r="BU8" s="440"/>
      <c r="BV8" s="438">
        <v>133059</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0.16</v>
      </c>
      <c r="CU8" s="448"/>
      <c r="CV8" s="448"/>
      <c r="CW8" s="448"/>
      <c r="CX8" s="448"/>
      <c r="CY8" s="448"/>
      <c r="CZ8" s="448"/>
      <c r="DA8" s="449"/>
      <c r="DB8" s="447">
        <v>0.16</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1382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-16817</v>
      </c>
      <c r="BO9" s="439"/>
      <c r="BP9" s="439"/>
      <c r="BQ9" s="439"/>
      <c r="BR9" s="439"/>
      <c r="BS9" s="439"/>
      <c r="BT9" s="439"/>
      <c r="BU9" s="440"/>
      <c r="BV9" s="438">
        <v>110782</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13.1</v>
      </c>
      <c r="CU9" s="405"/>
      <c r="CV9" s="405"/>
      <c r="CW9" s="405"/>
      <c r="CX9" s="405"/>
      <c r="CY9" s="405"/>
      <c r="CZ9" s="405"/>
      <c r="DA9" s="406"/>
      <c r="DB9" s="404">
        <v>12.8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1510</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181465</v>
      </c>
      <c r="BO10" s="439"/>
      <c r="BP10" s="439"/>
      <c r="BQ10" s="439"/>
      <c r="BR10" s="439"/>
      <c r="BS10" s="439"/>
      <c r="BT10" s="439"/>
      <c r="BU10" s="440"/>
      <c r="BV10" s="438">
        <v>144125</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1411</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96</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100000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1362</v>
      </c>
      <c r="S13" s="492"/>
      <c r="T13" s="492"/>
      <c r="U13" s="492"/>
      <c r="V13" s="493"/>
      <c r="W13" s="417" t="s">
        <v>142</v>
      </c>
      <c r="X13" s="418"/>
      <c r="Y13" s="418"/>
      <c r="Z13" s="418"/>
      <c r="AA13" s="418"/>
      <c r="AB13" s="408"/>
      <c r="AC13" s="458">
        <v>336</v>
      </c>
      <c r="AD13" s="459"/>
      <c r="AE13" s="459"/>
      <c r="AF13" s="459"/>
      <c r="AG13" s="501"/>
      <c r="AH13" s="458">
        <v>319</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164648</v>
      </c>
      <c r="BO13" s="439"/>
      <c r="BP13" s="439"/>
      <c r="BQ13" s="439"/>
      <c r="BR13" s="439"/>
      <c r="BS13" s="439"/>
      <c r="BT13" s="439"/>
      <c r="BU13" s="440"/>
      <c r="BV13" s="438">
        <v>154907</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7.4</v>
      </c>
      <c r="CU13" s="405"/>
      <c r="CV13" s="405"/>
      <c r="CW13" s="405"/>
      <c r="CX13" s="405"/>
      <c r="CY13" s="405"/>
      <c r="CZ13" s="405"/>
      <c r="DA13" s="406"/>
      <c r="DB13" s="404">
        <v>7.1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1416</v>
      </c>
      <c r="S14" s="492"/>
      <c r="T14" s="492"/>
      <c r="U14" s="492"/>
      <c r="V14" s="493"/>
      <c r="W14" s="397"/>
      <c r="X14" s="398"/>
      <c r="Y14" s="398"/>
      <c r="Z14" s="398"/>
      <c r="AA14" s="398"/>
      <c r="AB14" s="387"/>
      <c r="AC14" s="494">
        <v>41.5</v>
      </c>
      <c r="AD14" s="495"/>
      <c r="AE14" s="495"/>
      <c r="AF14" s="495"/>
      <c r="AG14" s="496"/>
      <c r="AH14" s="494">
        <v>38.799999999999997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1379</v>
      </c>
      <c r="S15" s="492"/>
      <c r="T15" s="492"/>
      <c r="U15" s="492"/>
      <c r="V15" s="493"/>
      <c r="W15" s="417" t="s">
        <v>149</v>
      </c>
      <c r="X15" s="418"/>
      <c r="Y15" s="418"/>
      <c r="Z15" s="418"/>
      <c r="AA15" s="418"/>
      <c r="AB15" s="408"/>
      <c r="AC15" s="458">
        <v>112</v>
      </c>
      <c r="AD15" s="459"/>
      <c r="AE15" s="459"/>
      <c r="AF15" s="459"/>
      <c r="AG15" s="501"/>
      <c r="AH15" s="458">
        <v>114</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182913</v>
      </c>
      <c r="BO15" s="371"/>
      <c r="BP15" s="371"/>
      <c r="BQ15" s="371"/>
      <c r="BR15" s="371"/>
      <c r="BS15" s="371"/>
      <c r="BT15" s="371"/>
      <c r="BU15" s="372"/>
      <c r="BV15" s="370">
        <v>181963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13.8</v>
      </c>
      <c r="AD16" s="495"/>
      <c r="AE16" s="495"/>
      <c r="AF16" s="495"/>
      <c r="AG16" s="496"/>
      <c r="AH16" s="494">
        <v>13.9</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1210139</v>
      </c>
      <c r="BO16" s="439"/>
      <c r="BP16" s="439"/>
      <c r="BQ16" s="439"/>
      <c r="BR16" s="439"/>
      <c r="BS16" s="439"/>
      <c r="BT16" s="439"/>
      <c r="BU16" s="440"/>
      <c r="BV16" s="438">
        <v>1203970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361</v>
      </c>
      <c r="AD17" s="459"/>
      <c r="AE17" s="459"/>
      <c r="AF17" s="459"/>
      <c r="AG17" s="501"/>
      <c r="AH17" s="458">
        <v>389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218231</v>
      </c>
      <c r="BO17" s="439"/>
      <c r="BP17" s="439"/>
      <c r="BQ17" s="439"/>
      <c r="BR17" s="439"/>
      <c r="BS17" s="439"/>
      <c r="BT17" s="439"/>
      <c r="BU17" s="440"/>
      <c r="BV17" s="438">
        <v>217196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159</v>
      </c>
      <c r="C18" s="450"/>
      <c r="D18" s="450"/>
      <c r="E18" s="522"/>
      <c r="F18" s="522"/>
      <c r="G18" s="522"/>
      <c r="H18" s="522"/>
      <c r="I18" s="522"/>
      <c r="J18" s="522"/>
      <c r="K18" s="522"/>
      <c r="L18" s="523">
        <v>60.81</v>
      </c>
      <c r="M18" s="523"/>
      <c r="N18" s="523"/>
      <c r="O18" s="523"/>
      <c r="P18" s="523"/>
      <c r="Q18" s="523"/>
      <c r="R18" s="524"/>
      <c r="S18" s="524"/>
      <c r="T18" s="524"/>
      <c r="U18" s="524"/>
      <c r="V18" s="525"/>
      <c r="W18" s="419"/>
      <c r="X18" s="420"/>
      <c r="Y18" s="420"/>
      <c r="Z18" s="420"/>
      <c r="AA18" s="420"/>
      <c r="AB18" s="411"/>
      <c r="AC18" s="526">
        <v>44.6</v>
      </c>
      <c r="AD18" s="527"/>
      <c r="AE18" s="527"/>
      <c r="AF18" s="527"/>
      <c r="AG18" s="528"/>
      <c r="AH18" s="526">
        <v>47.3</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1033105</v>
      </c>
      <c r="BO18" s="439"/>
      <c r="BP18" s="439"/>
      <c r="BQ18" s="439"/>
      <c r="BR18" s="439"/>
      <c r="BS18" s="439"/>
      <c r="BT18" s="439"/>
      <c r="BU18" s="440"/>
      <c r="BV18" s="438">
        <v>978333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161</v>
      </c>
      <c r="C19" s="450"/>
      <c r="D19" s="450"/>
      <c r="E19" s="522"/>
      <c r="F19" s="522"/>
      <c r="G19" s="522"/>
      <c r="H19" s="522"/>
      <c r="I19" s="522"/>
      <c r="J19" s="522"/>
      <c r="K19" s="522"/>
      <c r="L19" s="530">
        <v>23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1633180</v>
      </c>
      <c r="BO19" s="439"/>
      <c r="BP19" s="439"/>
      <c r="BQ19" s="439"/>
      <c r="BR19" s="439"/>
      <c r="BS19" s="439"/>
      <c r="BT19" s="439"/>
      <c r="BU19" s="440"/>
      <c r="BV19" s="438">
        <v>1580029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163</v>
      </c>
      <c r="C20" s="450"/>
      <c r="D20" s="450"/>
      <c r="E20" s="522"/>
      <c r="F20" s="522"/>
      <c r="G20" s="522"/>
      <c r="H20" s="522"/>
      <c r="I20" s="522"/>
      <c r="J20" s="522"/>
      <c r="K20" s="522"/>
      <c r="L20" s="530">
        <v>520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2302096</v>
      </c>
      <c r="BO22" s="371"/>
      <c r="BP22" s="371"/>
      <c r="BQ22" s="371"/>
      <c r="BR22" s="371"/>
      <c r="BS22" s="371"/>
      <c r="BT22" s="371"/>
      <c r="BU22" s="372"/>
      <c r="BV22" s="370">
        <v>2302927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2120100</v>
      </c>
      <c r="BO23" s="439"/>
      <c r="BP23" s="439"/>
      <c r="BQ23" s="439"/>
      <c r="BR23" s="439"/>
      <c r="BS23" s="439"/>
      <c r="BT23" s="439"/>
      <c r="BU23" s="440"/>
      <c r="BV23" s="438">
        <v>2110763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173</v>
      </c>
      <c r="F24" s="431"/>
      <c r="G24" s="431"/>
      <c r="H24" s="431"/>
      <c r="I24" s="431"/>
      <c r="J24" s="431"/>
      <c r="K24" s="432"/>
      <c r="L24" s="458">
        <v>1</v>
      </c>
      <c r="M24" s="459"/>
      <c r="N24" s="459"/>
      <c r="O24" s="459"/>
      <c r="P24" s="501"/>
      <c r="Q24" s="458">
        <v>6500</v>
      </c>
      <c r="R24" s="459"/>
      <c r="S24" s="459"/>
      <c r="T24" s="459"/>
      <c r="U24" s="459"/>
      <c r="V24" s="501"/>
      <c r="W24" s="566"/>
      <c r="X24" s="554"/>
      <c r="Y24" s="555"/>
      <c r="Z24" s="457" t="s">
        <v>174</v>
      </c>
      <c r="AA24" s="431"/>
      <c r="AB24" s="431"/>
      <c r="AC24" s="431"/>
      <c r="AD24" s="431"/>
      <c r="AE24" s="431"/>
      <c r="AF24" s="431"/>
      <c r="AG24" s="432"/>
      <c r="AH24" s="458">
        <v>39</v>
      </c>
      <c r="AI24" s="459"/>
      <c r="AJ24" s="459"/>
      <c r="AK24" s="459"/>
      <c r="AL24" s="501"/>
      <c r="AM24" s="458">
        <v>110955</v>
      </c>
      <c r="AN24" s="459"/>
      <c r="AO24" s="459"/>
      <c r="AP24" s="459"/>
      <c r="AQ24" s="459"/>
      <c r="AR24" s="501"/>
      <c r="AS24" s="458">
        <v>2845</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1723358</v>
      </c>
      <c r="BO24" s="439"/>
      <c r="BP24" s="439"/>
      <c r="BQ24" s="439"/>
      <c r="BR24" s="439"/>
      <c r="BS24" s="439"/>
      <c r="BT24" s="439"/>
      <c r="BU24" s="440"/>
      <c r="BV24" s="438">
        <v>1665159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176</v>
      </c>
      <c r="F25" s="431"/>
      <c r="G25" s="431"/>
      <c r="H25" s="431"/>
      <c r="I25" s="431"/>
      <c r="J25" s="431"/>
      <c r="K25" s="432"/>
      <c r="L25" s="458">
        <v>1</v>
      </c>
      <c r="M25" s="459"/>
      <c r="N25" s="459"/>
      <c r="O25" s="459"/>
      <c r="P25" s="501"/>
      <c r="Q25" s="458">
        <v>5140</v>
      </c>
      <c r="R25" s="459"/>
      <c r="S25" s="459"/>
      <c r="T25" s="459"/>
      <c r="U25" s="459"/>
      <c r="V25" s="501"/>
      <c r="W25" s="566"/>
      <c r="X25" s="554"/>
      <c r="Y25" s="555"/>
      <c r="Z25" s="457" t="s">
        <v>177</v>
      </c>
      <c r="AA25" s="431"/>
      <c r="AB25" s="431"/>
      <c r="AC25" s="431"/>
      <c r="AD25" s="431"/>
      <c r="AE25" s="431"/>
      <c r="AF25" s="431"/>
      <c r="AG25" s="432"/>
      <c r="AH25" s="458" t="s">
        <v>132</v>
      </c>
      <c r="AI25" s="459"/>
      <c r="AJ25" s="459"/>
      <c r="AK25" s="459"/>
      <c r="AL25" s="501"/>
      <c r="AM25" s="458" t="s">
        <v>178</v>
      </c>
      <c r="AN25" s="459"/>
      <c r="AO25" s="459"/>
      <c r="AP25" s="459"/>
      <c r="AQ25" s="459"/>
      <c r="AR25" s="501"/>
      <c r="AS25" s="458" t="s">
        <v>132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110693</v>
      </c>
      <c r="BO25" s="371"/>
      <c r="BP25" s="371"/>
      <c r="BQ25" s="371"/>
      <c r="BR25" s="371"/>
      <c r="BS25" s="371"/>
      <c r="BT25" s="371"/>
      <c r="BU25" s="372"/>
      <c r="BV25" s="370">
        <v>100269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4900</v>
      </c>
      <c r="R26" s="459"/>
      <c r="S26" s="459"/>
      <c r="T26" s="459"/>
      <c r="U26" s="459"/>
      <c r="V26" s="501"/>
      <c r="W26" s="566"/>
      <c r="X26" s="554"/>
      <c r="Y26" s="555"/>
      <c r="Z26" s="457" t="s">
        <v>181</v>
      </c>
      <c r="AA26" s="578"/>
      <c r="AB26" s="578"/>
      <c r="AC26" s="578"/>
      <c r="AD26" s="578"/>
      <c r="AE26" s="578"/>
      <c r="AF26" s="578"/>
      <c r="AG26" s="579"/>
      <c r="AH26" s="458">
        <v>1</v>
      </c>
      <c r="AI26" s="459"/>
      <c r="AJ26" s="459"/>
      <c r="AK26" s="459"/>
      <c r="AL26" s="501"/>
      <c r="AM26" s="458" t="s">
        <v>182</v>
      </c>
      <c r="AN26" s="459"/>
      <c r="AO26" s="459"/>
      <c r="AP26" s="459"/>
      <c r="AQ26" s="459"/>
      <c r="AR26" s="501"/>
      <c r="AS26" s="458" t="s">
        <v>183</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185</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186</v>
      </c>
      <c r="F27" s="431"/>
      <c r="G27" s="431"/>
      <c r="H27" s="431"/>
      <c r="I27" s="431"/>
      <c r="J27" s="431"/>
      <c r="K27" s="432"/>
      <c r="L27" s="458">
        <v>1</v>
      </c>
      <c r="M27" s="459"/>
      <c r="N27" s="459"/>
      <c r="O27" s="459"/>
      <c r="P27" s="501"/>
      <c r="Q27" s="458">
        <v>2600</v>
      </c>
      <c r="R27" s="459"/>
      <c r="S27" s="459"/>
      <c r="T27" s="459"/>
      <c r="U27" s="459"/>
      <c r="V27" s="501"/>
      <c r="W27" s="566"/>
      <c r="X27" s="554"/>
      <c r="Y27" s="555"/>
      <c r="Z27" s="457" t="s">
        <v>187</v>
      </c>
      <c r="AA27" s="431"/>
      <c r="AB27" s="431"/>
      <c r="AC27" s="431"/>
      <c r="AD27" s="431"/>
      <c r="AE27" s="431"/>
      <c r="AF27" s="431"/>
      <c r="AG27" s="432"/>
      <c r="AH27" s="458" t="s">
        <v>132</v>
      </c>
      <c r="AI27" s="459"/>
      <c r="AJ27" s="459"/>
      <c r="AK27" s="459"/>
      <c r="AL27" s="501"/>
      <c r="AM27" s="458" t="s">
        <v>132</v>
      </c>
      <c r="AN27" s="459"/>
      <c r="AO27" s="459"/>
      <c r="AP27" s="459"/>
      <c r="AQ27" s="459"/>
      <c r="AR27" s="501"/>
      <c r="AS27" s="458" t="s">
        <v>178</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v>33915</v>
      </c>
      <c r="BO27" s="548"/>
      <c r="BP27" s="548"/>
      <c r="BQ27" s="548"/>
      <c r="BR27" s="548"/>
      <c r="BS27" s="548"/>
      <c r="BT27" s="548"/>
      <c r="BU27" s="549"/>
      <c r="BV27" s="547">
        <v>33915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189</v>
      </c>
      <c r="F28" s="431"/>
      <c r="G28" s="431"/>
      <c r="H28" s="431"/>
      <c r="I28" s="431"/>
      <c r="J28" s="431"/>
      <c r="K28" s="432"/>
      <c r="L28" s="458">
        <v>1</v>
      </c>
      <c r="M28" s="459"/>
      <c r="N28" s="459"/>
      <c r="O28" s="459"/>
      <c r="P28" s="501"/>
      <c r="Q28" s="458">
        <v>2130</v>
      </c>
      <c r="R28" s="459"/>
      <c r="S28" s="459"/>
      <c r="T28" s="459"/>
      <c r="U28" s="459"/>
      <c r="V28" s="501"/>
      <c r="W28" s="566"/>
      <c r="X28" s="554"/>
      <c r="Y28" s="555"/>
      <c r="Z28" s="457" t="s">
        <v>190</v>
      </c>
      <c r="AA28" s="431"/>
      <c r="AB28" s="431"/>
      <c r="AC28" s="431"/>
      <c r="AD28" s="431"/>
      <c r="AE28" s="431"/>
      <c r="AF28" s="431"/>
      <c r="AG28" s="432"/>
      <c r="AH28" s="458" t="s">
        <v>191</v>
      </c>
      <c r="AI28" s="459"/>
      <c r="AJ28" s="459"/>
      <c r="AK28" s="459"/>
      <c r="AL28" s="501"/>
      <c r="AM28" s="458" t="s">
        <v>178</v>
      </c>
      <c r="AN28" s="459"/>
      <c r="AO28" s="459"/>
      <c r="AP28" s="459"/>
      <c r="AQ28" s="459"/>
      <c r="AR28" s="501"/>
      <c r="AS28" s="458" t="s">
        <v>178</v>
      </c>
      <c r="AT28" s="459"/>
      <c r="AU28" s="459"/>
      <c r="AV28" s="459"/>
      <c r="AW28" s="459"/>
      <c r="AX28" s="460"/>
      <c r="AY28" s="580" t="s">
        <v>192</v>
      </c>
      <c r="AZ28" s="581"/>
      <c r="BA28" s="581"/>
      <c r="BB28" s="582"/>
      <c r="BC28" s="367" t="s">
        <v>50</v>
      </c>
      <c r="BD28" s="368"/>
      <c r="BE28" s="368"/>
      <c r="BF28" s="368"/>
      <c r="BG28" s="368"/>
      <c r="BH28" s="368"/>
      <c r="BI28" s="368"/>
      <c r="BJ28" s="368"/>
      <c r="BK28" s="368"/>
      <c r="BL28" s="368"/>
      <c r="BM28" s="369"/>
      <c r="BN28" s="370">
        <v>998453</v>
      </c>
      <c r="BO28" s="371"/>
      <c r="BP28" s="371"/>
      <c r="BQ28" s="371"/>
      <c r="BR28" s="371"/>
      <c r="BS28" s="371"/>
      <c r="BT28" s="371"/>
      <c r="BU28" s="372"/>
      <c r="BV28" s="370">
        <v>816951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193</v>
      </c>
      <c r="F29" s="431"/>
      <c r="G29" s="431"/>
      <c r="H29" s="431"/>
      <c r="I29" s="431"/>
      <c r="J29" s="431"/>
      <c r="K29" s="432"/>
      <c r="L29" s="458">
        <v>6</v>
      </c>
      <c r="M29" s="459"/>
      <c r="N29" s="459"/>
      <c r="O29" s="459"/>
      <c r="P29" s="501"/>
      <c r="Q29" s="458">
        <v>1940</v>
      </c>
      <c r="R29" s="459"/>
      <c r="S29" s="459"/>
      <c r="T29" s="459"/>
      <c r="U29" s="459"/>
      <c r="V29" s="501"/>
      <c r="W29" s="567"/>
      <c r="X29" s="568"/>
      <c r="Y29" s="569"/>
      <c r="Z29" s="457" t="s">
        <v>194</v>
      </c>
      <c r="AA29" s="431"/>
      <c r="AB29" s="431"/>
      <c r="AC29" s="431"/>
      <c r="AD29" s="431"/>
      <c r="AE29" s="431"/>
      <c r="AF29" s="431"/>
      <c r="AG29" s="432"/>
      <c r="AH29" s="458">
        <v>39</v>
      </c>
      <c r="AI29" s="459"/>
      <c r="AJ29" s="459"/>
      <c r="AK29" s="459"/>
      <c r="AL29" s="501"/>
      <c r="AM29" s="458">
        <v>110955</v>
      </c>
      <c r="AN29" s="459"/>
      <c r="AO29" s="459"/>
      <c r="AP29" s="459"/>
      <c r="AQ29" s="459"/>
      <c r="AR29" s="501"/>
      <c r="AS29" s="458">
        <v>2845</v>
      </c>
      <c r="AT29" s="459"/>
      <c r="AU29" s="459"/>
      <c r="AV29" s="459"/>
      <c r="AW29" s="459"/>
      <c r="AX29" s="460"/>
      <c r="AY29" s="583"/>
      <c r="AZ29" s="584"/>
      <c r="BA29" s="584"/>
      <c r="BB29" s="585"/>
      <c r="BC29" s="435" t="s">
        <v>195</v>
      </c>
      <c r="BD29" s="436"/>
      <c r="BE29" s="436"/>
      <c r="BF29" s="436"/>
      <c r="BG29" s="436"/>
      <c r="BH29" s="436"/>
      <c r="BI29" s="436"/>
      <c r="BJ29" s="436"/>
      <c r="BK29" s="436"/>
      <c r="BL29" s="436"/>
      <c r="BM29" s="437"/>
      <c r="BN29" s="438">
        <v>77233</v>
      </c>
      <c r="BO29" s="439"/>
      <c r="BP29" s="439"/>
      <c r="BQ29" s="439"/>
      <c r="BR29" s="439"/>
      <c r="BS29" s="439"/>
      <c r="BT29" s="439"/>
      <c r="BU29" s="440"/>
      <c r="BV29" s="438">
        <v>77852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196</v>
      </c>
      <c r="X30" s="594"/>
      <c r="Y30" s="594"/>
      <c r="Z30" s="594"/>
      <c r="AA30" s="594"/>
      <c r="AB30" s="594"/>
      <c r="AC30" s="594"/>
      <c r="AD30" s="594"/>
      <c r="AE30" s="594"/>
      <c r="AF30" s="594"/>
      <c r="AG30" s="595"/>
      <c r="AH30" s="526">
        <v>91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209175</v>
      </c>
      <c r="BO30" s="548"/>
      <c r="BP30" s="548"/>
      <c r="BQ30" s="548"/>
      <c r="BR30" s="548"/>
      <c r="BS30" s="548"/>
      <c r="BT30" s="548"/>
      <c r="BU30" s="549"/>
      <c r="BV30" s="547">
        <v>191293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197</v>
      </c>
      <c r="D32" s="589"/>
      <c r="E32" s="589"/>
      <c r="F32" s="589"/>
      <c r="G32" s="589"/>
      <c r="H32" s="589"/>
      <c r="I32" s="589"/>
      <c r="J32" s="589"/>
      <c r="K32" s="589"/>
      <c r="L32" s="589"/>
      <c r="M32" s="589"/>
      <c r="N32" s="589"/>
      <c r="O32" s="589"/>
      <c r="P32" s="589"/>
      <c r="Q32" s="589"/>
      <c r="R32" s="589"/>
      <c r="S32" s="589"/>
      <c r="U32" s="442" t="s">
        <v>198</v>
      </c>
      <c r="V32" s="442"/>
      <c r="W32" s="442"/>
      <c r="X32" s="442"/>
      <c r="Y32" s="442"/>
      <c r="Z32" s="442"/>
      <c r="AA32" s="442"/>
      <c r="AB32" s="442"/>
      <c r="AC32" s="442"/>
      <c r="AD32" s="442"/>
      <c r="AE32" s="442"/>
      <c r="AF32" s="442"/>
      <c r="AG32" s="442"/>
      <c r="AH32" s="442"/>
      <c r="AI32" s="442"/>
      <c r="AJ32" s="442"/>
      <c r="AK32" s="442"/>
      <c r="AM32" s="442" t="s">
        <v>199</v>
      </c>
      <c r="AN32" s="442"/>
      <c r="AO32" s="442"/>
      <c r="AP32" s="442"/>
      <c r="AQ32" s="442"/>
      <c r="AR32" s="442"/>
      <c r="AS32" s="442"/>
      <c r="AT32" s="442"/>
      <c r="AU32" s="442"/>
      <c r="AV32" s="442"/>
      <c r="AW32" s="442"/>
      <c r="AX32" s="442"/>
      <c r="AY32" s="442"/>
      <c r="AZ32" s="442"/>
      <c r="BA32" s="442"/>
      <c r="BB32" s="442"/>
      <c r="BC32" s="442"/>
      <c r="BE32" s="442" t="s">
        <v>200</v>
      </c>
      <c r="BF32" s="442"/>
      <c r="BG32" s="442"/>
      <c r="BH32" s="442"/>
      <c r="BI32" s="442"/>
      <c r="BJ32" s="442"/>
      <c r="BK32" s="442"/>
      <c r="BL32" s="442"/>
      <c r="BM32" s="442"/>
      <c r="BN32" s="442"/>
      <c r="BO32" s="442"/>
      <c r="BP32" s="442"/>
      <c r="BQ32" s="442"/>
      <c r="BR32" s="442"/>
      <c r="BS32" s="442"/>
      <c r="BT32" s="442"/>
      <c r="BU32" s="442"/>
      <c r="BW32" s="442" t="s">
        <v>201</v>
      </c>
      <c r="BX32" s="442"/>
      <c r="BY32" s="442"/>
      <c r="BZ32" s="442"/>
      <c r="CA32" s="442"/>
      <c r="CB32" s="442"/>
      <c r="CC32" s="442"/>
      <c r="CD32" s="442"/>
      <c r="CE32" s="442"/>
      <c r="CF32" s="442"/>
      <c r="CG32" s="442"/>
      <c r="CH32" s="442"/>
      <c r="CI32" s="442"/>
      <c r="CJ32" s="442"/>
      <c r="CK32" s="442"/>
      <c r="CL32" s="442"/>
      <c r="CM32" s="442"/>
      <c r="CO32" s="442" t="s">
        <v>202</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203</v>
      </c>
      <c r="D33" s="425"/>
      <c r="E33" s="396" t="s">
        <v>204</v>
      </c>
      <c r="F33" s="396"/>
      <c r="G33" s="396"/>
      <c r="H33" s="396"/>
      <c r="I33" s="396"/>
      <c r="J33" s="396"/>
      <c r="K33" s="396"/>
      <c r="L33" s="396"/>
      <c r="M33" s="396"/>
      <c r="N33" s="396"/>
      <c r="O33" s="396"/>
      <c r="P33" s="396"/>
      <c r="Q33" s="396"/>
      <c r="R33" s="396"/>
      <c r="S33" s="396"/>
      <c r="T33" s="206"/>
      <c r="U33" s="425" t="s">
        <v>203</v>
      </c>
      <c r="V33" s="425"/>
      <c r="W33" s="396" t="s">
        <v>205</v>
      </c>
      <c r="X33" s="396"/>
      <c r="Y33" s="396"/>
      <c r="Z33" s="396"/>
      <c r="AA33" s="396"/>
      <c r="AB33" s="396"/>
      <c r="AC33" s="396"/>
      <c r="AD33" s="396"/>
      <c r="AE33" s="396"/>
      <c r="AF33" s="396"/>
      <c r="AG33" s="396"/>
      <c r="AH33" s="396"/>
      <c r="AI33" s="396"/>
      <c r="AJ33" s="396"/>
      <c r="AK33" s="396"/>
      <c r="AL33" s="206"/>
      <c r="AM33" s="425" t="s">
        <v>203</v>
      </c>
      <c r="AN33" s="425"/>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203</v>
      </c>
      <c r="CP33" s="425"/>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産山村国民健康保険特別会計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IF('各会計、関係団体の財政状況及び健全化判断比率'!B31="","",'各会計、関係団体の財政状況及び健全化判断比率'!B31)</f>
        <v>産山村簡易水道事業特別会計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株式会社うぶやま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産山村診療所特別会計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産山村介護保険特別会計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IF('各会計、関係団体の財政状況及び健全化判断比率'!B32="","",'各会計、関係団体の財政状況及び健全化判断比率'!B32)</f>
        <v>産山村風力発電事業特別会計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阿蘇広域行政事務組合(一般会計)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うぶマート事業特別会計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産山村後期高齢者医療特別会計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阿蘇広域行政事務組合
（特別養護老人ホーム阿蘇みやま荘特別会計）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熊本県後期高齢者医療広域連合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熊本県後期高齢者医療広域連合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KsqaBqRBORoRWgT9hp4mDwk5zidICQsji34m66jrCXSwKYQ1PMuvpy55MPlm+UBwFRqcjEFIoZdii1qRv0g/Q==" saltValue="YxDwV4SjYAGNN0/caV1zK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1"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1" t="s">
        <v>579</v>
      </c>
      <c r="D34" s="1151"/>
      <c r="E34" s="1152"/>
      <c r="F34" s="32">
        <v>10.52</v>
      </c>
      <c r="G34" s="33">
        <v>7.8</v>
      </c>
      <c r="H34" s="33">
        <v>3.51</v>
      </c>
      <c r="I34" s="33">
        <v>10.94</v>
      </c>
      <c r="J34" s="34">
        <v>8.9600000000000009</v>
      </c>
      <c r="K34" s="22"/>
      <c r="L34" s="22"/>
      <c r="M34" s="22"/>
      <c r="N34" s="22"/>
      <c r="O34" s="22"/>
      <c r="P34" s="22"/>
    </row>
    <row r="35" spans="1:16" ht="39" customHeight="1" x14ac:dyDescent="0.2">
      <c r="A35" s="22"/>
      <c r="B35" s="35"/>
      <c r="C35" s="1145" t="s">
        <v>580</v>
      </c>
      <c r="D35" s="1146"/>
      <c r="E35" s="1147"/>
      <c r="F35" s="36">
        <v>2.82</v>
      </c>
      <c r="G35" s="37">
        <v>2.88</v>
      </c>
      <c r="H35" s="37">
        <v>0.87</v>
      </c>
      <c r="I35" s="37">
        <v>1.74</v>
      </c>
      <c r="J35" s="38">
        <v>3.67</v>
      </c>
      <c r="K35" s="22"/>
      <c r="L35" s="22"/>
      <c r="M35" s="22"/>
      <c r="N35" s="22"/>
      <c r="O35" s="22"/>
      <c r="P35" s="22"/>
    </row>
    <row r="36" spans="1:16" ht="39" customHeight="1" x14ac:dyDescent="0.2">
      <c r="A36" s="22"/>
      <c r="B36" s="35"/>
      <c r="C36" s="1145" t="s">
        <v>581</v>
      </c>
      <c r="D36" s="1146"/>
      <c r="E36" s="1147"/>
      <c r="F36" s="36" t="s">
        <v>582</v>
      </c>
      <c r="G36" s="37" t="s">
        <v>583</v>
      </c>
      <c r="H36" s="37" t="s">
        <v>584</v>
      </c>
      <c r="I36" s="37" t="s">
        <v>585</v>
      </c>
      <c r="J36" s="38">
        <v>0.32</v>
      </c>
      <c r="K36" s="22"/>
      <c r="L36" s="22"/>
      <c r="M36" s="22"/>
      <c r="N36" s="22"/>
      <c r="O36" s="22"/>
      <c r="P36" s="22"/>
    </row>
    <row r="37" spans="1:16" ht="39" customHeight="1" x14ac:dyDescent="0.2">
      <c r="A37" s="22"/>
      <c r="B37" s="35"/>
      <c r="C37" s="1145" t="s">
        <v>586</v>
      </c>
      <c r="D37" s="1146"/>
      <c r="E37" s="1147"/>
      <c r="F37" s="36">
        <v>0</v>
      </c>
      <c r="G37" s="37">
        <v>0.04</v>
      </c>
      <c r="H37" s="37">
        <v>0</v>
      </c>
      <c r="I37" s="37">
        <v>0.01</v>
      </c>
      <c r="J37" s="38">
        <v>0.1</v>
      </c>
      <c r="K37" s="22"/>
      <c r="L37" s="22"/>
      <c r="M37" s="22"/>
      <c r="N37" s="22"/>
      <c r="O37" s="22"/>
      <c r="P37" s="22"/>
    </row>
    <row r="38" spans="1:16" ht="39" customHeight="1" x14ac:dyDescent="0.2">
      <c r="A38" s="22"/>
      <c r="B38" s="35"/>
      <c r="C38" s="1145" t="s">
        <v>587</v>
      </c>
      <c r="D38" s="1146"/>
      <c r="E38" s="1147"/>
      <c r="F38" s="36">
        <v>2.74</v>
      </c>
      <c r="G38" s="37">
        <v>0.1</v>
      </c>
      <c r="H38" s="37">
        <v>0.1</v>
      </c>
      <c r="I38" s="37">
        <v>0.11</v>
      </c>
      <c r="J38" s="38">
        <v>0.08</v>
      </c>
      <c r="K38" s="22"/>
      <c r="L38" s="22"/>
      <c r="M38" s="22"/>
      <c r="N38" s="22"/>
      <c r="O38" s="22"/>
      <c r="P38" s="22"/>
    </row>
    <row r="39" spans="1:16" ht="39" customHeight="1" x14ac:dyDescent="0.2">
      <c r="A39" s="22"/>
      <c r="B39" s="35"/>
      <c r="C39" s="1145" t="s">
        <v>588</v>
      </c>
      <c r="D39" s="1146"/>
      <c r="E39" s="1147"/>
      <c r="F39" s="36">
        <v>1.53</v>
      </c>
      <c r="G39" s="37">
        <v>0.76</v>
      </c>
      <c r="H39" s="37">
        <v>0.56000000000000005</v>
      </c>
      <c r="I39" s="37">
        <v>0.36</v>
      </c>
      <c r="J39" s="38">
        <v>0.05</v>
      </c>
      <c r="K39" s="22"/>
      <c r="L39" s="22"/>
      <c r="M39" s="22"/>
      <c r="N39" s="22"/>
      <c r="O39" s="22"/>
      <c r="P39" s="22"/>
    </row>
    <row r="40" spans="1:16" ht="39" customHeight="1" x14ac:dyDescent="0.2">
      <c r="A40" s="22"/>
      <c r="B40" s="35"/>
      <c r="C40" s="1145" t="s">
        <v>589</v>
      </c>
      <c r="D40" s="1146"/>
      <c r="E40" s="1147"/>
      <c r="F40" s="36" t="s">
        <v>530</v>
      </c>
      <c r="G40" s="37" t="s">
        <v>530</v>
      </c>
      <c r="H40" s="37" t="s">
        <v>530</v>
      </c>
      <c r="I40" s="37" t="s">
        <v>530</v>
      </c>
      <c r="J40" s="38">
        <v>0</v>
      </c>
      <c r="K40" s="22"/>
      <c r="L40" s="22"/>
      <c r="M40" s="22"/>
      <c r="N40" s="22"/>
      <c r="O40" s="22"/>
      <c r="P40" s="22"/>
    </row>
    <row r="41" spans="1:16" ht="39" customHeight="1" x14ac:dyDescent="0.2">
      <c r="A41" s="22"/>
      <c r="B41" s="35"/>
      <c r="C41" s="1145" t="s">
        <v>590</v>
      </c>
      <c r="D41" s="1146"/>
      <c r="E41" s="1147"/>
      <c r="F41" s="36">
        <v>0.82</v>
      </c>
      <c r="G41" s="37">
        <v>0.49</v>
      </c>
      <c r="H41" s="37">
        <v>0.66</v>
      </c>
      <c r="I41" s="37">
        <v>0.42</v>
      </c>
      <c r="J41" s="38">
        <v>0</v>
      </c>
      <c r="K41" s="22"/>
      <c r="L41" s="22"/>
      <c r="M41" s="22"/>
      <c r="N41" s="22"/>
      <c r="O41" s="22"/>
      <c r="P41" s="22"/>
    </row>
    <row r="42" spans="1:16" ht="39" customHeight="1" x14ac:dyDescent="0.2">
      <c r="A42" s="22"/>
      <c r="B42" s="39"/>
      <c r="C42" s="1145" t="s">
        <v>591</v>
      </c>
      <c r="D42" s="1146"/>
      <c r="E42" s="1147"/>
      <c r="F42" s="36" t="s">
        <v>530</v>
      </c>
      <c r="G42" s="37" t="s">
        <v>530</v>
      </c>
      <c r="H42" s="37" t="s">
        <v>530</v>
      </c>
      <c r="I42" s="37" t="s">
        <v>530</v>
      </c>
      <c r="J42" s="38" t="s">
        <v>530</v>
      </c>
      <c r="K42" s="22"/>
      <c r="L42" s="22"/>
      <c r="M42" s="22"/>
      <c r="N42" s="22"/>
      <c r="O42" s="22"/>
      <c r="P42" s="22"/>
    </row>
    <row r="43" spans="1:16" ht="39" customHeight="1" thickBot="1" x14ac:dyDescent="0.25">
      <c r="A43" s="22"/>
      <c r="B43" s="40"/>
      <c r="C43" s="1148" t="s">
        <v>592</v>
      </c>
      <c r="D43" s="1149"/>
      <c r="E43" s="1150"/>
      <c r="F43" s="41">
        <v>0</v>
      </c>
      <c r="G43" s="42" t="s">
        <v>530</v>
      </c>
      <c r="H43" s="42" t="s">
        <v>530</v>
      </c>
      <c r="I43" s="42" t="s">
        <v>530</v>
      </c>
      <c r="J43" s="43" t="s">
        <v>530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7laRNu2p/93+4irKLO9EDcM6/sfiTDwhxGzsPMbf4UwPowTkjChEO3/OrmV4hkVPcHdCXAxWfxBBLFYOvVZM3A==" saltValue="OtyD9PDmmwwfu99RNk/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2" zoomScale="53" zoomScaleNormal="5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209</v>
      </c>
      <c r="L45" s="60">
        <v>206</v>
      </c>
      <c r="M45" s="60">
        <v>215</v>
      </c>
      <c r="N45" s="60">
        <v>217</v>
      </c>
      <c r="O45" s="61">
        <v>228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2">
      <c r="A48" s="48"/>
      <c r="B48" s="1155"/>
      <c r="C48" s="1156"/>
      <c r="D48" s="62"/>
      <c r="E48" s="1161" t="s">
        <v>15</v>
      </c>
      <c r="F48" s="1161"/>
      <c r="G48" s="1161"/>
      <c r="H48" s="1161"/>
      <c r="I48" s="1161"/>
      <c r="J48" s="1162"/>
      <c r="K48" s="63">
        <v>6</v>
      </c>
      <c r="L48" s="64">
        <v>8</v>
      </c>
      <c r="M48" s="64">
        <v>6</v>
      </c>
      <c r="N48" s="64">
        <v>5</v>
      </c>
      <c r="O48" s="65">
        <v>5</v>
      </c>
      <c r="P48" s="48"/>
      <c r="Q48" s="48"/>
      <c r="R48" s="48"/>
      <c r="S48" s="48"/>
      <c r="T48" s="48"/>
      <c r="U48" s="48"/>
    </row>
    <row r="49" spans="1:21" ht="30.75" customHeight="1" x14ac:dyDescent="0.2">
      <c r="A49" s="48"/>
      <c r="B49" s="1155"/>
      <c r="C49" s="1156"/>
      <c r="D49" s="62"/>
      <c r="E49" s="1161" t="s">
        <v>16</v>
      </c>
      <c r="F49" s="1161"/>
      <c r="G49" s="1161"/>
      <c r="H49" s="1161"/>
      <c r="I49" s="1161"/>
      <c r="J49" s="1162"/>
      <c r="K49" s="63">
        <v>6</v>
      </c>
      <c r="L49" s="64">
        <v>7</v>
      </c>
      <c r="M49" s="64">
        <v>8</v>
      </c>
      <c r="N49" s="64">
        <v>7</v>
      </c>
      <c r="O49" s="65">
        <v>6</v>
      </c>
      <c r="P49" s="48"/>
      <c r="Q49" s="48"/>
      <c r="R49" s="48"/>
      <c r="S49" s="48"/>
      <c r="T49" s="48"/>
      <c r="U49" s="48"/>
    </row>
    <row r="50" spans="1:21" ht="30.75" customHeight="1" x14ac:dyDescent="0.2">
      <c r="A50" s="48"/>
      <c r="B50" s="1155"/>
      <c r="C50" s="1156"/>
      <c r="D50" s="62"/>
      <c r="E50" s="1161" t="s">
        <v>17</v>
      </c>
      <c r="F50" s="1161"/>
      <c r="G50" s="1161"/>
      <c r="H50" s="1161"/>
      <c r="I50" s="1161"/>
      <c r="J50" s="1162"/>
      <c r="K50" s="63">
        <v>11</v>
      </c>
      <c r="L50" s="64">
        <v>8</v>
      </c>
      <c r="M50" s="64">
        <v>13</v>
      </c>
      <c r="N50" s="64">
        <v>13</v>
      </c>
      <c r="O50" s="65">
        <v>19</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158</v>
      </c>
      <c r="L52" s="64">
        <v>157</v>
      </c>
      <c r="M52" s="64">
        <v>169</v>
      </c>
      <c r="N52" s="64">
        <v>165</v>
      </c>
      <c r="O52" s="65">
        <v>165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74</v>
      </c>
      <c r="L53" s="69">
        <v>72</v>
      </c>
      <c r="M53" s="69">
        <v>73</v>
      </c>
      <c r="N53" s="69">
        <v>77</v>
      </c>
      <c r="O53" s="70">
        <v>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3">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QijPYYEwGRdcDRsCiUop1jlrPe4NSKfFXjmb2qncmCIJKXPInZ2oUGpsXbdaXFE2d7YyrayVgy/MZDeadrFQA==" saltValue="Ug4FJCK6TIqd3A/VoHFfN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4" zoomScaleNormal="44"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572</v>
      </c>
      <c r="J40" s="103" t="s">
        <v>573</v>
      </c>
      <c r="K40" s="103" t="s">
        <v>574</v>
      </c>
      <c r="L40" s="103" t="s">
        <v>575</v>
      </c>
      <c r="M40" s="104" t="s">
        <v>576</v>
      </c>
    </row>
    <row r="41" spans="2:13" ht="27.75" customHeight="1" x14ac:dyDescent="0.2">
      <c r="B41" s="1184" t="s">
        <v>32</v>
      </c>
      <c r="C41" s="1185"/>
      <c r="D41" s="105"/>
      <c r="E41" s="1190" t="s">
        <v>33</v>
      </c>
      <c r="F41" s="1190"/>
      <c r="G41" s="1190"/>
      <c r="H41" s="1191"/>
      <c r="I41" s="355">
        <v>2198</v>
      </c>
      <c r="J41" s="356">
        <v>2175</v>
      </c>
      <c r="K41" s="356">
        <v>2189</v>
      </c>
      <c r="L41" s="356">
        <v>2303</v>
      </c>
      <c r="M41" s="357">
        <v>2302</v>
      </c>
    </row>
    <row r="42" spans="2:13" ht="27.75" customHeight="1" x14ac:dyDescent="0.2">
      <c r="B42" s="1186"/>
      <c r="C42" s="1187"/>
      <c r="D42" s="106"/>
      <c r="E42" s="1192" t="s">
        <v>34</v>
      </c>
      <c r="F42" s="1192"/>
      <c r="G42" s="1192"/>
      <c r="H42" s="1193"/>
      <c r="I42" s="358" t="s">
        <v>530</v>
      </c>
      <c r="J42" s="359" t="s">
        <v>530</v>
      </c>
      <c r="K42" s="359" t="s">
        <v>530</v>
      </c>
      <c r="L42" s="359" t="s">
        <v>530</v>
      </c>
      <c r="M42" s="360" t="s">
        <v>530</v>
      </c>
    </row>
    <row r="43" spans="2:13" ht="27.75" customHeight="1" x14ac:dyDescent="0.2">
      <c r="B43" s="1186"/>
      <c r="C43" s="1187"/>
      <c r="D43" s="106"/>
      <c r="E43" s="1192" t="s">
        <v>35</v>
      </c>
      <c r="F43" s="1192"/>
      <c r="G43" s="1192"/>
      <c r="H43" s="1193"/>
      <c r="I43" s="358">
        <v>97</v>
      </c>
      <c r="J43" s="359">
        <v>106</v>
      </c>
      <c r="K43" s="359">
        <v>95</v>
      </c>
      <c r="L43" s="359">
        <v>75</v>
      </c>
      <c r="M43" s="360">
        <v>63</v>
      </c>
    </row>
    <row r="44" spans="2:13" ht="27.75" customHeight="1" x14ac:dyDescent="0.2">
      <c r="B44" s="1186"/>
      <c r="C44" s="1187"/>
      <c r="D44" s="106"/>
      <c r="E44" s="1192" t="s">
        <v>36</v>
      </c>
      <c r="F44" s="1192"/>
      <c r="G44" s="1192"/>
      <c r="H44" s="1193"/>
      <c r="I44" s="358">
        <v>43</v>
      </c>
      <c r="J44" s="359">
        <v>42</v>
      </c>
      <c r="K44" s="359">
        <v>37</v>
      </c>
      <c r="L44" s="359">
        <v>40</v>
      </c>
      <c r="M44" s="360">
        <v>51</v>
      </c>
    </row>
    <row r="45" spans="2:13" ht="27.75" customHeight="1" x14ac:dyDescent="0.2">
      <c r="B45" s="1186"/>
      <c r="C45" s="1187"/>
      <c r="D45" s="106"/>
      <c r="E45" s="1192" t="s">
        <v>37</v>
      </c>
      <c r="F45" s="1192"/>
      <c r="G45" s="1192"/>
      <c r="H45" s="1193"/>
      <c r="I45" s="358">
        <v>261</v>
      </c>
      <c r="J45" s="359">
        <v>261</v>
      </c>
      <c r="K45" s="359">
        <v>153</v>
      </c>
      <c r="L45" s="359">
        <v>262</v>
      </c>
      <c r="M45" s="360" t="s">
        <v>530</v>
      </c>
    </row>
    <row r="46" spans="2:13" ht="27.75" customHeight="1" x14ac:dyDescent="0.2">
      <c r="B46" s="1186"/>
      <c r="C46" s="1187"/>
      <c r="D46" s="107"/>
      <c r="E46" s="1192" t="s">
        <v>38</v>
      </c>
      <c r="F46" s="1192"/>
      <c r="G46" s="1192"/>
      <c r="H46" s="1193"/>
      <c r="I46" s="358" t="s">
        <v>530</v>
      </c>
      <c r="J46" s="359" t="s">
        <v>530</v>
      </c>
      <c r="K46" s="359" t="s">
        <v>530</v>
      </c>
      <c r="L46" s="359" t="s">
        <v>530</v>
      </c>
      <c r="M46" s="360" t="s">
        <v>530</v>
      </c>
    </row>
    <row r="47" spans="2:13" ht="27.75" customHeight="1" x14ac:dyDescent="0.2">
      <c r="B47" s="1186"/>
      <c r="C47" s="1187"/>
      <c r="D47" s="108"/>
      <c r="E47" s="1194" t="s">
        <v>39</v>
      </c>
      <c r="F47" s="1195"/>
      <c r="G47" s="1195"/>
      <c r="H47" s="1196"/>
      <c r="I47" s="358" t="s">
        <v>530</v>
      </c>
      <c r="J47" s="359" t="s">
        <v>530</v>
      </c>
      <c r="K47" s="359" t="s">
        <v>530</v>
      </c>
      <c r="L47" s="359" t="s">
        <v>530</v>
      </c>
      <c r="M47" s="360" t="s">
        <v>530</v>
      </c>
    </row>
    <row r="48" spans="2:13" ht="27.75" customHeight="1" x14ac:dyDescent="0.2">
      <c r="B48" s="1186"/>
      <c r="C48" s="1187"/>
      <c r="D48" s="106"/>
      <c r="E48" s="1192" t="s">
        <v>40</v>
      </c>
      <c r="F48" s="1192"/>
      <c r="G48" s="1192"/>
      <c r="H48" s="1193"/>
      <c r="I48" s="358" t="s">
        <v>530</v>
      </c>
      <c r="J48" s="359" t="s">
        <v>530</v>
      </c>
      <c r="K48" s="359" t="s">
        <v>530</v>
      </c>
      <c r="L48" s="359" t="s">
        <v>530</v>
      </c>
      <c r="M48" s="360" t="s">
        <v>530</v>
      </c>
    </row>
    <row r="49" spans="2:13" ht="27.75" customHeight="1" x14ac:dyDescent="0.2">
      <c r="B49" s="1188"/>
      <c r="C49" s="1189"/>
      <c r="D49" s="106"/>
      <c r="E49" s="1192" t="s">
        <v>41</v>
      </c>
      <c r="F49" s="1192"/>
      <c r="G49" s="1192"/>
      <c r="H49" s="1193"/>
      <c r="I49" s="358" t="s">
        <v>530</v>
      </c>
      <c r="J49" s="359" t="s">
        <v>530</v>
      </c>
      <c r="K49" s="359" t="s">
        <v>530</v>
      </c>
      <c r="L49" s="359" t="s">
        <v>530</v>
      </c>
      <c r="M49" s="360" t="s">
        <v>530</v>
      </c>
    </row>
    <row r="50" spans="2:13" ht="27.75" customHeight="1" x14ac:dyDescent="0.2">
      <c r="B50" s="1197" t="s">
        <v>42</v>
      </c>
      <c r="C50" s="1198"/>
      <c r="D50" s="109"/>
      <c r="E50" s="1192" t="s">
        <v>43</v>
      </c>
      <c r="F50" s="1192"/>
      <c r="G50" s="1192"/>
      <c r="H50" s="1193"/>
      <c r="I50" s="358">
        <v>1109</v>
      </c>
      <c r="J50" s="359">
        <v>973</v>
      </c>
      <c r="K50" s="359">
        <v>1045</v>
      </c>
      <c r="L50" s="359">
        <v>1118</v>
      </c>
      <c r="M50" s="360">
        <v>1324</v>
      </c>
    </row>
    <row r="51" spans="2:13" ht="27.75" customHeight="1" x14ac:dyDescent="0.2">
      <c r="B51" s="1186"/>
      <c r="C51" s="1187"/>
      <c r="D51" s="106"/>
      <c r="E51" s="1192" t="s">
        <v>44</v>
      </c>
      <c r="F51" s="1192"/>
      <c r="G51" s="1192"/>
      <c r="H51" s="1193"/>
      <c r="I51" s="358">
        <v>159</v>
      </c>
      <c r="J51" s="359">
        <v>149</v>
      </c>
      <c r="K51" s="359">
        <v>136</v>
      </c>
      <c r="L51" s="359">
        <v>169</v>
      </c>
      <c r="M51" s="360">
        <v>158</v>
      </c>
    </row>
    <row r="52" spans="2:13" ht="27.75" customHeight="1" x14ac:dyDescent="0.2">
      <c r="B52" s="1188"/>
      <c r="C52" s="1189"/>
      <c r="D52" s="106"/>
      <c r="E52" s="1192" t="s">
        <v>45</v>
      </c>
      <c r="F52" s="1192"/>
      <c r="G52" s="1192"/>
      <c r="H52" s="1193"/>
      <c r="I52" s="358">
        <v>1642</v>
      </c>
      <c r="J52" s="359">
        <v>1587</v>
      </c>
      <c r="K52" s="359">
        <v>1623</v>
      </c>
      <c r="L52" s="359">
        <v>1646</v>
      </c>
      <c r="M52" s="360">
        <v>1659</v>
      </c>
    </row>
    <row r="53" spans="2:13" ht="27.75" customHeight="1" thickBot="1" x14ac:dyDescent="0.25">
      <c r="B53" s="1199" t="s">
        <v>46</v>
      </c>
      <c r="C53" s="1200"/>
      <c r="D53" s="110"/>
      <c r="E53" s="1201" t="s">
        <v>47</v>
      </c>
      <c r="F53" s="1201"/>
      <c r="G53" s="1201"/>
      <c r="H53" s="1202"/>
      <c r="I53" s="361">
        <v>-312</v>
      </c>
      <c r="J53" s="362">
        <v>-124</v>
      </c>
      <c r="K53" s="362">
        <v>-331</v>
      </c>
      <c r="L53" s="362">
        <v>-254</v>
      </c>
      <c r="M53" s="363">
        <v>-724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Dz2fM4fcpFiAVvFdEA0eZBBCTFR7w8756WjmD4oL3CUXXOj/DxwGaWv2WxcRv6GNwJFk690koGTTuLjsH5ipFQ==" saltValue="IJbj0wOJKiAWJwztxC4K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41" zoomScaleNormal="41" zoomScaleSheetLayoutView="100" workbookViewId="0">
      <selection activeCell="C58" sqref="C58:E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574</v>
      </c>
      <c r="G54" s="119" t="s">
        <v>575</v>
      </c>
      <c r="H54" s="120" t="s">
        <v>576</v>
      </c>
    </row>
    <row r="55" spans="2:8" ht="52.5" customHeight="1" x14ac:dyDescent="0.2">
      <c r="B55" s="121"/>
      <c r="C55" s="1211" t="s">
        <v>50</v>
      </c>
      <c r="D55" s="1211"/>
      <c r="E55" s="1212"/>
      <c r="F55" s="122">
        <v>773</v>
      </c>
      <c r="G55" s="122">
        <v>817</v>
      </c>
      <c r="H55" s="123">
        <v>998</v>
      </c>
    </row>
    <row r="56" spans="2:8" ht="52.5" customHeight="1" x14ac:dyDescent="0.2">
      <c r="B56" s="124"/>
      <c r="C56" s="1213" t="s">
        <v>51</v>
      </c>
      <c r="D56" s="1213"/>
      <c r="E56" s="1214"/>
      <c r="F56" s="125">
        <v>39</v>
      </c>
      <c r="G56" s="125">
        <v>78</v>
      </c>
      <c r="H56" s="126">
        <v>77</v>
      </c>
    </row>
    <row r="57" spans="2:8" ht="53.25" customHeight="1" x14ac:dyDescent="0.2">
      <c r="B57" s="124"/>
      <c r="C57" s="1215" t="s">
        <v>52</v>
      </c>
      <c r="D57" s="1215"/>
      <c r="E57" s="1216"/>
      <c r="F57" s="127">
        <v>184</v>
      </c>
      <c r="G57" s="127">
        <v>191</v>
      </c>
      <c r="H57" s="128">
        <v>209</v>
      </c>
    </row>
    <row r="58" spans="2:8" ht="45.75" customHeight="1" x14ac:dyDescent="0.2">
      <c r="B58" s="129"/>
      <c r="C58" s="1203" t="s">
        <v>607</v>
      </c>
      <c r="D58" s="1204"/>
      <c r="E58" s="1205"/>
      <c r="F58" s="130">
        <v>115</v>
      </c>
      <c r="G58" s="130">
        <v>117</v>
      </c>
      <c r="H58" s="131">
        <v>118</v>
      </c>
    </row>
    <row r="59" spans="2:8" ht="45.75" customHeight="1" x14ac:dyDescent="0.2">
      <c r="B59" s="129"/>
      <c r="C59" s="1203" t="s">
        <v>608</v>
      </c>
      <c r="D59" s="1204"/>
      <c r="E59" s="1205"/>
      <c r="F59" s="130">
        <v>16</v>
      </c>
      <c r="G59" s="130">
        <v>15</v>
      </c>
      <c r="H59" s="131">
        <v>27</v>
      </c>
    </row>
    <row r="60" spans="2:8" ht="45.75" customHeight="1" x14ac:dyDescent="0.2">
      <c r="B60" s="129"/>
      <c r="C60" s="1203" t="s">
        <v>609</v>
      </c>
      <c r="D60" s="1204"/>
      <c r="E60" s="1205"/>
      <c r="F60" s="130">
        <v>22</v>
      </c>
      <c r="G60" s="130">
        <v>18</v>
      </c>
      <c r="H60" s="131">
        <v>18</v>
      </c>
    </row>
    <row r="61" spans="2:8" ht="45.75" customHeight="1" x14ac:dyDescent="0.2">
      <c r="B61" s="129"/>
      <c r="C61" s="1203" t="s">
        <v>610</v>
      </c>
      <c r="D61" s="1204"/>
      <c r="E61" s="1205"/>
      <c r="F61" s="130">
        <v>11</v>
      </c>
      <c r="G61" s="130">
        <v>15</v>
      </c>
      <c r="H61" s="131">
        <v>13</v>
      </c>
    </row>
    <row r="62" spans="2:8" ht="45.75" customHeight="1" thickBot="1" x14ac:dyDescent="0.25">
      <c r="B62" s="132"/>
      <c r="C62" s="1206" t="s">
        <v>611</v>
      </c>
      <c r="D62" s="1207"/>
      <c r="E62" s="1208"/>
      <c r="F62" s="133">
        <v>4</v>
      </c>
      <c r="G62" s="133">
        <v>10</v>
      </c>
      <c r="H62" s="134">
        <v>13</v>
      </c>
    </row>
    <row r="63" spans="2:8" ht="52.5" customHeight="1" thickBot="1" x14ac:dyDescent="0.25">
      <c r="B63" s="135"/>
      <c r="C63" s="1209" t="s">
        <v>53</v>
      </c>
      <c r="D63" s="1209"/>
      <c r="E63" s="1210"/>
      <c r="F63" s="136">
        <v>995</v>
      </c>
      <c r="G63" s="136">
        <v>1086</v>
      </c>
      <c r="H63" s="137">
        <v>1285</v>
      </c>
    </row>
    <row r="64" spans="2:8" ht="13" x14ac:dyDescent="0.2"/>
  </sheetData>
  <sheetProtection algorithmName="SHA-512" hashValue="38SF7G07nagvQSM98r6HABU3Ad2jSqaFt7AcZuDPbD71HYU8H8IZXNp8D6wX8Iu6l7Wvvj/SWr9xBYN6IYk1Gg==" saltValue="PeVmQsfL4dywpU3AMK2E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569</v>
      </c>
      <c r="G2" s="151"/>
      <c r="H2" s="152"/>
    </row>
    <row r="3" spans="1:8" x14ac:dyDescent="0.2">
      <c r="A3" s="148" t="s">
        <v>562</v>
      </c>
      <c r="B3" s="153"/>
      <c r="C3" s="154"/>
      <c r="D3" s="155">
        <v>249411</v>
      </c>
      <c r="E3" s="156"/>
      <c r="F3" s="157">
        <v>271581</v>
      </c>
      <c r="G3" s="158"/>
      <c r="H3" s="159"/>
    </row>
    <row r="4" spans="1:8" x14ac:dyDescent="0.2">
      <c r="A4" s="160"/>
      <c r="B4" s="161"/>
      <c r="C4" s="162"/>
      <c r="D4" s="163">
        <v>65570</v>
      </c>
      <c r="E4" s="164"/>
      <c r="F4" s="165">
        <v>117844</v>
      </c>
      <c r="G4" s="166"/>
      <c r="H4" s="167"/>
    </row>
    <row r="5" spans="1:8" x14ac:dyDescent="0.2">
      <c r="A5" s="148" t="s">
        <v>564</v>
      </c>
      <c r="B5" s="153"/>
      <c r="C5" s="154"/>
      <c r="D5" s="155">
        <v>224674</v>
      </c>
      <c r="E5" s="156"/>
      <c r="F5" s="157">
        <v>268375</v>
      </c>
      <c r="G5" s="158"/>
      <c r="H5" s="159"/>
    </row>
    <row r="6" spans="1:8" x14ac:dyDescent="0.2">
      <c r="A6" s="160"/>
      <c r="B6" s="161"/>
      <c r="C6" s="162"/>
      <c r="D6" s="163">
        <v>114396</v>
      </c>
      <c r="E6" s="164"/>
      <c r="F6" s="165">
        <v>119602</v>
      </c>
      <c r="G6" s="166"/>
      <c r="H6" s="167"/>
    </row>
    <row r="7" spans="1:8" x14ac:dyDescent="0.2">
      <c r="A7" s="148" t="s">
        <v>565</v>
      </c>
      <c r="B7" s="153"/>
      <c r="C7" s="154"/>
      <c r="D7" s="155">
        <v>348255</v>
      </c>
      <c r="E7" s="156"/>
      <c r="F7" s="157">
        <v>301035</v>
      </c>
      <c r="G7" s="158"/>
      <c r="H7" s="159"/>
    </row>
    <row r="8" spans="1:8" x14ac:dyDescent="0.2">
      <c r="A8" s="160"/>
      <c r="B8" s="161"/>
      <c r="C8" s="162"/>
      <c r="D8" s="163">
        <v>172331</v>
      </c>
      <c r="E8" s="164"/>
      <c r="F8" s="165">
        <v>154376</v>
      </c>
      <c r="G8" s="166"/>
      <c r="H8" s="167"/>
    </row>
    <row r="9" spans="1:8" x14ac:dyDescent="0.2">
      <c r="A9" s="148" t="s">
        <v>566</v>
      </c>
      <c r="B9" s="153"/>
      <c r="C9" s="154"/>
      <c r="D9" s="155">
        <v>439156</v>
      </c>
      <c r="E9" s="156"/>
      <c r="F9" s="157">
        <v>277467</v>
      </c>
      <c r="G9" s="158"/>
      <c r="H9" s="159"/>
    </row>
    <row r="10" spans="1:8" x14ac:dyDescent="0.2">
      <c r="A10" s="160"/>
      <c r="B10" s="161"/>
      <c r="C10" s="162"/>
      <c r="D10" s="163">
        <v>180234</v>
      </c>
      <c r="E10" s="164"/>
      <c r="F10" s="165">
        <v>128378</v>
      </c>
      <c r="G10" s="166"/>
      <c r="H10" s="167"/>
    </row>
    <row r="11" spans="1:8" x14ac:dyDescent="0.2">
      <c r="A11" s="148" t="s">
        <v>567</v>
      </c>
      <c r="B11" s="153"/>
      <c r="C11" s="154"/>
      <c r="D11" s="155">
        <v>402338</v>
      </c>
      <c r="E11" s="156"/>
      <c r="F11" s="157">
        <v>282256</v>
      </c>
      <c r="G11" s="158"/>
      <c r="H11" s="159"/>
    </row>
    <row r="12" spans="1:8" x14ac:dyDescent="0.2">
      <c r="A12" s="160"/>
      <c r="B12" s="161"/>
      <c r="C12" s="168"/>
      <c r="D12" s="163">
        <v>115108</v>
      </c>
      <c r="E12" s="164"/>
      <c r="F12" s="165">
        <v>145453</v>
      </c>
      <c r="G12" s="166"/>
      <c r="H12" s="167"/>
    </row>
    <row r="13" spans="1:8" x14ac:dyDescent="0.2">
      <c r="A13" s="148"/>
      <c r="B13" s="153"/>
      <c r="C13" s="169"/>
      <c r="D13" s="170">
        <v>332767</v>
      </c>
      <c r="E13" s="171"/>
      <c r="F13" s="172">
        <v>280143</v>
      </c>
      <c r="G13" s="173"/>
      <c r="H13" s="159"/>
    </row>
    <row r="14" spans="1:8" x14ac:dyDescent="0.2">
      <c r="A14" s="160"/>
      <c r="B14" s="161"/>
      <c r="C14" s="162"/>
      <c r="D14" s="163">
        <v>129528</v>
      </c>
      <c r="E14" s="164"/>
      <c r="F14" s="165">
        <v>133131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9.36</v>
      </c>
      <c r="C19" s="174">
        <f>ROUND(VALUE(SUBSTITUTE(実質収支比率等に係る経年分析!G$48,"▲","-")),2)</f>
        <v>7.03</v>
      </c>
      <c r="D19" s="174">
        <f>ROUND(VALUE(SUBSTITUTE(実質収支比率等に係る経年分析!H$48,"▲","-")),2)</f>
        <v>1.9</v>
      </c>
      <c r="E19" s="174">
        <f>ROUND(VALUE(SUBSTITUTE(実質収支比率等に係る経年分析!I$48,"▲","-")),2)</f>
        <v>10.4</v>
      </c>
      <c r="F19" s="174">
        <f>ROUND(VALUE(SUBSTITUTE(実質収支比率等に係る経年分析!J$48,"▲","-")),2)</f>
        <v>9.2899999999999991</v>
      </c>
    </row>
    <row r="20" spans="1:11" x14ac:dyDescent="0.2">
      <c r="A20" s="174" t="s">
        <v>57</v>
      </c>
      <c r="B20" s="174">
        <f>ROUND(VALUE(SUBSTITUTE(実質収支比率等に係る経年分析!F$47,"▲","-")),2)</f>
        <v>72.02</v>
      </c>
      <c r="C20" s="174">
        <f>ROUND(VALUE(SUBSTITUTE(実質収支比率等に係る経年分析!G$47,"▲","-")),2)</f>
        <v>66.92</v>
      </c>
      <c r="D20" s="174">
        <f>ROUND(VALUE(SUBSTITUTE(実質収支比率等に係る経年分析!H$47,"▲","-")),2)</f>
        <v>65.900000000000006</v>
      </c>
      <c r="E20" s="174">
        <f>ROUND(VALUE(SUBSTITUTE(実質収支比率等に係る経年分析!I$47,"▲","-")),2)</f>
        <v>63.87</v>
      </c>
      <c r="F20" s="174">
        <f>ROUND(VALUE(SUBSTITUTE(実質収支比率等に係る経年分析!J$47,"▲","-")),2)</f>
        <v>79.81</v>
      </c>
    </row>
    <row r="21" spans="1:11" x14ac:dyDescent="0.2">
      <c r="A21" s="174" t="s">
        <v>58</v>
      </c>
      <c r="B21" s="174">
        <f>IF(ISNUMBER(VALUE(SUBSTITUTE(実質収支比率等に係る経年分析!F$49,"▲","-"))),ROUND(VALUE(SUBSTITUTE(実質収支比率等に係る経年分析!F$49,"▲","-")),2),NA())</f>
        <v>9.75</v>
      </c>
      <c r="C21" s="174">
        <f>IF(ISNUMBER(VALUE(SUBSTITUTE(実質収支比率等に係る経年分析!G$49,"▲","-"))),ROUND(VALUE(SUBSTITUTE(実質収支比率等に係る経年分析!G$49,"▲","-")),2),NA())</f>
        <v>-6.67</v>
      </c>
      <c r="D21" s="174">
        <f>IF(ISNUMBER(VALUE(SUBSTITUTE(実質収支比率等に係る経年分析!H$49,"▲","-"))),ROUND(VALUE(SUBSTITUTE(実質収支比率等に係る経年分析!H$49,"▲","-")),2),NA())</f>
        <v>-1.33</v>
      </c>
      <c r="E21" s="174">
        <f>IF(ISNUMBER(VALUE(SUBSTITUTE(実質収支比率等に係る経年分析!I$49,"▲","-"))),ROUND(VALUE(SUBSTITUTE(実質収支比率等に係る経年分析!I$49,"▲","-")),2),NA())</f>
        <v>12.11</v>
      </c>
      <c r="F21" s="174">
        <f>IF(ISNUMBER(VALUE(SUBSTITUTE(実質収支比率等に係る経年分析!J$49,"▲","-"))),ROUND(VALUE(SUBSTITUTE(実質収支比率等に係る経年分析!J$49,"▲","-")),2),NA())</f>
        <v>13.16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産山村風力発電事業特別会計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0.82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0.66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うぶマート事業特別会計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産山村国民健康保険特別会計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1.53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0.56000000000000005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産山村後期高齢者医療特別会計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2">
      <c r="A33" s="175" t="str">
        <f>IF(連結実質赤字比率に係る赤字・黒字の構成分析!C$37="",NA(),連結実質赤字比率に係る赤字・黒字の構成分析!C$37)</f>
        <v>産山村簡易水道事業特別会計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v>
      </c>
    </row>
    <row r="34" spans="1:16" x14ac:dyDescent="0.2">
      <c r="A34" s="175" t="str">
        <f>IF(連結実質赤字比率に係る赤字・黒字の構成分析!C$36="",NA(),連結実質赤字比率に係る赤字・黒字の構成分析!C$36)</f>
        <v>産山村診療所特別会計</v>
      </c>
      <c r="B34" s="175">
        <f>IF(ROUND(VALUE(SUBSTITUTE(連結実質赤字比率に係る赤字・黒字の構成分析!F$36,"▲", "-")), 2) &lt; 0, ABS(ROUND(VALUE(SUBSTITUTE(連結実質赤字比率に係る赤字・黒字の構成分析!F$36,"▲", "-")), 2)), NA())</f>
        <v>1.1599999999999999</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0.76</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1.61</v>
      </c>
      <c r="G34" s="175" t="e">
        <f>IF(ROUND(VALUE(SUBSTITUTE(連結実質赤字比率に係る赤字・黒字の構成分析!H$36,"▲", "-")), 2) &gt;= 0, ABS(ROUND(VALUE(SUBSTITUTE(連結実質赤字比率に係る赤字・黒字の構成分析!H$36,"▲", "-")), 2)), NA())</f>
        <v>#N/A</v>
      </c>
      <c r="H34" s="175">
        <f>IF(ROUND(VALUE(SUBSTITUTE(連結実質赤字比率に係る赤字・黒字の構成分析!I$36,"▲", "-")), 2) &lt; 0, ABS(ROUND(VALUE(SUBSTITUTE(連結実質赤字比率に係る赤字・黒字の構成分析!I$36,"▲", "-")), 2)), NA())</f>
        <v>0.54</v>
      </c>
      <c r="I34" s="175" t="e">
        <f>IF(ROUND(VALUE(SUBSTITUTE(連結実質赤字比率に係る赤字・黒字の構成分析!I$36,"▲", "-")), 2) &gt;= 0, ABS(ROUND(VALUE(SUBSTITUTE(連結実質赤字比率に係る赤字・黒字の構成分析!I$36,"▲", "-")), 2)), NA())</f>
        <v>#N/A</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0.32</v>
      </c>
    </row>
    <row r="35" spans="1:16" x14ac:dyDescent="0.2">
      <c r="A35" s="175" t="str">
        <f>IF(連結実質赤字比率に係る赤字・黒字の構成分析!C$35="",NA(),連結実質赤字比率に係る赤字・黒字の構成分析!C$35)</f>
        <v>産山村介護保険特別会計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8.9600000000000009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158</v>
      </c>
      <c r="E42" s="176"/>
      <c r="F42" s="176"/>
      <c r="G42" s="176">
        <f>'実質公債費比率（分子）の構造'!L$52</f>
        <v>157</v>
      </c>
      <c r="H42" s="176"/>
      <c r="I42" s="176"/>
      <c r="J42" s="176">
        <f>'実質公債費比率（分子）の構造'!M$52</f>
        <v>169</v>
      </c>
      <c r="K42" s="176"/>
      <c r="L42" s="176"/>
      <c r="M42" s="176">
        <f>'実質公債費比率（分子）の構造'!N$52</f>
        <v>165</v>
      </c>
      <c r="N42" s="176"/>
      <c r="O42" s="176"/>
      <c r="P42" s="176">
        <f>'実質公債費比率（分子）の構造'!O$52</f>
        <v>165</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11</v>
      </c>
      <c r="C44" s="176"/>
      <c r="D44" s="176"/>
      <c r="E44" s="176">
        <f>'実質公債費比率（分子）の構造'!L$50</f>
        <v>8</v>
      </c>
      <c r="F44" s="176"/>
      <c r="G44" s="176"/>
      <c r="H44" s="176">
        <f>'実質公債費比率（分子）の構造'!M$50</f>
        <v>13</v>
      </c>
      <c r="I44" s="176"/>
      <c r="J44" s="176"/>
      <c r="K44" s="176">
        <f>'実質公債費比率（分子）の構造'!N$50</f>
        <v>13</v>
      </c>
      <c r="L44" s="176"/>
      <c r="M44" s="176"/>
      <c r="N44" s="176">
        <f>'実質公債費比率（分子）の構造'!O$50</f>
        <v>19</v>
      </c>
      <c r="O44" s="176"/>
      <c r="P44" s="176"/>
    </row>
    <row r="45" spans="1:16" x14ac:dyDescent="0.2">
      <c r="A45" s="176" t="s">
        <v>68</v>
      </c>
      <c r="B45" s="176">
        <f>'実質公債費比率（分子）の構造'!K$49</f>
        <v>6</v>
      </c>
      <c r="C45" s="176"/>
      <c r="D45" s="176"/>
      <c r="E45" s="176">
        <f>'実質公債費比率（分子）の構造'!L$49</f>
        <v>7</v>
      </c>
      <c r="F45" s="176"/>
      <c r="G45" s="176"/>
      <c r="H45" s="176">
        <f>'実質公債費比率（分子）の構造'!M$49</f>
        <v>8</v>
      </c>
      <c r="I45" s="176"/>
      <c r="J45" s="176"/>
      <c r="K45" s="176">
        <f>'実質公債費比率（分子）の構造'!N$49</f>
        <v>7</v>
      </c>
      <c r="L45" s="176"/>
      <c r="M45" s="176"/>
      <c r="N45" s="176">
        <f>'実質公債費比率（分子）の構造'!O$49</f>
        <v>6</v>
      </c>
      <c r="O45" s="176"/>
      <c r="P45" s="176"/>
    </row>
    <row r="46" spans="1:16" x14ac:dyDescent="0.2">
      <c r="A46" s="176" t="s">
        <v>69</v>
      </c>
      <c r="B46" s="176">
        <f>'実質公債費比率（分子）の構造'!K$48</f>
        <v>6</v>
      </c>
      <c r="C46" s="176"/>
      <c r="D46" s="176"/>
      <c r="E46" s="176">
        <f>'実質公債費比率（分子）の構造'!L$48</f>
        <v>8</v>
      </c>
      <c r="F46" s="176"/>
      <c r="G46" s="176"/>
      <c r="H46" s="176">
        <f>'実質公債費比率（分子）の構造'!M$48</f>
        <v>6</v>
      </c>
      <c r="I46" s="176"/>
      <c r="J46" s="176"/>
      <c r="K46" s="176">
        <f>'実質公債費比率（分子）の構造'!N$48</f>
        <v>5</v>
      </c>
      <c r="L46" s="176"/>
      <c r="M46" s="176"/>
      <c r="N46" s="176">
        <f>'実質公債費比率（分子）の構造'!O$48</f>
        <v>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209</v>
      </c>
      <c r="C49" s="176"/>
      <c r="D49" s="176"/>
      <c r="E49" s="176">
        <f>'実質公債費比率（分子）の構造'!L$45</f>
        <v>206</v>
      </c>
      <c r="F49" s="176"/>
      <c r="G49" s="176"/>
      <c r="H49" s="176">
        <f>'実質公債費比率（分子）の構造'!M$45</f>
        <v>215</v>
      </c>
      <c r="I49" s="176"/>
      <c r="J49" s="176"/>
      <c r="K49" s="176">
        <f>'実質公債費比率（分子）の構造'!N$45</f>
        <v>217</v>
      </c>
      <c r="L49" s="176"/>
      <c r="M49" s="176"/>
      <c r="N49" s="176">
        <f>'実質公債費比率（分子）の構造'!O$45</f>
        <v>228</v>
      </c>
      <c r="O49" s="176"/>
      <c r="P49" s="176"/>
    </row>
    <row r="50" spans="1:16" x14ac:dyDescent="0.2">
      <c r="A50" s="176" t="s">
        <v>73</v>
      </c>
      <c r="B50" s="176" t="e">
        <f>NA()</f>
        <v>#N/A</v>
      </c>
      <c r="C50" s="176">
        <f>IF(ISNUMBER('実質公債費比率（分子）の構造'!K$53),'実質公債費比率（分子）の構造'!K$53,NA())</f>
        <v>74</v>
      </c>
      <c r="D50" s="176" t="e">
        <f>NA()</f>
        <v>#N/A</v>
      </c>
      <c r="E50" s="176" t="e">
        <f>NA()</f>
        <v>#N/A</v>
      </c>
      <c r="F50" s="176">
        <f>IF(ISNUMBER('実質公債費比率（分子）の構造'!L$53),'実質公債費比率（分子）の構造'!L$53,NA())</f>
        <v>72</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77</v>
      </c>
      <c r="M50" s="176" t="e">
        <f>NA()</f>
        <v>#N/A</v>
      </c>
      <c r="N50" s="176" t="e">
        <f>NA()</f>
        <v>#N/A</v>
      </c>
      <c r="O50" s="176">
        <f>IF(ISNUMBER('実質公債費比率（分子）の構造'!O$53),'実質公債費比率（分子）の構造'!O$53,NA())</f>
        <v>93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1642</v>
      </c>
      <c r="E56" s="175"/>
      <c r="F56" s="175"/>
      <c r="G56" s="175">
        <f>'将来負担比率（分子）の構造'!J$52</f>
        <v>1587</v>
      </c>
      <c r="H56" s="175"/>
      <c r="I56" s="175"/>
      <c r="J56" s="175">
        <f>'将来負担比率（分子）の構造'!K$52</f>
        <v>1623</v>
      </c>
      <c r="K56" s="175"/>
      <c r="L56" s="175"/>
      <c r="M56" s="175">
        <f>'将来負担比率（分子）の構造'!L$52</f>
        <v>1646</v>
      </c>
      <c r="N56" s="175"/>
      <c r="O56" s="175"/>
      <c r="P56" s="175">
        <f>'将来負担比率（分子）の構造'!M$52</f>
        <v>1659</v>
      </c>
    </row>
    <row r="57" spans="1:16" x14ac:dyDescent="0.2">
      <c r="A57" s="175" t="s">
        <v>44</v>
      </c>
      <c r="B57" s="175"/>
      <c r="C57" s="175"/>
      <c r="D57" s="175">
        <f>'将来負担比率（分子）の構造'!I$51</f>
        <v>159</v>
      </c>
      <c r="E57" s="175"/>
      <c r="F57" s="175"/>
      <c r="G57" s="175">
        <f>'将来負担比率（分子）の構造'!J$51</f>
        <v>149</v>
      </c>
      <c r="H57" s="175"/>
      <c r="I57" s="175"/>
      <c r="J57" s="175">
        <f>'将来負担比率（分子）の構造'!K$51</f>
        <v>136</v>
      </c>
      <c r="K57" s="175"/>
      <c r="L57" s="175"/>
      <c r="M57" s="175">
        <f>'将来負担比率（分子）の構造'!L$51</f>
        <v>169</v>
      </c>
      <c r="N57" s="175"/>
      <c r="O57" s="175"/>
      <c r="P57" s="175">
        <f>'将来負担比率（分子）の構造'!M$51</f>
        <v>158</v>
      </c>
    </row>
    <row r="58" spans="1:16" x14ac:dyDescent="0.2">
      <c r="A58" s="175" t="s">
        <v>43</v>
      </c>
      <c r="B58" s="175"/>
      <c r="C58" s="175"/>
      <c r="D58" s="175">
        <f>'将来負担比率（分子）の構造'!I$50</f>
        <v>1109</v>
      </c>
      <c r="E58" s="175"/>
      <c r="F58" s="175"/>
      <c r="G58" s="175">
        <f>'将来負担比率（分子）の構造'!J$50</f>
        <v>973</v>
      </c>
      <c r="H58" s="175"/>
      <c r="I58" s="175"/>
      <c r="J58" s="175">
        <f>'将来負担比率（分子）の構造'!K$50</f>
        <v>1045</v>
      </c>
      <c r="K58" s="175"/>
      <c r="L58" s="175"/>
      <c r="M58" s="175">
        <f>'将来負担比率（分子）の構造'!L$50</f>
        <v>1118</v>
      </c>
      <c r="N58" s="175"/>
      <c r="O58" s="175"/>
      <c r="P58" s="175">
        <f>'将来負担比率（分子）の構造'!M$50</f>
        <v>1324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261</v>
      </c>
      <c r="C62" s="175"/>
      <c r="D62" s="175"/>
      <c r="E62" s="175">
        <f>'将来負担比率（分子）の構造'!J$45</f>
        <v>261</v>
      </c>
      <c r="F62" s="175"/>
      <c r="G62" s="175"/>
      <c r="H62" s="175">
        <f>'将来負担比率（分子）の構造'!K$45</f>
        <v>153</v>
      </c>
      <c r="I62" s="175"/>
      <c r="J62" s="175"/>
      <c r="K62" s="175">
        <f>'将来負担比率（分子）の構造'!L$45</f>
        <v>262</v>
      </c>
      <c r="L62" s="175"/>
      <c r="M62" s="175"/>
      <c r="N62" s="175" t="str">
        <f>'将来負担比率（分子）の構造'!M$45</f>
        <v>-</v>
      </c>
      <c r="O62" s="175"/>
      <c r="P62" s="175"/>
    </row>
    <row r="63" spans="1:16" x14ac:dyDescent="0.2">
      <c r="A63" s="175" t="s">
        <v>36</v>
      </c>
      <c r="B63" s="175">
        <f>'将来負担比率（分子）の構造'!I$44</f>
        <v>43</v>
      </c>
      <c r="C63" s="175"/>
      <c r="D63" s="175"/>
      <c r="E63" s="175">
        <f>'将来負担比率（分子）の構造'!J$44</f>
        <v>42</v>
      </c>
      <c r="F63" s="175"/>
      <c r="G63" s="175"/>
      <c r="H63" s="175">
        <f>'将来負担比率（分子）の構造'!K$44</f>
        <v>37</v>
      </c>
      <c r="I63" s="175"/>
      <c r="J63" s="175"/>
      <c r="K63" s="175">
        <f>'将来負担比率（分子）の構造'!L$44</f>
        <v>40</v>
      </c>
      <c r="L63" s="175"/>
      <c r="M63" s="175"/>
      <c r="N63" s="175">
        <f>'将来負担比率（分子）の構造'!M$44</f>
        <v>51</v>
      </c>
      <c r="O63" s="175"/>
      <c r="P63" s="175"/>
    </row>
    <row r="64" spans="1:16" x14ac:dyDescent="0.2">
      <c r="A64" s="175" t="s">
        <v>35</v>
      </c>
      <c r="B64" s="175">
        <f>'将来負担比率（分子）の構造'!I$43</f>
        <v>97</v>
      </c>
      <c r="C64" s="175"/>
      <c r="D64" s="175"/>
      <c r="E64" s="175">
        <f>'将来負担比率（分子）の構造'!J$43</f>
        <v>106</v>
      </c>
      <c r="F64" s="175"/>
      <c r="G64" s="175"/>
      <c r="H64" s="175">
        <f>'将来負担比率（分子）の構造'!K$43</f>
        <v>95</v>
      </c>
      <c r="I64" s="175"/>
      <c r="J64" s="175"/>
      <c r="K64" s="175">
        <f>'将来負担比率（分子）の構造'!L$43</f>
        <v>75</v>
      </c>
      <c r="L64" s="175"/>
      <c r="M64" s="175"/>
      <c r="N64" s="175">
        <f>'将来負担比率（分子）の構造'!M$43</f>
        <v>63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2198</v>
      </c>
      <c r="C66" s="175"/>
      <c r="D66" s="175"/>
      <c r="E66" s="175">
        <f>'将来負担比率（分子）の構造'!J$41</f>
        <v>2175</v>
      </c>
      <c r="F66" s="175"/>
      <c r="G66" s="175"/>
      <c r="H66" s="175">
        <f>'将来負担比率（分子）の構造'!K$41</f>
        <v>2189</v>
      </c>
      <c r="I66" s="175"/>
      <c r="J66" s="175"/>
      <c r="K66" s="175">
        <f>'将来負担比率（分子）の構造'!L$41</f>
        <v>2303</v>
      </c>
      <c r="L66" s="175"/>
      <c r="M66" s="175"/>
      <c r="N66" s="175">
        <f>'将来負担比率（分子）の構造'!M$41</f>
        <v>2302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773</v>
      </c>
      <c r="C72" s="179">
        <f>基金残高に係る経年分析!G55</f>
        <v>817</v>
      </c>
      <c r="D72" s="179">
        <f>基金残高に係る経年分析!H55</f>
        <v>998</v>
      </c>
    </row>
    <row r="73" spans="1:16" x14ac:dyDescent="0.2">
      <c r="A73" s="178" t="s">
        <v>80</v>
      </c>
      <c r="B73" s="179">
        <f>基金残高に係る経年分析!F56</f>
        <v>39</v>
      </c>
      <c r="C73" s="179">
        <f>基金残高に係る経年分析!G56</f>
        <v>78</v>
      </c>
      <c r="D73" s="179">
        <f>基金残高に係る経年分析!H56</f>
        <v>77</v>
      </c>
    </row>
    <row r="74" spans="1:16" x14ac:dyDescent="0.2">
      <c r="A74" s="178" t="s">
        <v>81</v>
      </c>
      <c r="B74" s="179">
        <f>基金残高に係る経年分析!F57</f>
        <v>184</v>
      </c>
      <c r="C74" s="179">
        <f>基金残高に係る経年分析!G57</f>
        <v>191</v>
      </c>
      <c r="D74" s="179">
        <f>基金残高に係る経年分析!H57</f>
        <v>209</v>
      </c>
    </row>
  </sheetData>
  <sheetProtection algorithmName="SHA-512" hashValue="8o2zbcuK8iTCYpgkaD57+NbMLclKnTpSHfuYclcD3GF/kVxQQU5zORfuYx6CDf2OCQUEkJnijmPnJ5HQM/4Kig==" saltValue="3BQh7eDMQ6SPN9pX4sN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126239</v>
      </c>
      <c r="S5" s="613"/>
      <c r="T5" s="613"/>
      <c r="U5" s="613"/>
      <c r="V5" s="613"/>
      <c r="W5" s="613"/>
      <c r="X5" s="613"/>
      <c r="Y5" s="614"/>
      <c r="Z5" s="615">
        <v>4.7</v>
      </c>
      <c r="AA5" s="615"/>
      <c r="AB5" s="615"/>
      <c r="AC5" s="615"/>
      <c r="AD5" s="616">
        <v>126239</v>
      </c>
      <c r="AE5" s="616"/>
      <c r="AF5" s="616"/>
      <c r="AG5" s="616"/>
      <c r="AH5" s="616"/>
      <c r="AI5" s="616"/>
      <c r="AJ5" s="616"/>
      <c r="AK5" s="616"/>
      <c r="AL5" s="617">
        <v>10.1</v>
      </c>
      <c r="AM5" s="618"/>
      <c r="AN5" s="618"/>
      <c r="AO5" s="619"/>
      <c r="AP5" s="609" t="s">
        <v>235</v>
      </c>
      <c r="AQ5" s="610"/>
      <c r="AR5" s="610"/>
      <c r="AS5" s="610"/>
      <c r="AT5" s="610"/>
      <c r="AU5" s="610"/>
      <c r="AV5" s="610"/>
      <c r="AW5" s="610"/>
      <c r="AX5" s="610"/>
      <c r="AY5" s="610"/>
      <c r="AZ5" s="610"/>
      <c r="BA5" s="610"/>
      <c r="BB5" s="610"/>
      <c r="BC5" s="610"/>
      <c r="BD5" s="610"/>
      <c r="BE5" s="610"/>
      <c r="BF5" s="611"/>
      <c r="BG5" s="623">
        <v>125193</v>
      </c>
      <c r="BH5" s="624"/>
      <c r="BI5" s="624"/>
      <c r="BJ5" s="624"/>
      <c r="BK5" s="624"/>
      <c r="BL5" s="624"/>
      <c r="BM5" s="624"/>
      <c r="BN5" s="625"/>
      <c r="BO5" s="626">
        <v>99.2</v>
      </c>
      <c r="BP5" s="626"/>
      <c r="BQ5" s="626"/>
      <c r="BR5" s="626"/>
      <c r="BS5" s="627" t="s">
        <v>132</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49871</v>
      </c>
      <c r="S6" s="624"/>
      <c r="T6" s="624"/>
      <c r="U6" s="624"/>
      <c r="V6" s="624"/>
      <c r="W6" s="624"/>
      <c r="X6" s="624"/>
      <c r="Y6" s="625"/>
      <c r="Z6" s="626">
        <v>1.8</v>
      </c>
      <c r="AA6" s="626"/>
      <c r="AB6" s="626"/>
      <c r="AC6" s="626"/>
      <c r="AD6" s="627">
        <v>49871</v>
      </c>
      <c r="AE6" s="627"/>
      <c r="AF6" s="627"/>
      <c r="AG6" s="627"/>
      <c r="AH6" s="627"/>
      <c r="AI6" s="627"/>
      <c r="AJ6" s="627"/>
      <c r="AK6" s="627"/>
      <c r="AL6" s="628">
        <v>4</v>
      </c>
      <c r="AM6" s="629"/>
      <c r="AN6" s="629"/>
      <c r="AO6" s="630"/>
      <c r="AP6" s="620" t="s">
        <v>240</v>
      </c>
      <c r="AQ6" s="621"/>
      <c r="AR6" s="621"/>
      <c r="AS6" s="621"/>
      <c r="AT6" s="621"/>
      <c r="AU6" s="621"/>
      <c r="AV6" s="621"/>
      <c r="AW6" s="621"/>
      <c r="AX6" s="621"/>
      <c r="AY6" s="621"/>
      <c r="AZ6" s="621"/>
      <c r="BA6" s="621"/>
      <c r="BB6" s="621"/>
      <c r="BC6" s="621"/>
      <c r="BD6" s="621"/>
      <c r="BE6" s="621"/>
      <c r="BF6" s="622"/>
      <c r="BG6" s="623">
        <v>125193</v>
      </c>
      <c r="BH6" s="624"/>
      <c r="BI6" s="624"/>
      <c r="BJ6" s="624"/>
      <c r="BK6" s="624"/>
      <c r="BL6" s="624"/>
      <c r="BM6" s="624"/>
      <c r="BN6" s="625"/>
      <c r="BO6" s="626">
        <v>99.2</v>
      </c>
      <c r="BP6" s="626"/>
      <c r="BQ6" s="626"/>
      <c r="BR6" s="626"/>
      <c r="BS6" s="627" t="s">
        <v>132</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45238</v>
      </c>
      <c r="CS6" s="624"/>
      <c r="CT6" s="624"/>
      <c r="CU6" s="624"/>
      <c r="CV6" s="624"/>
      <c r="CW6" s="624"/>
      <c r="CX6" s="624"/>
      <c r="CY6" s="625"/>
      <c r="CZ6" s="617">
        <v>1.8</v>
      </c>
      <c r="DA6" s="618"/>
      <c r="DB6" s="618"/>
      <c r="DC6" s="634"/>
      <c r="DD6" s="632" t="s">
        <v>132</v>
      </c>
      <c r="DE6" s="624"/>
      <c r="DF6" s="624"/>
      <c r="DG6" s="624"/>
      <c r="DH6" s="624"/>
      <c r="DI6" s="624"/>
      <c r="DJ6" s="624"/>
      <c r="DK6" s="624"/>
      <c r="DL6" s="624"/>
      <c r="DM6" s="624"/>
      <c r="DN6" s="624"/>
      <c r="DO6" s="624"/>
      <c r="DP6" s="625"/>
      <c r="DQ6" s="632">
        <v>45238</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23</v>
      </c>
      <c r="S7" s="624"/>
      <c r="T7" s="624"/>
      <c r="U7" s="624"/>
      <c r="V7" s="624"/>
      <c r="W7" s="624"/>
      <c r="X7" s="624"/>
      <c r="Y7" s="625"/>
      <c r="Z7" s="626">
        <v>0</v>
      </c>
      <c r="AA7" s="626"/>
      <c r="AB7" s="626"/>
      <c r="AC7" s="626"/>
      <c r="AD7" s="627">
        <v>23</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43940</v>
      </c>
      <c r="BH7" s="624"/>
      <c r="BI7" s="624"/>
      <c r="BJ7" s="624"/>
      <c r="BK7" s="624"/>
      <c r="BL7" s="624"/>
      <c r="BM7" s="624"/>
      <c r="BN7" s="625"/>
      <c r="BO7" s="626">
        <v>34.799999999999997</v>
      </c>
      <c r="BP7" s="626"/>
      <c r="BQ7" s="626"/>
      <c r="BR7" s="626"/>
      <c r="BS7" s="627" t="s">
        <v>132</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794516</v>
      </c>
      <c r="CS7" s="624"/>
      <c r="CT7" s="624"/>
      <c r="CU7" s="624"/>
      <c r="CV7" s="624"/>
      <c r="CW7" s="624"/>
      <c r="CX7" s="624"/>
      <c r="CY7" s="625"/>
      <c r="CZ7" s="626">
        <v>30.8</v>
      </c>
      <c r="DA7" s="626"/>
      <c r="DB7" s="626"/>
      <c r="DC7" s="626"/>
      <c r="DD7" s="632">
        <v>110084</v>
      </c>
      <c r="DE7" s="624"/>
      <c r="DF7" s="624"/>
      <c r="DG7" s="624"/>
      <c r="DH7" s="624"/>
      <c r="DI7" s="624"/>
      <c r="DJ7" s="624"/>
      <c r="DK7" s="624"/>
      <c r="DL7" s="624"/>
      <c r="DM7" s="624"/>
      <c r="DN7" s="624"/>
      <c r="DO7" s="624"/>
      <c r="DP7" s="625"/>
      <c r="DQ7" s="632">
        <v>515358</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470</v>
      </c>
      <c r="S8" s="624"/>
      <c r="T8" s="624"/>
      <c r="U8" s="624"/>
      <c r="V8" s="624"/>
      <c r="W8" s="624"/>
      <c r="X8" s="624"/>
      <c r="Y8" s="625"/>
      <c r="Z8" s="626">
        <v>0</v>
      </c>
      <c r="AA8" s="626"/>
      <c r="AB8" s="626"/>
      <c r="AC8" s="626"/>
      <c r="AD8" s="627">
        <v>470</v>
      </c>
      <c r="AE8" s="627"/>
      <c r="AF8" s="627"/>
      <c r="AG8" s="627"/>
      <c r="AH8" s="627"/>
      <c r="AI8" s="627"/>
      <c r="AJ8" s="627"/>
      <c r="AK8" s="627"/>
      <c r="AL8" s="628">
        <v>0</v>
      </c>
      <c r="AM8" s="629"/>
      <c r="AN8" s="629"/>
      <c r="AO8" s="630"/>
      <c r="AP8" s="620" t="s">
        <v>246</v>
      </c>
      <c r="AQ8" s="621"/>
      <c r="AR8" s="621"/>
      <c r="AS8" s="621"/>
      <c r="AT8" s="621"/>
      <c r="AU8" s="621"/>
      <c r="AV8" s="621"/>
      <c r="AW8" s="621"/>
      <c r="AX8" s="621"/>
      <c r="AY8" s="621"/>
      <c r="AZ8" s="621"/>
      <c r="BA8" s="621"/>
      <c r="BB8" s="621"/>
      <c r="BC8" s="621"/>
      <c r="BD8" s="621"/>
      <c r="BE8" s="621"/>
      <c r="BF8" s="622"/>
      <c r="BG8" s="623">
        <v>2090</v>
      </c>
      <c r="BH8" s="624"/>
      <c r="BI8" s="624"/>
      <c r="BJ8" s="624"/>
      <c r="BK8" s="624"/>
      <c r="BL8" s="624"/>
      <c r="BM8" s="624"/>
      <c r="BN8" s="625"/>
      <c r="BO8" s="626">
        <v>1.7</v>
      </c>
      <c r="BP8" s="626"/>
      <c r="BQ8" s="626"/>
      <c r="BR8" s="626"/>
      <c r="BS8" s="627" t="s">
        <v>132</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367111</v>
      </c>
      <c r="CS8" s="624"/>
      <c r="CT8" s="624"/>
      <c r="CU8" s="624"/>
      <c r="CV8" s="624"/>
      <c r="CW8" s="624"/>
      <c r="CX8" s="624"/>
      <c r="CY8" s="625"/>
      <c r="CZ8" s="626">
        <v>14.2</v>
      </c>
      <c r="DA8" s="626"/>
      <c r="DB8" s="626"/>
      <c r="DC8" s="626"/>
      <c r="DD8" s="632">
        <v>5114</v>
      </c>
      <c r="DE8" s="624"/>
      <c r="DF8" s="624"/>
      <c r="DG8" s="624"/>
      <c r="DH8" s="624"/>
      <c r="DI8" s="624"/>
      <c r="DJ8" s="624"/>
      <c r="DK8" s="624"/>
      <c r="DL8" s="624"/>
      <c r="DM8" s="624"/>
      <c r="DN8" s="624"/>
      <c r="DO8" s="624"/>
      <c r="DP8" s="625"/>
      <c r="DQ8" s="632">
        <v>246241</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331</v>
      </c>
      <c r="S9" s="624"/>
      <c r="T9" s="624"/>
      <c r="U9" s="624"/>
      <c r="V9" s="624"/>
      <c r="W9" s="624"/>
      <c r="X9" s="624"/>
      <c r="Y9" s="625"/>
      <c r="Z9" s="626">
        <v>0</v>
      </c>
      <c r="AA9" s="626"/>
      <c r="AB9" s="626"/>
      <c r="AC9" s="626"/>
      <c r="AD9" s="627">
        <v>331</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37810</v>
      </c>
      <c r="BH9" s="624"/>
      <c r="BI9" s="624"/>
      <c r="BJ9" s="624"/>
      <c r="BK9" s="624"/>
      <c r="BL9" s="624"/>
      <c r="BM9" s="624"/>
      <c r="BN9" s="625"/>
      <c r="BO9" s="626">
        <v>30</v>
      </c>
      <c r="BP9" s="626"/>
      <c r="BQ9" s="626"/>
      <c r="BR9" s="626"/>
      <c r="BS9" s="627" t="s">
        <v>132</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161027</v>
      </c>
      <c r="CS9" s="624"/>
      <c r="CT9" s="624"/>
      <c r="CU9" s="624"/>
      <c r="CV9" s="624"/>
      <c r="CW9" s="624"/>
      <c r="CX9" s="624"/>
      <c r="CY9" s="625"/>
      <c r="CZ9" s="626">
        <v>6.2</v>
      </c>
      <c r="DA9" s="626"/>
      <c r="DB9" s="626"/>
      <c r="DC9" s="626"/>
      <c r="DD9" s="632">
        <v>3800</v>
      </c>
      <c r="DE9" s="624"/>
      <c r="DF9" s="624"/>
      <c r="DG9" s="624"/>
      <c r="DH9" s="624"/>
      <c r="DI9" s="624"/>
      <c r="DJ9" s="624"/>
      <c r="DK9" s="624"/>
      <c r="DL9" s="624"/>
      <c r="DM9" s="624"/>
      <c r="DN9" s="624"/>
      <c r="DO9" s="624"/>
      <c r="DP9" s="625"/>
      <c r="DQ9" s="632">
        <v>90830</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252</v>
      </c>
      <c r="AA10" s="626"/>
      <c r="AB10" s="626"/>
      <c r="AC10" s="626"/>
      <c r="AD10" s="627" t="s">
        <v>132</v>
      </c>
      <c r="AE10" s="627"/>
      <c r="AF10" s="627"/>
      <c r="AG10" s="627"/>
      <c r="AH10" s="627"/>
      <c r="AI10" s="627"/>
      <c r="AJ10" s="627"/>
      <c r="AK10" s="627"/>
      <c r="AL10" s="628" t="s">
        <v>132</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2850</v>
      </c>
      <c r="BH10" s="624"/>
      <c r="BI10" s="624"/>
      <c r="BJ10" s="624"/>
      <c r="BK10" s="624"/>
      <c r="BL10" s="624"/>
      <c r="BM10" s="624"/>
      <c r="BN10" s="625"/>
      <c r="BO10" s="626">
        <v>2.2999999999999998</v>
      </c>
      <c r="BP10" s="626"/>
      <c r="BQ10" s="626"/>
      <c r="BR10" s="626"/>
      <c r="BS10" s="627" t="s">
        <v>252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t="s">
        <v>252</v>
      </c>
      <c r="CS10" s="624"/>
      <c r="CT10" s="624"/>
      <c r="CU10" s="624"/>
      <c r="CV10" s="624"/>
      <c r="CW10" s="624"/>
      <c r="CX10" s="624"/>
      <c r="CY10" s="625"/>
      <c r="CZ10" s="626" t="s">
        <v>252</v>
      </c>
      <c r="DA10" s="626"/>
      <c r="DB10" s="626"/>
      <c r="DC10" s="626"/>
      <c r="DD10" s="632" t="s">
        <v>252</v>
      </c>
      <c r="DE10" s="624"/>
      <c r="DF10" s="624"/>
      <c r="DG10" s="624"/>
      <c r="DH10" s="624"/>
      <c r="DI10" s="624"/>
      <c r="DJ10" s="624"/>
      <c r="DK10" s="624"/>
      <c r="DL10" s="624"/>
      <c r="DM10" s="624"/>
      <c r="DN10" s="624"/>
      <c r="DO10" s="624"/>
      <c r="DP10" s="625"/>
      <c r="DQ10" s="632" t="s">
        <v>252</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32967</v>
      </c>
      <c r="S11" s="624"/>
      <c r="T11" s="624"/>
      <c r="U11" s="624"/>
      <c r="V11" s="624"/>
      <c r="W11" s="624"/>
      <c r="X11" s="624"/>
      <c r="Y11" s="625"/>
      <c r="Z11" s="628">
        <v>1.2</v>
      </c>
      <c r="AA11" s="629"/>
      <c r="AB11" s="629"/>
      <c r="AC11" s="635"/>
      <c r="AD11" s="632">
        <v>32967</v>
      </c>
      <c r="AE11" s="624"/>
      <c r="AF11" s="624"/>
      <c r="AG11" s="624"/>
      <c r="AH11" s="624"/>
      <c r="AI11" s="624"/>
      <c r="AJ11" s="624"/>
      <c r="AK11" s="625"/>
      <c r="AL11" s="628">
        <v>2.6</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1190</v>
      </c>
      <c r="BH11" s="624"/>
      <c r="BI11" s="624"/>
      <c r="BJ11" s="624"/>
      <c r="BK11" s="624"/>
      <c r="BL11" s="624"/>
      <c r="BM11" s="624"/>
      <c r="BN11" s="625"/>
      <c r="BO11" s="626">
        <v>0.9</v>
      </c>
      <c r="BP11" s="626"/>
      <c r="BQ11" s="626"/>
      <c r="BR11" s="626"/>
      <c r="BS11" s="627" t="s">
        <v>132</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264796</v>
      </c>
      <c r="CS11" s="624"/>
      <c r="CT11" s="624"/>
      <c r="CU11" s="624"/>
      <c r="CV11" s="624"/>
      <c r="CW11" s="624"/>
      <c r="CX11" s="624"/>
      <c r="CY11" s="625"/>
      <c r="CZ11" s="626">
        <v>10.3</v>
      </c>
      <c r="DA11" s="626"/>
      <c r="DB11" s="626"/>
      <c r="DC11" s="626"/>
      <c r="DD11" s="632">
        <v>85034</v>
      </c>
      <c r="DE11" s="624"/>
      <c r="DF11" s="624"/>
      <c r="DG11" s="624"/>
      <c r="DH11" s="624"/>
      <c r="DI11" s="624"/>
      <c r="DJ11" s="624"/>
      <c r="DK11" s="624"/>
      <c r="DL11" s="624"/>
      <c r="DM11" s="624"/>
      <c r="DN11" s="624"/>
      <c r="DO11" s="624"/>
      <c r="DP11" s="625"/>
      <c r="DQ11" s="632">
        <v>78501</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17235</v>
      </c>
      <c r="S12" s="624"/>
      <c r="T12" s="624"/>
      <c r="U12" s="624"/>
      <c r="V12" s="624"/>
      <c r="W12" s="624"/>
      <c r="X12" s="624"/>
      <c r="Y12" s="625"/>
      <c r="Z12" s="626">
        <v>0.6</v>
      </c>
      <c r="AA12" s="626"/>
      <c r="AB12" s="626"/>
      <c r="AC12" s="626"/>
      <c r="AD12" s="627">
        <v>17235</v>
      </c>
      <c r="AE12" s="627"/>
      <c r="AF12" s="627"/>
      <c r="AG12" s="627"/>
      <c r="AH12" s="627"/>
      <c r="AI12" s="627"/>
      <c r="AJ12" s="627"/>
      <c r="AK12" s="627"/>
      <c r="AL12" s="628">
        <v>1.4</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72174</v>
      </c>
      <c r="BH12" s="624"/>
      <c r="BI12" s="624"/>
      <c r="BJ12" s="624"/>
      <c r="BK12" s="624"/>
      <c r="BL12" s="624"/>
      <c r="BM12" s="624"/>
      <c r="BN12" s="625"/>
      <c r="BO12" s="626">
        <v>57.2</v>
      </c>
      <c r="BP12" s="626"/>
      <c r="BQ12" s="626"/>
      <c r="BR12" s="626"/>
      <c r="BS12" s="627" t="s">
        <v>252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70032</v>
      </c>
      <c r="CS12" s="624"/>
      <c r="CT12" s="624"/>
      <c r="CU12" s="624"/>
      <c r="CV12" s="624"/>
      <c r="CW12" s="624"/>
      <c r="CX12" s="624"/>
      <c r="CY12" s="625"/>
      <c r="CZ12" s="626">
        <v>2.7</v>
      </c>
      <c r="DA12" s="626"/>
      <c r="DB12" s="626"/>
      <c r="DC12" s="626"/>
      <c r="DD12" s="632">
        <v>17624</v>
      </c>
      <c r="DE12" s="624"/>
      <c r="DF12" s="624"/>
      <c r="DG12" s="624"/>
      <c r="DH12" s="624"/>
      <c r="DI12" s="624"/>
      <c r="DJ12" s="624"/>
      <c r="DK12" s="624"/>
      <c r="DL12" s="624"/>
      <c r="DM12" s="624"/>
      <c r="DN12" s="624"/>
      <c r="DO12" s="624"/>
      <c r="DP12" s="625"/>
      <c r="DQ12" s="632">
        <v>56934</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252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72174</v>
      </c>
      <c r="BH13" s="624"/>
      <c r="BI13" s="624"/>
      <c r="BJ13" s="624"/>
      <c r="BK13" s="624"/>
      <c r="BL13" s="624"/>
      <c r="BM13" s="624"/>
      <c r="BN13" s="625"/>
      <c r="BO13" s="626">
        <v>57.2</v>
      </c>
      <c r="BP13" s="626"/>
      <c r="BQ13" s="626"/>
      <c r="BR13" s="626"/>
      <c r="BS13" s="627" t="s">
        <v>132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330098</v>
      </c>
      <c r="CS13" s="624"/>
      <c r="CT13" s="624"/>
      <c r="CU13" s="624"/>
      <c r="CV13" s="624"/>
      <c r="CW13" s="624"/>
      <c r="CX13" s="624"/>
      <c r="CY13" s="625"/>
      <c r="CZ13" s="626">
        <v>12.8</v>
      </c>
      <c r="DA13" s="626"/>
      <c r="DB13" s="626"/>
      <c r="DC13" s="626"/>
      <c r="DD13" s="632">
        <v>322665</v>
      </c>
      <c r="DE13" s="624"/>
      <c r="DF13" s="624"/>
      <c r="DG13" s="624"/>
      <c r="DH13" s="624"/>
      <c r="DI13" s="624"/>
      <c r="DJ13" s="624"/>
      <c r="DK13" s="624"/>
      <c r="DL13" s="624"/>
      <c r="DM13" s="624"/>
      <c r="DN13" s="624"/>
      <c r="DO13" s="624"/>
      <c r="DP13" s="625"/>
      <c r="DQ13" s="632">
        <v>39319</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t="s">
        <v>252</v>
      </c>
      <c r="S14" s="624"/>
      <c r="T14" s="624"/>
      <c r="U14" s="624"/>
      <c r="V14" s="624"/>
      <c r="W14" s="624"/>
      <c r="X14" s="624"/>
      <c r="Y14" s="625"/>
      <c r="Z14" s="626" t="s">
        <v>132</v>
      </c>
      <c r="AA14" s="626"/>
      <c r="AB14" s="626"/>
      <c r="AC14" s="626"/>
      <c r="AD14" s="627" t="s">
        <v>252</v>
      </c>
      <c r="AE14" s="627"/>
      <c r="AF14" s="627"/>
      <c r="AG14" s="627"/>
      <c r="AH14" s="627"/>
      <c r="AI14" s="627"/>
      <c r="AJ14" s="627"/>
      <c r="AK14" s="627"/>
      <c r="AL14" s="628" t="s">
        <v>132</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6826</v>
      </c>
      <c r="BH14" s="624"/>
      <c r="BI14" s="624"/>
      <c r="BJ14" s="624"/>
      <c r="BK14" s="624"/>
      <c r="BL14" s="624"/>
      <c r="BM14" s="624"/>
      <c r="BN14" s="625"/>
      <c r="BO14" s="626">
        <v>5.4</v>
      </c>
      <c r="BP14" s="626"/>
      <c r="BQ14" s="626"/>
      <c r="BR14" s="626"/>
      <c r="BS14" s="627" t="s">
        <v>252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62381</v>
      </c>
      <c r="CS14" s="624"/>
      <c r="CT14" s="624"/>
      <c r="CU14" s="624"/>
      <c r="CV14" s="624"/>
      <c r="CW14" s="624"/>
      <c r="CX14" s="624"/>
      <c r="CY14" s="625"/>
      <c r="CZ14" s="626">
        <v>2.4</v>
      </c>
      <c r="DA14" s="626"/>
      <c r="DB14" s="626"/>
      <c r="DC14" s="626"/>
      <c r="DD14" s="632">
        <v>8855</v>
      </c>
      <c r="DE14" s="624"/>
      <c r="DF14" s="624"/>
      <c r="DG14" s="624"/>
      <c r="DH14" s="624"/>
      <c r="DI14" s="624"/>
      <c r="DJ14" s="624"/>
      <c r="DK14" s="624"/>
      <c r="DL14" s="624"/>
      <c r="DM14" s="624"/>
      <c r="DN14" s="624"/>
      <c r="DO14" s="624"/>
      <c r="DP14" s="625"/>
      <c r="DQ14" s="632">
        <v>54347</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252</v>
      </c>
      <c r="S15" s="624"/>
      <c r="T15" s="624"/>
      <c r="U15" s="624"/>
      <c r="V15" s="624"/>
      <c r="W15" s="624"/>
      <c r="X15" s="624"/>
      <c r="Y15" s="625"/>
      <c r="Z15" s="626" t="s">
        <v>132</v>
      </c>
      <c r="AA15" s="626"/>
      <c r="AB15" s="626"/>
      <c r="AC15" s="626"/>
      <c r="AD15" s="627" t="s">
        <v>252</v>
      </c>
      <c r="AE15" s="627"/>
      <c r="AF15" s="627"/>
      <c r="AG15" s="627"/>
      <c r="AH15" s="627"/>
      <c r="AI15" s="627"/>
      <c r="AJ15" s="627"/>
      <c r="AK15" s="627"/>
      <c r="AL15" s="628" t="s">
        <v>132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2253</v>
      </c>
      <c r="BH15" s="624"/>
      <c r="BI15" s="624"/>
      <c r="BJ15" s="624"/>
      <c r="BK15" s="624"/>
      <c r="BL15" s="624"/>
      <c r="BM15" s="624"/>
      <c r="BN15" s="625"/>
      <c r="BO15" s="626">
        <v>1.8</v>
      </c>
      <c r="BP15" s="626"/>
      <c r="BQ15" s="626"/>
      <c r="BR15" s="626"/>
      <c r="BS15" s="627" t="s">
        <v>132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165262</v>
      </c>
      <c r="CS15" s="624"/>
      <c r="CT15" s="624"/>
      <c r="CU15" s="624"/>
      <c r="CV15" s="624"/>
      <c r="CW15" s="624"/>
      <c r="CX15" s="624"/>
      <c r="CY15" s="625"/>
      <c r="CZ15" s="626">
        <v>6.4</v>
      </c>
      <c r="DA15" s="626"/>
      <c r="DB15" s="626"/>
      <c r="DC15" s="626"/>
      <c r="DD15" s="632">
        <v>13529</v>
      </c>
      <c r="DE15" s="624"/>
      <c r="DF15" s="624"/>
      <c r="DG15" s="624"/>
      <c r="DH15" s="624"/>
      <c r="DI15" s="624"/>
      <c r="DJ15" s="624"/>
      <c r="DK15" s="624"/>
      <c r="DL15" s="624"/>
      <c r="DM15" s="624"/>
      <c r="DN15" s="624"/>
      <c r="DO15" s="624"/>
      <c r="DP15" s="625"/>
      <c r="DQ15" s="632">
        <v>142963</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3545</v>
      </c>
      <c r="S16" s="624"/>
      <c r="T16" s="624"/>
      <c r="U16" s="624"/>
      <c r="V16" s="624"/>
      <c r="W16" s="624"/>
      <c r="X16" s="624"/>
      <c r="Y16" s="625"/>
      <c r="Z16" s="626">
        <v>0.1</v>
      </c>
      <c r="AA16" s="626"/>
      <c r="AB16" s="626"/>
      <c r="AC16" s="626"/>
      <c r="AD16" s="627">
        <v>3545</v>
      </c>
      <c r="AE16" s="627"/>
      <c r="AF16" s="627"/>
      <c r="AG16" s="627"/>
      <c r="AH16" s="627"/>
      <c r="AI16" s="627"/>
      <c r="AJ16" s="627"/>
      <c r="AK16" s="627"/>
      <c r="AL16" s="628">
        <v>0.3</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91458</v>
      </c>
      <c r="CS16" s="624"/>
      <c r="CT16" s="624"/>
      <c r="CU16" s="624"/>
      <c r="CV16" s="624"/>
      <c r="CW16" s="624"/>
      <c r="CX16" s="624"/>
      <c r="CY16" s="625"/>
      <c r="CZ16" s="626">
        <v>3.5</v>
      </c>
      <c r="DA16" s="626"/>
      <c r="DB16" s="626"/>
      <c r="DC16" s="626"/>
      <c r="DD16" s="632" t="s">
        <v>132</v>
      </c>
      <c r="DE16" s="624"/>
      <c r="DF16" s="624"/>
      <c r="DG16" s="624"/>
      <c r="DH16" s="624"/>
      <c r="DI16" s="624"/>
      <c r="DJ16" s="624"/>
      <c r="DK16" s="624"/>
      <c r="DL16" s="624"/>
      <c r="DM16" s="624"/>
      <c r="DN16" s="624"/>
      <c r="DO16" s="624"/>
      <c r="DP16" s="625"/>
      <c r="DQ16" s="632">
        <v>23513</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1732</v>
      </c>
      <c r="S17" s="624"/>
      <c r="T17" s="624"/>
      <c r="U17" s="624"/>
      <c r="V17" s="624"/>
      <c r="W17" s="624"/>
      <c r="X17" s="624"/>
      <c r="Y17" s="625"/>
      <c r="Z17" s="626">
        <v>0.1</v>
      </c>
      <c r="AA17" s="626"/>
      <c r="AB17" s="626"/>
      <c r="AC17" s="626"/>
      <c r="AD17" s="627">
        <v>1732</v>
      </c>
      <c r="AE17" s="627"/>
      <c r="AF17" s="627"/>
      <c r="AG17" s="627"/>
      <c r="AH17" s="627"/>
      <c r="AI17" s="627"/>
      <c r="AJ17" s="627"/>
      <c r="AK17" s="627"/>
      <c r="AL17" s="628">
        <v>0.1</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252</v>
      </c>
      <c r="BH17" s="624"/>
      <c r="BI17" s="624"/>
      <c r="BJ17" s="624"/>
      <c r="BK17" s="624"/>
      <c r="BL17" s="624"/>
      <c r="BM17" s="624"/>
      <c r="BN17" s="625"/>
      <c r="BO17" s="626" t="s">
        <v>132</v>
      </c>
      <c r="BP17" s="626"/>
      <c r="BQ17" s="626"/>
      <c r="BR17" s="626"/>
      <c r="BS17" s="627" t="s">
        <v>252</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228435</v>
      </c>
      <c r="CS17" s="624"/>
      <c r="CT17" s="624"/>
      <c r="CU17" s="624"/>
      <c r="CV17" s="624"/>
      <c r="CW17" s="624"/>
      <c r="CX17" s="624"/>
      <c r="CY17" s="625"/>
      <c r="CZ17" s="626">
        <v>8.8000000000000007</v>
      </c>
      <c r="DA17" s="626"/>
      <c r="DB17" s="626"/>
      <c r="DC17" s="626"/>
      <c r="DD17" s="632" t="s">
        <v>132</v>
      </c>
      <c r="DE17" s="624"/>
      <c r="DF17" s="624"/>
      <c r="DG17" s="624"/>
      <c r="DH17" s="624"/>
      <c r="DI17" s="624"/>
      <c r="DJ17" s="624"/>
      <c r="DK17" s="624"/>
      <c r="DL17" s="624"/>
      <c r="DM17" s="624"/>
      <c r="DN17" s="624"/>
      <c r="DO17" s="624"/>
      <c r="DP17" s="625"/>
      <c r="DQ17" s="632">
        <v>213691</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225</v>
      </c>
      <c r="S18" s="624"/>
      <c r="T18" s="624"/>
      <c r="U18" s="624"/>
      <c r="V18" s="624"/>
      <c r="W18" s="624"/>
      <c r="X18" s="624"/>
      <c r="Y18" s="625"/>
      <c r="Z18" s="626">
        <v>0</v>
      </c>
      <c r="AA18" s="626"/>
      <c r="AB18" s="626"/>
      <c r="AC18" s="626"/>
      <c r="AD18" s="627">
        <v>225</v>
      </c>
      <c r="AE18" s="627"/>
      <c r="AF18" s="627"/>
      <c r="AG18" s="627"/>
      <c r="AH18" s="627"/>
      <c r="AI18" s="627"/>
      <c r="AJ18" s="627"/>
      <c r="AK18" s="627"/>
      <c r="AL18" s="628">
        <v>0</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252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v>994</v>
      </c>
      <c r="CS18" s="624"/>
      <c r="CT18" s="624"/>
      <c r="CU18" s="624"/>
      <c r="CV18" s="624"/>
      <c r="CW18" s="624"/>
      <c r="CX18" s="624"/>
      <c r="CY18" s="625"/>
      <c r="CZ18" s="626">
        <v>0</v>
      </c>
      <c r="DA18" s="626"/>
      <c r="DB18" s="626"/>
      <c r="DC18" s="626"/>
      <c r="DD18" s="632">
        <v>994</v>
      </c>
      <c r="DE18" s="624"/>
      <c r="DF18" s="624"/>
      <c r="DG18" s="624"/>
      <c r="DH18" s="624"/>
      <c r="DI18" s="624"/>
      <c r="DJ18" s="624"/>
      <c r="DK18" s="624"/>
      <c r="DL18" s="624"/>
      <c r="DM18" s="624"/>
      <c r="DN18" s="624"/>
      <c r="DO18" s="624"/>
      <c r="DP18" s="625"/>
      <c r="DQ18" s="632">
        <v>994</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225</v>
      </c>
      <c r="S19" s="624"/>
      <c r="T19" s="624"/>
      <c r="U19" s="624"/>
      <c r="V19" s="624"/>
      <c r="W19" s="624"/>
      <c r="X19" s="624"/>
      <c r="Y19" s="625"/>
      <c r="Z19" s="626">
        <v>0</v>
      </c>
      <c r="AA19" s="626"/>
      <c r="AB19" s="626"/>
      <c r="AC19" s="626"/>
      <c r="AD19" s="627">
        <v>225</v>
      </c>
      <c r="AE19" s="627"/>
      <c r="AF19" s="627"/>
      <c r="AG19" s="627"/>
      <c r="AH19" s="627"/>
      <c r="AI19" s="627"/>
      <c r="AJ19" s="627"/>
      <c r="AK19" s="627"/>
      <c r="AL19" s="628">
        <v>0</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1046</v>
      </c>
      <c r="BH19" s="624"/>
      <c r="BI19" s="624"/>
      <c r="BJ19" s="624"/>
      <c r="BK19" s="624"/>
      <c r="BL19" s="624"/>
      <c r="BM19" s="624"/>
      <c r="BN19" s="625"/>
      <c r="BO19" s="626">
        <v>0.8</v>
      </c>
      <c r="BP19" s="626"/>
      <c r="BQ19" s="626"/>
      <c r="BR19" s="626"/>
      <c r="BS19" s="627" t="s">
        <v>132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252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132</v>
      </c>
      <c r="AA20" s="626"/>
      <c r="AB20" s="626"/>
      <c r="AC20" s="626"/>
      <c r="AD20" s="627" t="s">
        <v>132</v>
      </c>
      <c r="AE20" s="627"/>
      <c r="AF20" s="627"/>
      <c r="AG20" s="627"/>
      <c r="AH20" s="627"/>
      <c r="AI20" s="627"/>
      <c r="AJ20" s="627"/>
      <c r="AK20" s="627"/>
      <c r="AL20" s="628" t="s">
        <v>252</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1046</v>
      </c>
      <c r="BH20" s="624"/>
      <c r="BI20" s="624"/>
      <c r="BJ20" s="624"/>
      <c r="BK20" s="624"/>
      <c r="BL20" s="624"/>
      <c r="BM20" s="624"/>
      <c r="BN20" s="625"/>
      <c r="BO20" s="626">
        <v>0.8</v>
      </c>
      <c r="BP20" s="626"/>
      <c r="BQ20" s="626"/>
      <c r="BR20" s="626"/>
      <c r="BS20" s="627" t="s">
        <v>132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2581348</v>
      </c>
      <c r="CS20" s="624"/>
      <c r="CT20" s="624"/>
      <c r="CU20" s="624"/>
      <c r="CV20" s="624"/>
      <c r="CW20" s="624"/>
      <c r="CX20" s="624"/>
      <c r="CY20" s="625"/>
      <c r="CZ20" s="626">
        <v>100</v>
      </c>
      <c r="DA20" s="626"/>
      <c r="DB20" s="626"/>
      <c r="DC20" s="626"/>
      <c r="DD20" s="632">
        <v>567699</v>
      </c>
      <c r="DE20" s="624"/>
      <c r="DF20" s="624"/>
      <c r="DG20" s="624"/>
      <c r="DH20" s="624"/>
      <c r="DI20" s="624"/>
      <c r="DJ20" s="624"/>
      <c r="DK20" s="624"/>
      <c r="DL20" s="624"/>
      <c r="DM20" s="624"/>
      <c r="DN20" s="624"/>
      <c r="DO20" s="624"/>
      <c r="DP20" s="625"/>
      <c r="DQ20" s="632">
        <v>1507929</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1164028</v>
      </c>
      <c r="S21" s="624"/>
      <c r="T21" s="624"/>
      <c r="U21" s="624"/>
      <c r="V21" s="624"/>
      <c r="W21" s="624"/>
      <c r="X21" s="624"/>
      <c r="Y21" s="625"/>
      <c r="Z21" s="626">
        <v>43</v>
      </c>
      <c r="AA21" s="626"/>
      <c r="AB21" s="626"/>
      <c r="AC21" s="626"/>
      <c r="AD21" s="627">
        <v>1022386</v>
      </c>
      <c r="AE21" s="627"/>
      <c r="AF21" s="627"/>
      <c r="AG21" s="627"/>
      <c r="AH21" s="627"/>
      <c r="AI21" s="627"/>
      <c r="AJ21" s="627"/>
      <c r="AK21" s="627"/>
      <c r="AL21" s="628">
        <v>81.5</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1046</v>
      </c>
      <c r="BH21" s="624"/>
      <c r="BI21" s="624"/>
      <c r="BJ21" s="624"/>
      <c r="BK21" s="624"/>
      <c r="BL21" s="624"/>
      <c r="BM21" s="624"/>
      <c r="BN21" s="625"/>
      <c r="BO21" s="626">
        <v>0.8</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1022386</v>
      </c>
      <c r="S22" s="624"/>
      <c r="T22" s="624"/>
      <c r="U22" s="624"/>
      <c r="V22" s="624"/>
      <c r="W22" s="624"/>
      <c r="X22" s="624"/>
      <c r="Y22" s="625"/>
      <c r="Z22" s="626">
        <v>37.799999999999997</v>
      </c>
      <c r="AA22" s="626"/>
      <c r="AB22" s="626"/>
      <c r="AC22" s="626"/>
      <c r="AD22" s="627">
        <v>1022386</v>
      </c>
      <c r="AE22" s="627"/>
      <c r="AF22" s="627"/>
      <c r="AG22" s="627"/>
      <c r="AH22" s="627"/>
      <c r="AI22" s="627"/>
      <c r="AJ22" s="627"/>
      <c r="AK22" s="627"/>
      <c r="AL22" s="628">
        <v>81.5</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252</v>
      </c>
      <c r="BP22" s="626"/>
      <c r="BQ22" s="626"/>
      <c r="BR22" s="626"/>
      <c r="BS22" s="627" t="s">
        <v>132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141642</v>
      </c>
      <c r="S23" s="624"/>
      <c r="T23" s="624"/>
      <c r="U23" s="624"/>
      <c r="V23" s="624"/>
      <c r="W23" s="624"/>
      <c r="X23" s="624"/>
      <c r="Y23" s="625"/>
      <c r="Z23" s="626">
        <v>5.2</v>
      </c>
      <c r="AA23" s="626"/>
      <c r="AB23" s="626"/>
      <c r="AC23" s="626"/>
      <c r="AD23" s="627" t="s">
        <v>132</v>
      </c>
      <c r="AE23" s="627"/>
      <c r="AF23" s="627"/>
      <c r="AG23" s="627"/>
      <c r="AH23" s="627"/>
      <c r="AI23" s="627"/>
      <c r="AJ23" s="627"/>
      <c r="AK23" s="627"/>
      <c r="AL23" s="628" t="s">
        <v>252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252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252</v>
      </c>
      <c r="S24" s="624"/>
      <c r="T24" s="624"/>
      <c r="U24" s="624"/>
      <c r="V24" s="624"/>
      <c r="W24" s="624"/>
      <c r="X24" s="624"/>
      <c r="Y24" s="625"/>
      <c r="Z24" s="626" t="s">
        <v>132</v>
      </c>
      <c r="AA24" s="626"/>
      <c r="AB24" s="626"/>
      <c r="AC24" s="626"/>
      <c r="AD24" s="627" t="s">
        <v>252</v>
      </c>
      <c r="AE24" s="627"/>
      <c r="AF24" s="627"/>
      <c r="AG24" s="627"/>
      <c r="AH24" s="627"/>
      <c r="AI24" s="627"/>
      <c r="AJ24" s="627"/>
      <c r="AK24" s="627"/>
      <c r="AL24" s="628" t="s">
        <v>132</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736886</v>
      </c>
      <c r="CS24" s="613"/>
      <c r="CT24" s="613"/>
      <c r="CU24" s="613"/>
      <c r="CV24" s="613"/>
      <c r="CW24" s="613"/>
      <c r="CX24" s="613"/>
      <c r="CY24" s="614"/>
      <c r="CZ24" s="617">
        <v>28.5</v>
      </c>
      <c r="DA24" s="618"/>
      <c r="DB24" s="618"/>
      <c r="DC24" s="634"/>
      <c r="DD24" s="653">
        <v>616043</v>
      </c>
      <c r="DE24" s="613"/>
      <c r="DF24" s="613"/>
      <c r="DG24" s="613"/>
      <c r="DH24" s="613"/>
      <c r="DI24" s="613"/>
      <c r="DJ24" s="613"/>
      <c r="DK24" s="614"/>
      <c r="DL24" s="653">
        <v>537487</v>
      </c>
      <c r="DM24" s="613"/>
      <c r="DN24" s="613"/>
      <c r="DO24" s="613"/>
      <c r="DP24" s="613"/>
      <c r="DQ24" s="613"/>
      <c r="DR24" s="613"/>
      <c r="DS24" s="613"/>
      <c r="DT24" s="613"/>
      <c r="DU24" s="613"/>
      <c r="DV24" s="614"/>
      <c r="DW24" s="617">
        <v>42.5</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1396666</v>
      </c>
      <c r="S25" s="624"/>
      <c r="T25" s="624"/>
      <c r="U25" s="624"/>
      <c r="V25" s="624"/>
      <c r="W25" s="624"/>
      <c r="X25" s="624"/>
      <c r="Y25" s="625"/>
      <c r="Z25" s="626">
        <v>51.6</v>
      </c>
      <c r="AA25" s="626"/>
      <c r="AB25" s="626"/>
      <c r="AC25" s="626"/>
      <c r="AD25" s="627">
        <v>1255024</v>
      </c>
      <c r="AE25" s="627"/>
      <c r="AF25" s="627"/>
      <c r="AG25" s="627"/>
      <c r="AH25" s="627"/>
      <c r="AI25" s="627"/>
      <c r="AJ25" s="627"/>
      <c r="AK25" s="627"/>
      <c r="AL25" s="628">
        <v>100</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407655</v>
      </c>
      <c r="CS25" s="654"/>
      <c r="CT25" s="654"/>
      <c r="CU25" s="654"/>
      <c r="CV25" s="654"/>
      <c r="CW25" s="654"/>
      <c r="CX25" s="654"/>
      <c r="CY25" s="655"/>
      <c r="CZ25" s="628">
        <v>15.8</v>
      </c>
      <c r="DA25" s="656"/>
      <c r="DB25" s="656"/>
      <c r="DC25" s="658"/>
      <c r="DD25" s="632">
        <v>369170</v>
      </c>
      <c r="DE25" s="654"/>
      <c r="DF25" s="654"/>
      <c r="DG25" s="654"/>
      <c r="DH25" s="654"/>
      <c r="DI25" s="654"/>
      <c r="DJ25" s="654"/>
      <c r="DK25" s="655"/>
      <c r="DL25" s="632">
        <v>294797</v>
      </c>
      <c r="DM25" s="654"/>
      <c r="DN25" s="654"/>
      <c r="DO25" s="654"/>
      <c r="DP25" s="654"/>
      <c r="DQ25" s="654"/>
      <c r="DR25" s="654"/>
      <c r="DS25" s="654"/>
      <c r="DT25" s="654"/>
      <c r="DU25" s="654"/>
      <c r="DV25" s="655"/>
      <c r="DW25" s="628">
        <v>23.3</v>
      </c>
      <c r="DX25" s="656"/>
      <c r="DY25" s="656"/>
      <c r="DZ25" s="656"/>
      <c r="EA25" s="656"/>
      <c r="EB25" s="656"/>
      <c r="EC25" s="657"/>
    </row>
    <row r="26" spans="2:133" ht="11.25" customHeight="1" x14ac:dyDescent="0.2">
      <c r="B26" s="620" t="s">
        <v>303</v>
      </c>
      <c r="C26" s="621"/>
      <c r="D26" s="621"/>
      <c r="E26" s="621"/>
      <c r="F26" s="621"/>
      <c r="G26" s="621"/>
      <c r="H26" s="621"/>
      <c r="I26" s="621"/>
      <c r="J26" s="621"/>
      <c r="K26" s="621"/>
      <c r="L26" s="621"/>
      <c r="M26" s="621"/>
      <c r="N26" s="621"/>
      <c r="O26" s="621"/>
      <c r="P26" s="621"/>
      <c r="Q26" s="622"/>
      <c r="R26" s="623" t="s">
        <v>132</v>
      </c>
      <c r="S26" s="624"/>
      <c r="T26" s="624"/>
      <c r="U26" s="624"/>
      <c r="V26" s="624"/>
      <c r="W26" s="624"/>
      <c r="X26" s="624"/>
      <c r="Y26" s="625"/>
      <c r="Z26" s="626" t="s">
        <v>132</v>
      </c>
      <c r="AA26" s="626"/>
      <c r="AB26" s="626"/>
      <c r="AC26" s="626"/>
      <c r="AD26" s="627" t="s">
        <v>132</v>
      </c>
      <c r="AE26" s="627"/>
      <c r="AF26" s="627"/>
      <c r="AG26" s="627"/>
      <c r="AH26" s="627"/>
      <c r="AI26" s="627"/>
      <c r="AJ26" s="627"/>
      <c r="AK26" s="627"/>
      <c r="AL26" s="628" t="s">
        <v>132</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132</v>
      </c>
      <c r="BP26" s="626"/>
      <c r="BQ26" s="626"/>
      <c r="BR26" s="626"/>
      <c r="BS26" s="627" t="s">
        <v>252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200028</v>
      </c>
      <c r="CS26" s="624"/>
      <c r="CT26" s="624"/>
      <c r="CU26" s="624"/>
      <c r="CV26" s="624"/>
      <c r="CW26" s="624"/>
      <c r="CX26" s="624"/>
      <c r="CY26" s="625"/>
      <c r="CZ26" s="628">
        <v>7.7</v>
      </c>
      <c r="DA26" s="656"/>
      <c r="DB26" s="656"/>
      <c r="DC26" s="658"/>
      <c r="DD26" s="632">
        <v>174782</v>
      </c>
      <c r="DE26" s="624"/>
      <c r="DF26" s="624"/>
      <c r="DG26" s="624"/>
      <c r="DH26" s="624"/>
      <c r="DI26" s="624"/>
      <c r="DJ26" s="624"/>
      <c r="DK26" s="625"/>
      <c r="DL26" s="632" t="s">
        <v>132</v>
      </c>
      <c r="DM26" s="624"/>
      <c r="DN26" s="624"/>
      <c r="DO26" s="624"/>
      <c r="DP26" s="624"/>
      <c r="DQ26" s="624"/>
      <c r="DR26" s="624"/>
      <c r="DS26" s="624"/>
      <c r="DT26" s="624"/>
      <c r="DU26" s="624"/>
      <c r="DV26" s="625"/>
      <c r="DW26" s="628" t="s">
        <v>252</v>
      </c>
      <c r="DX26" s="656"/>
      <c r="DY26" s="656"/>
      <c r="DZ26" s="656"/>
      <c r="EA26" s="656"/>
      <c r="EB26" s="656"/>
      <c r="EC26" s="657"/>
    </row>
    <row r="27" spans="2:133" ht="11.25" customHeight="1" x14ac:dyDescent="0.2">
      <c r="B27" s="620" t="s">
        <v>306</v>
      </c>
      <c r="C27" s="621"/>
      <c r="D27" s="621"/>
      <c r="E27" s="621"/>
      <c r="F27" s="621"/>
      <c r="G27" s="621"/>
      <c r="H27" s="621"/>
      <c r="I27" s="621"/>
      <c r="J27" s="621"/>
      <c r="K27" s="621"/>
      <c r="L27" s="621"/>
      <c r="M27" s="621"/>
      <c r="N27" s="621"/>
      <c r="O27" s="621"/>
      <c r="P27" s="621"/>
      <c r="Q27" s="622"/>
      <c r="R27" s="623">
        <v>8162</v>
      </c>
      <c r="S27" s="624"/>
      <c r="T27" s="624"/>
      <c r="U27" s="624"/>
      <c r="V27" s="624"/>
      <c r="W27" s="624"/>
      <c r="X27" s="624"/>
      <c r="Y27" s="625"/>
      <c r="Z27" s="626">
        <v>0.3</v>
      </c>
      <c r="AA27" s="626"/>
      <c r="AB27" s="626"/>
      <c r="AC27" s="626"/>
      <c r="AD27" s="627" t="s">
        <v>132</v>
      </c>
      <c r="AE27" s="627"/>
      <c r="AF27" s="627"/>
      <c r="AG27" s="627"/>
      <c r="AH27" s="627"/>
      <c r="AI27" s="627"/>
      <c r="AJ27" s="627"/>
      <c r="AK27" s="627"/>
      <c r="AL27" s="628" t="s">
        <v>252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126239</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100796</v>
      </c>
      <c r="CS27" s="654"/>
      <c r="CT27" s="654"/>
      <c r="CU27" s="654"/>
      <c r="CV27" s="654"/>
      <c r="CW27" s="654"/>
      <c r="CX27" s="654"/>
      <c r="CY27" s="655"/>
      <c r="CZ27" s="628">
        <v>3.9</v>
      </c>
      <c r="DA27" s="656"/>
      <c r="DB27" s="656"/>
      <c r="DC27" s="658"/>
      <c r="DD27" s="632">
        <v>33182</v>
      </c>
      <c r="DE27" s="654"/>
      <c r="DF27" s="654"/>
      <c r="DG27" s="654"/>
      <c r="DH27" s="654"/>
      <c r="DI27" s="654"/>
      <c r="DJ27" s="654"/>
      <c r="DK27" s="655"/>
      <c r="DL27" s="632">
        <v>28999</v>
      </c>
      <c r="DM27" s="654"/>
      <c r="DN27" s="654"/>
      <c r="DO27" s="654"/>
      <c r="DP27" s="654"/>
      <c r="DQ27" s="654"/>
      <c r="DR27" s="654"/>
      <c r="DS27" s="654"/>
      <c r="DT27" s="654"/>
      <c r="DU27" s="654"/>
      <c r="DV27" s="655"/>
      <c r="DW27" s="628">
        <v>2.2999999999999998</v>
      </c>
      <c r="DX27" s="656"/>
      <c r="DY27" s="656"/>
      <c r="DZ27" s="656"/>
      <c r="EA27" s="656"/>
      <c r="EB27" s="656"/>
      <c r="EC27" s="657"/>
    </row>
    <row r="28" spans="2:133" ht="11.25" customHeight="1" x14ac:dyDescent="0.2">
      <c r="B28" s="620" t="s">
        <v>309</v>
      </c>
      <c r="C28" s="621"/>
      <c r="D28" s="621"/>
      <c r="E28" s="621"/>
      <c r="F28" s="621"/>
      <c r="G28" s="621"/>
      <c r="H28" s="621"/>
      <c r="I28" s="621"/>
      <c r="J28" s="621"/>
      <c r="K28" s="621"/>
      <c r="L28" s="621"/>
      <c r="M28" s="621"/>
      <c r="N28" s="621"/>
      <c r="O28" s="621"/>
      <c r="P28" s="621"/>
      <c r="Q28" s="622"/>
      <c r="R28" s="623">
        <v>61994</v>
      </c>
      <c r="S28" s="624"/>
      <c r="T28" s="624"/>
      <c r="U28" s="624"/>
      <c r="V28" s="624"/>
      <c r="W28" s="624"/>
      <c r="X28" s="624"/>
      <c r="Y28" s="625"/>
      <c r="Z28" s="626">
        <v>2.2999999999999998</v>
      </c>
      <c r="AA28" s="626"/>
      <c r="AB28" s="626"/>
      <c r="AC28" s="626"/>
      <c r="AD28" s="627" t="s">
        <v>132</v>
      </c>
      <c r="AE28" s="627"/>
      <c r="AF28" s="627"/>
      <c r="AG28" s="627"/>
      <c r="AH28" s="627"/>
      <c r="AI28" s="627"/>
      <c r="AJ28" s="627"/>
      <c r="AK28" s="627"/>
      <c r="AL28" s="628" t="s">
        <v>132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228435</v>
      </c>
      <c r="CS28" s="624"/>
      <c r="CT28" s="624"/>
      <c r="CU28" s="624"/>
      <c r="CV28" s="624"/>
      <c r="CW28" s="624"/>
      <c r="CX28" s="624"/>
      <c r="CY28" s="625"/>
      <c r="CZ28" s="628">
        <v>8.8000000000000007</v>
      </c>
      <c r="DA28" s="656"/>
      <c r="DB28" s="656"/>
      <c r="DC28" s="658"/>
      <c r="DD28" s="632">
        <v>213691</v>
      </c>
      <c r="DE28" s="624"/>
      <c r="DF28" s="624"/>
      <c r="DG28" s="624"/>
      <c r="DH28" s="624"/>
      <c r="DI28" s="624"/>
      <c r="DJ28" s="624"/>
      <c r="DK28" s="625"/>
      <c r="DL28" s="632">
        <v>213691</v>
      </c>
      <c r="DM28" s="624"/>
      <c r="DN28" s="624"/>
      <c r="DO28" s="624"/>
      <c r="DP28" s="624"/>
      <c r="DQ28" s="624"/>
      <c r="DR28" s="624"/>
      <c r="DS28" s="624"/>
      <c r="DT28" s="624"/>
      <c r="DU28" s="624"/>
      <c r="DV28" s="625"/>
      <c r="DW28" s="628">
        <v>16.899999999999999</v>
      </c>
      <c r="DX28" s="656"/>
      <c r="DY28" s="656"/>
      <c r="DZ28" s="656"/>
      <c r="EA28" s="656"/>
      <c r="EB28" s="656"/>
      <c r="EC28" s="657"/>
    </row>
    <row r="29" spans="2:133" ht="11.25" customHeight="1" x14ac:dyDescent="0.2">
      <c r="B29" s="620" t="s">
        <v>311</v>
      </c>
      <c r="C29" s="621"/>
      <c r="D29" s="621"/>
      <c r="E29" s="621"/>
      <c r="F29" s="621"/>
      <c r="G29" s="621"/>
      <c r="H29" s="621"/>
      <c r="I29" s="621"/>
      <c r="J29" s="621"/>
      <c r="K29" s="621"/>
      <c r="L29" s="621"/>
      <c r="M29" s="621"/>
      <c r="N29" s="621"/>
      <c r="O29" s="621"/>
      <c r="P29" s="621"/>
      <c r="Q29" s="622"/>
      <c r="R29" s="623">
        <v>6463</v>
      </c>
      <c r="S29" s="624"/>
      <c r="T29" s="624"/>
      <c r="U29" s="624"/>
      <c r="V29" s="624"/>
      <c r="W29" s="624"/>
      <c r="X29" s="624"/>
      <c r="Y29" s="625"/>
      <c r="Z29" s="626">
        <v>0.2</v>
      </c>
      <c r="AA29" s="626"/>
      <c r="AB29" s="626"/>
      <c r="AC29" s="626"/>
      <c r="AD29" s="627" t="s">
        <v>252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228398</v>
      </c>
      <c r="CS29" s="654"/>
      <c r="CT29" s="654"/>
      <c r="CU29" s="654"/>
      <c r="CV29" s="654"/>
      <c r="CW29" s="654"/>
      <c r="CX29" s="654"/>
      <c r="CY29" s="655"/>
      <c r="CZ29" s="628">
        <v>8.8000000000000007</v>
      </c>
      <c r="DA29" s="656"/>
      <c r="DB29" s="656"/>
      <c r="DC29" s="658"/>
      <c r="DD29" s="632">
        <v>213654</v>
      </c>
      <c r="DE29" s="654"/>
      <c r="DF29" s="654"/>
      <c r="DG29" s="654"/>
      <c r="DH29" s="654"/>
      <c r="DI29" s="654"/>
      <c r="DJ29" s="654"/>
      <c r="DK29" s="655"/>
      <c r="DL29" s="632">
        <v>213654</v>
      </c>
      <c r="DM29" s="654"/>
      <c r="DN29" s="654"/>
      <c r="DO29" s="654"/>
      <c r="DP29" s="654"/>
      <c r="DQ29" s="654"/>
      <c r="DR29" s="654"/>
      <c r="DS29" s="654"/>
      <c r="DT29" s="654"/>
      <c r="DU29" s="654"/>
      <c r="DV29" s="655"/>
      <c r="DW29" s="628">
        <v>16.899999999999999</v>
      </c>
      <c r="DX29" s="656"/>
      <c r="DY29" s="656"/>
      <c r="DZ29" s="656"/>
      <c r="EA29" s="656"/>
      <c r="EB29" s="656"/>
      <c r="EC29" s="657"/>
    </row>
    <row r="30" spans="2:133" ht="11.25" customHeight="1" x14ac:dyDescent="0.2">
      <c r="B30" s="620" t="s">
        <v>314</v>
      </c>
      <c r="C30" s="621"/>
      <c r="D30" s="621"/>
      <c r="E30" s="621"/>
      <c r="F30" s="621"/>
      <c r="G30" s="621"/>
      <c r="H30" s="621"/>
      <c r="I30" s="621"/>
      <c r="J30" s="621"/>
      <c r="K30" s="621"/>
      <c r="L30" s="621"/>
      <c r="M30" s="621"/>
      <c r="N30" s="621"/>
      <c r="O30" s="621"/>
      <c r="P30" s="621"/>
      <c r="Q30" s="622"/>
      <c r="R30" s="623">
        <v>441796</v>
      </c>
      <c r="S30" s="624"/>
      <c r="T30" s="624"/>
      <c r="U30" s="624"/>
      <c r="V30" s="624"/>
      <c r="W30" s="624"/>
      <c r="X30" s="624"/>
      <c r="Y30" s="625"/>
      <c r="Z30" s="626">
        <v>16.3</v>
      </c>
      <c r="AA30" s="626"/>
      <c r="AB30" s="626"/>
      <c r="AC30" s="626"/>
      <c r="AD30" s="627" t="s">
        <v>252</v>
      </c>
      <c r="AE30" s="627"/>
      <c r="AF30" s="627"/>
      <c r="AG30" s="627"/>
      <c r="AH30" s="627"/>
      <c r="AI30" s="627"/>
      <c r="AJ30" s="627"/>
      <c r="AK30" s="627"/>
      <c r="AL30" s="628" t="s">
        <v>132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221685</v>
      </c>
      <c r="CS30" s="624"/>
      <c r="CT30" s="624"/>
      <c r="CU30" s="624"/>
      <c r="CV30" s="624"/>
      <c r="CW30" s="624"/>
      <c r="CX30" s="624"/>
      <c r="CY30" s="625"/>
      <c r="CZ30" s="628">
        <v>8.6</v>
      </c>
      <c r="DA30" s="656"/>
      <c r="DB30" s="656"/>
      <c r="DC30" s="658"/>
      <c r="DD30" s="632">
        <v>206941</v>
      </c>
      <c r="DE30" s="624"/>
      <c r="DF30" s="624"/>
      <c r="DG30" s="624"/>
      <c r="DH30" s="624"/>
      <c r="DI30" s="624"/>
      <c r="DJ30" s="624"/>
      <c r="DK30" s="625"/>
      <c r="DL30" s="632">
        <v>206941</v>
      </c>
      <c r="DM30" s="624"/>
      <c r="DN30" s="624"/>
      <c r="DO30" s="624"/>
      <c r="DP30" s="624"/>
      <c r="DQ30" s="624"/>
      <c r="DR30" s="624"/>
      <c r="DS30" s="624"/>
      <c r="DT30" s="624"/>
      <c r="DU30" s="624"/>
      <c r="DV30" s="625"/>
      <c r="DW30" s="628">
        <v>16.399999999999999</v>
      </c>
      <c r="DX30" s="656"/>
      <c r="DY30" s="656"/>
      <c r="DZ30" s="656"/>
      <c r="EA30" s="656"/>
      <c r="EB30" s="656"/>
      <c r="EC30" s="657"/>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67" t="s">
        <v>319</v>
      </c>
      <c r="AQ31" s="668"/>
      <c r="AR31" s="668"/>
      <c r="AS31" s="668"/>
      <c r="AT31" s="673" t="s">
        <v>320</v>
      </c>
      <c r="AU31" s="218"/>
      <c r="AV31" s="218"/>
      <c r="AW31" s="218"/>
      <c r="AX31" s="609" t="s">
        <v>194</v>
      </c>
      <c r="AY31" s="610"/>
      <c r="AZ31" s="610"/>
      <c r="BA31" s="610"/>
      <c r="BB31" s="610"/>
      <c r="BC31" s="610"/>
      <c r="BD31" s="610"/>
      <c r="BE31" s="610"/>
      <c r="BF31" s="611"/>
      <c r="BG31" s="676">
        <v>99.4</v>
      </c>
      <c r="BH31" s="677"/>
      <c r="BI31" s="677"/>
      <c r="BJ31" s="677"/>
      <c r="BK31" s="677"/>
      <c r="BL31" s="677"/>
      <c r="BM31" s="618">
        <v>80.599999999999994</v>
      </c>
      <c r="BN31" s="677"/>
      <c r="BO31" s="677"/>
      <c r="BP31" s="677"/>
      <c r="BQ31" s="678"/>
      <c r="BR31" s="676">
        <v>99.2</v>
      </c>
      <c r="BS31" s="677"/>
      <c r="BT31" s="677"/>
      <c r="BU31" s="677"/>
      <c r="BV31" s="677"/>
      <c r="BW31" s="677"/>
      <c r="BX31" s="618">
        <v>81.3</v>
      </c>
      <c r="BY31" s="677"/>
      <c r="BZ31" s="677"/>
      <c r="CA31" s="677"/>
      <c r="CB31" s="678"/>
      <c r="CD31" s="663"/>
      <c r="CE31" s="664"/>
      <c r="CF31" s="620" t="s">
        <v>321</v>
      </c>
      <c r="CG31" s="621"/>
      <c r="CH31" s="621"/>
      <c r="CI31" s="621"/>
      <c r="CJ31" s="621"/>
      <c r="CK31" s="621"/>
      <c r="CL31" s="621"/>
      <c r="CM31" s="621"/>
      <c r="CN31" s="621"/>
      <c r="CO31" s="621"/>
      <c r="CP31" s="621"/>
      <c r="CQ31" s="622"/>
      <c r="CR31" s="623">
        <v>6713</v>
      </c>
      <c r="CS31" s="654"/>
      <c r="CT31" s="654"/>
      <c r="CU31" s="654"/>
      <c r="CV31" s="654"/>
      <c r="CW31" s="654"/>
      <c r="CX31" s="654"/>
      <c r="CY31" s="655"/>
      <c r="CZ31" s="628">
        <v>0.3</v>
      </c>
      <c r="DA31" s="656"/>
      <c r="DB31" s="656"/>
      <c r="DC31" s="658"/>
      <c r="DD31" s="632">
        <v>6713</v>
      </c>
      <c r="DE31" s="654"/>
      <c r="DF31" s="654"/>
      <c r="DG31" s="654"/>
      <c r="DH31" s="654"/>
      <c r="DI31" s="654"/>
      <c r="DJ31" s="654"/>
      <c r="DK31" s="655"/>
      <c r="DL31" s="632">
        <v>6713</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322</v>
      </c>
      <c r="C32" s="621"/>
      <c r="D32" s="621"/>
      <c r="E32" s="621"/>
      <c r="F32" s="621"/>
      <c r="G32" s="621"/>
      <c r="H32" s="621"/>
      <c r="I32" s="621"/>
      <c r="J32" s="621"/>
      <c r="K32" s="621"/>
      <c r="L32" s="621"/>
      <c r="M32" s="621"/>
      <c r="N32" s="621"/>
      <c r="O32" s="621"/>
      <c r="P32" s="621"/>
      <c r="Q32" s="622"/>
      <c r="R32" s="623">
        <v>234743</v>
      </c>
      <c r="S32" s="624"/>
      <c r="T32" s="624"/>
      <c r="U32" s="624"/>
      <c r="V32" s="624"/>
      <c r="W32" s="624"/>
      <c r="X32" s="624"/>
      <c r="Y32" s="625"/>
      <c r="Z32" s="626">
        <v>8.6999999999999993</v>
      </c>
      <c r="AA32" s="626"/>
      <c r="AB32" s="626"/>
      <c r="AC32" s="626"/>
      <c r="AD32" s="627" t="s">
        <v>132</v>
      </c>
      <c r="AE32" s="627"/>
      <c r="AF32" s="627"/>
      <c r="AG32" s="627"/>
      <c r="AH32" s="627"/>
      <c r="AI32" s="627"/>
      <c r="AJ32" s="627"/>
      <c r="AK32" s="627"/>
      <c r="AL32" s="628" t="s">
        <v>132</v>
      </c>
      <c r="AM32" s="629"/>
      <c r="AN32" s="629"/>
      <c r="AO32" s="630"/>
      <c r="AP32" s="669"/>
      <c r="AQ32" s="670"/>
      <c r="AR32" s="670"/>
      <c r="AS32" s="670"/>
      <c r="AT32" s="674"/>
      <c r="AU32" s="214" t="s">
        <v>323</v>
      </c>
      <c r="AX32" s="620" t="s">
        <v>324</v>
      </c>
      <c r="AY32" s="621"/>
      <c r="AZ32" s="621"/>
      <c r="BA32" s="621"/>
      <c r="BB32" s="621"/>
      <c r="BC32" s="621"/>
      <c r="BD32" s="621"/>
      <c r="BE32" s="621"/>
      <c r="BF32" s="622"/>
      <c r="BG32" s="679">
        <v>99.5</v>
      </c>
      <c r="BH32" s="654"/>
      <c r="BI32" s="654"/>
      <c r="BJ32" s="654"/>
      <c r="BK32" s="654"/>
      <c r="BL32" s="654"/>
      <c r="BM32" s="629">
        <v>98</v>
      </c>
      <c r="BN32" s="654"/>
      <c r="BO32" s="654"/>
      <c r="BP32" s="654"/>
      <c r="BQ32" s="680"/>
      <c r="BR32" s="679">
        <v>99.1</v>
      </c>
      <c r="BS32" s="654"/>
      <c r="BT32" s="654"/>
      <c r="BU32" s="654"/>
      <c r="BV32" s="654"/>
      <c r="BW32" s="654"/>
      <c r="BX32" s="629">
        <v>97.1</v>
      </c>
      <c r="BY32" s="654"/>
      <c r="BZ32" s="654"/>
      <c r="CA32" s="654"/>
      <c r="CB32" s="680"/>
      <c r="CD32" s="665"/>
      <c r="CE32" s="666"/>
      <c r="CF32" s="620" t="s">
        <v>325</v>
      </c>
      <c r="CG32" s="621"/>
      <c r="CH32" s="621"/>
      <c r="CI32" s="621"/>
      <c r="CJ32" s="621"/>
      <c r="CK32" s="621"/>
      <c r="CL32" s="621"/>
      <c r="CM32" s="621"/>
      <c r="CN32" s="621"/>
      <c r="CO32" s="621"/>
      <c r="CP32" s="621"/>
      <c r="CQ32" s="622"/>
      <c r="CR32" s="623">
        <v>37</v>
      </c>
      <c r="CS32" s="624"/>
      <c r="CT32" s="624"/>
      <c r="CU32" s="624"/>
      <c r="CV32" s="624"/>
      <c r="CW32" s="624"/>
      <c r="CX32" s="624"/>
      <c r="CY32" s="625"/>
      <c r="CZ32" s="628">
        <v>0</v>
      </c>
      <c r="DA32" s="656"/>
      <c r="DB32" s="656"/>
      <c r="DC32" s="658"/>
      <c r="DD32" s="632">
        <v>37</v>
      </c>
      <c r="DE32" s="624"/>
      <c r="DF32" s="624"/>
      <c r="DG32" s="624"/>
      <c r="DH32" s="624"/>
      <c r="DI32" s="624"/>
      <c r="DJ32" s="624"/>
      <c r="DK32" s="625"/>
      <c r="DL32" s="632">
        <v>37</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326</v>
      </c>
      <c r="C33" s="621"/>
      <c r="D33" s="621"/>
      <c r="E33" s="621"/>
      <c r="F33" s="621"/>
      <c r="G33" s="621"/>
      <c r="H33" s="621"/>
      <c r="I33" s="621"/>
      <c r="J33" s="621"/>
      <c r="K33" s="621"/>
      <c r="L33" s="621"/>
      <c r="M33" s="621"/>
      <c r="N33" s="621"/>
      <c r="O33" s="621"/>
      <c r="P33" s="621"/>
      <c r="Q33" s="622"/>
      <c r="R33" s="623">
        <v>19304</v>
      </c>
      <c r="S33" s="624"/>
      <c r="T33" s="624"/>
      <c r="U33" s="624"/>
      <c r="V33" s="624"/>
      <c r="W33" s="624"/>
      <c r="X33" s="624"/>
      <c r="Y33" s="625"/>
      <c r="Z33" s="626">
        <v>0.7</v>
      </c>
      <c r="AA33" s="626"/>
      <c r="AB33" s="626"/>
      <c r="AC33" s="626"/>
      <c r="AD33" s="627" t="s">
        <v>132</v>
      </c>
      <c r="AE33" s="627"/>
      <c r="AF33" s="627"/>
      <c r="AG33" s="627"/>
      <c r="AH33" s="627"/>
      <c r="AI33" s="627"/>
      <c r="AJ33" s="627"/>
      <c r="AK33" s="627"/>
      <c r="AL33" s="628" t="s">
        <v>132</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99.3</v>
      </c>
      <c r="BH33" s="682"/>
      <c r="BI33" s="682"/>
      <c r="BJ33" s="682"/>
      <c r="BK33" s="682"/>
      <c r="BL33" s="682"/>
      <c r="BM33" s="683">
        <v>71.099999999999994</v>
      </c>
      <c r="BN33" s="682"/>
      <c r="BO33" s="682"/>
      <c r="BP33" s="682"/>
      <c r="BQ33" s="684"/>
      <c r="BR33" s="681">
        <v>99.2</v>
      </c>
      <c r="BS33" s="682"/>
      <c r="BT33" s="682"/>
      <c r="BU33" s="682"/>
      <c r="BV33" s="682"/>
      <c r="BW33" s="682"/>
      <c r="BX33" s="683">
        <v>72.7</v>
      </c>
      <c r="BY33" s="682"/>
      <c r="BZ33" s="682"/>
      <c r="CA33" s="682"/>
      <c r="CB33" s="684"/>
      <c r="CD33" s="620" t="s">
        <v>328</v>
      </c>
      <c r="CE33" s="621"/>
      <c r="CF33" s="621"/>
      <c r="CG33" s="621"/>
      <c r="CH33" s="621"/>
      <c r="CI33" s="621"/>
      <c r="CJ33" s="621"/>
      <c r="CK33" s="621"/>
      <c r="CL33" s="621"/>
      <c r="CM33" s="621"/>
      <c r="CN33" s="621"/>
      <c r="CO33" s="621"/>
      <c r="CP33" s="621"/>
      <c r="CQ33" s="622"/>
      <c r="CR33" s="623">
        <v>1185305</v>
      </c>
      <c r="CS33" s="654"/>
      <c r="CT33" s="654"/>
      <c r="CU33" s="654"/>
      <c r="CV33" s="654"/>
      <c r="CW33" s="654"/>
      <c r="CX33" s="654"/>
      <c r="CY33" s="655"/>
      <c r="CZ33" s="628">
        <v>45.9</v>
      </c>
      <c r="DA33" s="656"/>
      <c r="DB33" s="656"/>
      <c r="DC33" s="658"/>
      <c r="DD33" s="632">
        <v>786637</v>
      </c>
      <c r="DE33" s="654"/>
      <c r="DF33" s="654"/>
      <c r="DG33" s="654"/>
      <c r="DH33" s="654"/>
      <c r="DI33" s="654"/>
      <c r="DJ33" s="654"/>
      <c r="DK33" s="655"/>
      <c r="DL33" s="632">
        <v>495618</v>
      </c>
      <c r="DM33" s="654"/>
      <c r="DN33" s="654"/>
      <c r="DO33" s="654"/>
      <c r="DP33" s="654"/>
      <c r="DQ33" s="654"/>
      <c r="DR33" s="654"/>
      <c r="DS33" s="654"/>
      <c r="DT33" s="654"/>
      <c r="DU33" s="654"/>
      <c r="DV33" s="655"/>
      <c r="DW33" s="628">
        <v>39.200000000000003</v>
      </c>
      <c r="DX33" s="656"/>
      <c r="DY33" s="656"/>
      <c r="DZ33" s="656"/>
      <c r="EA33" s="656"/>
      <c r="EB33" s="656"/>
      <c r="EC33" s="657"/>
    </row>
    <row r="34" spans="2:133" ht="11.25" customHeight="1" x14ac:dyDescent="0.2">
      <c r="B34" s="620" t="s">
        <v>329</v>
      </c>
      <c r="C34" s="621"/>
      <c r="D34" s="621"/>
      <c r="E34" s="621"/>
      <c r="F34" s="621"/>
      <c r="G34" s="621"/>
      <c r="H34" s="621"/>
      <c r="I34" s="621"/>
      <c r="J34" s="621"/>
      <c r="K34" s="621"/>
      <c r="L34" s="621"/>
      <c r="M34" s="621"/>
      <c r="N34" s="621"/>
      <c r="O34" s="621"/>
      <c r="P34" s="621"/>
      <c r="Q34" s="622"/>
      <c r="R34" s="623">
        <v>52559</v>
      </c>
      <c r="S34" s="624"/>
      <c r="T34" s="624"/>
      <c r="U34" s="624"/>
      <c r="V34" s="624"/>
      <c r="W34" s="624"/>
      <c r="X34" s="624"/>
      <c r="Y34" s="625"/>
      <c r="Z34" s="626">
        <v>1.9</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412468</v>
      </c>
      <c r="CS34" s="624"/>
      <c r="CT34" s="624"/>
      <c r="CU34" s="624"/>
      <c r="CV34" s="624"/>
      <c r="CW34" s="624"/>
      <c r="CX34" s="624"/>
      <c r="CY34" s="625"/>
      <c r="CZ34" s="628">
        <v>16</v>
      </c>
      <c r="DA34" s="656"/>
      <c r="DB34" s="656"/>
      <c r="DC34" s="658"/>
      <c r="DD34" s="632">
        <v>263868</v>
      </c>
      <c r="DE34" s="624"/>
      <c r="DF34" s="624"/>
      <c r="DG34" s="624"/>
      <c r="DH34" s="624"/>
      <c r="DI34" s="624"/>
      <c r="DJ34" s="624"/>
      <c r="DK34" s="625"/>
      <c r="DL34" s="632">
        <v>215732</v>
      </c>
      <c r="DM34" s="624"/>
      <c r="DN34" s="624"/>
      <c r="DO34" s="624"/>
      <c r="DP34" s="624"/>
      <c r="DQ34" s="624"/>
      <c r="DR34" s="624"/>
      <c r="DS34" s="624"/>
      <c r="DT34" s="624"/>
      <c r="DU34" s="624"/>
      <c r="DV34" s="625"/>
      <c r="DW34" s="628">
        <v>17</v>
      </c>
      <c r="DX34" s="656"/>
      <c r="DY34" s="656"/>
      <c r="DZ34" s="656"/>
      <c r="EA34" s="656"/>
      <c r="EB34" s="656"/>
      <c r="EC34" s="657"/>
    </row>
    <row r="35" spans="2:133" ht="11.25" customHeight="1" x14ac:dyDescent="0.2">
      <c r="B35" s="620" t="s">
        <v>331</v>
      </c>
      <c r="C35" s="621"/>
      <c r="D35" s="621"/>
      <c r="E35" s="621"/>
      <c r="F35" s="621"/>
      <c r="G35" s="621"/>
      <c r="H35" s="621"/>
      <c r="I35" s="621"/>
      <c r="J35" s="621"/>
      <c r="K35" s="621"/>
      <c r="L35" s="621"/>
      <c r="M35" s="621"/>
      <c r="N35" s="621"/>
      <c r="O35" s="621"/>
      <c r="P35" s="621"/>
      <c r="Q35" s="622"/>
      <c r="R35" s="623">
        <v>85351</v>
      </c>
      <c r="S35" s="624"/>
      <c r="T35" s="624"/>
      <c r="U35" s="624"/>
      <c r="V35" s="624"/>
      <c r="W35" s="624"/>
      <c r="X35" s="624"/>
      <c r="Y35" s="625"/>
      <c r="Z35" s="626">
        <v>3.2</v>
      </c>
      <c r="AA35" s="626"/>
      <c r="AB35" s="626"/>
      <c r="AC35" s="626"/>
      <c r="AD35" s="627" t="s">
        <v>132</v>
      </c>
      <c r="AE35" s="627"/>
      <c r="AF35" s="627"/>
      <c r="AG35" s="627"/>
      <c r="AH35" s="627"/>
      <c r="AI35" s="627"/>
      <c r="AJ35" s="627"/>
      <c r="AK35" s="627"/>
      <c r="AL35" s="628" t="s">
        <v>132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12894</v>
      </c>
      <c r="CS35" s="654"/>
      <c r="CT35" s="654"/>
      <c r="CU35" s="654"/>
      <c r="CV35" s="654"/>
      <c r="CW35" s="654"/>
      <c r="CX35" s="654"/>
      <c r="CY35" s="655"/>
      <c r="CZ35" s="628">
        <v>0.5</v>
      </c>
      <c r="DA35" s="656"/>
      <c r="DB35" s="656"/>
      <c r="DC35" s="658"/>
      <c r="DD35" s="632">
        <v>9702</v>
      </c>
      <c r="DE35" s="654"/>
      <c r="DF35" s="654"/>
      <c r="DG35" s="654"/>
      <c r="DH35" s="654"/>
      <c r="DI35" s="654"/>
      <c r="DJ35" s="654"/>
      <c r="DK35" s="655"/>
      <c r="DL35" s="632" t="s">
        <v>132</v>
      </c>
      <c r="DM35" s="654"/>
      <c r="DN35" s="654"/>
      <c r="DO35" s="654"/>
      <c r="DP35" s="654"/>
      <c r="DQ35" s="654"/>
      <c r="DR35" s="654"/>
      <c r="DS35" s="654"/>
      <c r="DT35" s="654"/>
      <c r="DU35" s="654"/>
      <c r="DV35" s="655"/>
      <c r="DW35" s="628" t="s">
        <v>132</v>
      </c>
      <c r="DX35" s="656"/>
      <c r="DY35" s="656"/>
      <c r="DZ35" s="656"/>
      <c r="EA35" s="656"/>
      <c r="EB35" s="656"/>
      <c r="EC35" s="657"/>
    </row>
    <row r="36" spans="2:133" ht="11.25" customHeight="1" x14ac:dyDescent="0.2">
      <c r="B36" s="620" t="s">
        <v>335</v>
      </c>
      <c r="C36" s="621"/>
      <c r="D36" s="621"/>
      <c r="E36" s="621"/>
      <c r="F36" s="621"/>
      <c r="G36" s="621"/>
      <c r="H36" s="621"/>
      <c r="I36" s="621"/>
      <c r="J36" s="621"/>
      <c r="K36" s="621"/>
      <c r="L36" s="621"/>
      <c r="M36" s="621"/>
      <c r="N36" s="621"/>
      <c r="O36" s="621"/>
      <c r="P36" s="621"/>
      <c r="Q36" s="622"/>
      <c r="R36" s="623">
        <v>149075</v>
      </c>
      <c r="S36" s="624"/>
      <c r="T36" s="624"/>
      <c r="U36" s="624"/>
      <c r="V36" s="624"/>
      <c r="W36" s="624"/>
      <c r="X36" s="624"/>
      <c r="Y36" s="625"/>
      <c r="Z36" s="626">
        <v>5.5</v>
      </c>
      <c r="AA36" s="626"/>
      <c r="AB36" s="626"/>
      <c r="AC36" s="626"/>
      <c r="AD36" s="627" t="s">
        <v>132</v>
      </c>
      <c r="AE36" s="627"/>
      <c r="AF36" s="627"/>
      <c r="AG36" s="627"/>
      <c r="AH36" s="627"/>
      <c r="AI36" s="627"/>
      <c r="AJ36" s="627"/>
      <c r="AK36" s="627"/>
      <c r="AL36" s="628" t="s">
        <v>132</v>
      </c>
      <c r="AM36" s="629"/>
      <c r="AN36" s="629"/>
      <c r="AO36" s="630"/>
      <c r="AP36" s="222"/>
      <c r="AQ36" s="685" t="s">
        <v>336</v>
      </c>
      <c r="AR36" s="686"/>
      <c r="AS36" s="686"/>
      <c r="AT36" s="686"/>
      <c r="AU36" s="686"/>
      <c r="AV36" s="686"/>
      <c r="AW36" s="686"/>
      <c r="AX36" s="686"/>
      <c r="AY36" s="687"/>
      <c r="AZ36" s="612">
        <v>137236</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750</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400858</v>
      </c>
      <c r="CS36" s="624"/>
      <c r="CT36" s="624"/>
      <c r="CU36" s="624"/>
      <c r="CV36" s="624"/>
      <c r="CW36" s="624"/>
      <c r="CX36" s="624"/>
      <c r="CY36" s="625"/>
      <c r="CZ36" s="628">
        <v>15.5</v>
      </c>
      <c r="DA36" s="656"/>
      <c r="DB36" s="656"/>
      <c r="DC36" s="658"/>
      <c r="DD36" s="632">
        <v>204931</v>
      </c>
      <c r="DE36" s="624"/>
      <c r="DF36" s="624"/>
      <c r="DG36" s="624"/>
      <c r="DH36" s="624"/>
      <c r="DI36" s="624"/>
      <c r="DJ36" s="624"/>
      <c r="DK36" s="625"/>
      <c r="DL36" s="632">
        <v>161644</v>
      </c>
      <c r="DM36" s="624"/>
      <c r="DN36" s="624"/>
      <c r="DO36" s="624"/>
      <c r="DP36" s="624"/>
      <c r="DQ36" s="624"/>
      <c r="DR36" s="624"/>
      <c r="DS36" s="624"/>
      <c r="DT36" s="624"/>
      <c r="DU36" s="624"/>
      <c r="DV36" s="625"/>
      <c r="DW36" s="628">
        <v>12.8</v>
      </c>
      <c r="DX36" s="656"/>
      <c r="DY36" s="656"/>
      <c r="DZ36" s="656"/>
      <c r="EA36" s="656"/>
      <c r="EB36" s="656"/>
      <c r="EC36" s="657"/>
    </row>
    <row r="37" spans="2:133" ht="11.25" customHeight="1" x14ac:dyDescent="0.2">
      <c r="B37" s="620" t="s">
        <v>339</v>
      </c>
      <c r="C37" s="621"/>
      <c r="D37" s="621"/>
      <c r="E37" s="621"/>
      <c r="F37" s="621"/>
      <c r="G37" s="621"/>
      <c r="H37" s="621"/>
      <c r="I37" s="621"/>
      <c r="J37" s="621"/>
      <c r="K37" s="621"/>
      <c r="L37" s="621"/>
      <c r="M37" s="621"/>
      <c r="N37" s="621"/>
      <c r="O37" s="621"/>
      <c r="P37" s="621"/>
      <c r="Q37" s="622"/>
      <c r="R37" s="623">
        <v>29633</v>
      </c>
      <c r="S37" s="624"/>
      <c r="T37" s="624"/>
      <c r="U37" s="624"/>
      <c r="V37" s="624"/>
      <c r="W37" s="624"/>
      <c r="X37" s="624"/>
      <c r="Y37" s="625"/>
      <c r="Z37" s="626">
        <v>1.1000000000000001</v>
      </c>
      <c r="AA37" s="626"/>
      <c r="AB37" s="626"/>
      <c r="AC37" s="626"/>
      <c r="AD37" s="627">
        <v>3</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5053</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750</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83842</v>
      </c>
      <c r="CS37" s="654"/>
      <c r="CT37" s="654"/>
      <c r="CU37" s="654"/>
      <c r="CV37" s="654"/>
      <c r="CW37" s="654"/>
      <c r="CX37" s="654"/>
      <c r="CY37" s="655"/>
      <c r="CZ37" s="628">
        <v>3.2</v>
      </c>
      <c r="DA37" s="656"/>
      <c r="DB37" s="656"/>
      <c r="DC37" s="658"/>
      <c r="DD37" s="632">
        <v>83842</v>
      </c>
      <c r="DE37" s="654"/>
      <c r="DF37" s="654"/>
      <c r="DG37" s="654"/>
      <c r="DH37" s="654"/>
      <c r="DI37" s="654"/>
      <c r="DJ37" s="654"/>
      <c r="DK37" s="655"/>
      <c r="DL37" s="632">
        <v>67153</v>
      </c>
      <c r="DM37" s="654"/>
      <c r="DN37" s="654"/>
      <c r="DO37" s="654"/>
      <c r="DP37" s="654"/>
      <c r="DQ37" s="654"/>
      <c r="DR37" s="654"/>
      <c r="DS37" s="654"/>
      <c r="DT37" s="654"/>
      <c r="DU37" s="654"/>
      <c r="DV37" s="655"/>
      <c r="DW37" s="628">
        <v>5.3</v>
      </c>
      <c r="DX37" s="656"/>
      <c r="DY37" s="656"/>
      <c r="DZ37" s="656"/>
      <c r="EA37" s="656"/>
      <c r="EB37" s="656"/>
      <c r="EC37" s="657"/>
    </row>
    <row r="38" spans="2:133" ht="11.25" customHeight="1" x14ac:dyDescent="0.2">
      <c r="B38" s="620" t="s">
        <v>343</v>
      </c>
      <c r="C38" s="621"/>
      <c r="D38" s="621"/>
      <c r="E38" s="621"/>
      <c r="F38" s="621"/>
      <c r="G38" s="621"/>
      <c r="H38" s="621"/>
      <c r="I38" s="621"/>
      <c r="J38" s="621"/>
      <c r="K38" s="621"/>
      <c r="L38" s="621"/>
      <c r="M38" s="621"/>
      <c r="N38" s="621"/>
      <c r="O38" s="621"/>
      <c r="P38" s="621"/>
      <c r="Q38" s="622"/>
      <c r="R38" s="623">
        <v>220853</v>
      </c>
      <c r="S38" s="624"/>
      <c r="T38" s="624"/>
      <c r="U38" s="624"/>
      <c r="V38" s="624"/>
      <c r="W38" s="624"/>
      <c r="X38" s="624"/>
      <c r="Y38" s="625"/>
      <c r="Z38" s="626">
        <v>8.1999999999999993</v>
      </c>
      <c r="AA38" s="626"/>
      <c r="AB38" s="626"/>
      <c r="AC38" s="626"/>
      <c r="AD38" s="627" t="s">
        <v>132</v>
      </c>
      <c r="AE38" s="627"/>
      <c r="AF38" s="627"/>
      <c r="AG38" s="627"/>
      <c r="AH38" s="627"/>
      <c r="AI38" s="627"/>
      <c r="AJ38" s="627"/>
      <c r="AK38" s="627"/>
      <c r="AL38" s="628" t="s">
        <v>132</v>
      </c>
      <c r="AM38" s="629"/>
      <c r="AN38" s="629"/>
      <c r="AO38" s="630"/>
      <c r="AQ38" s="689" t="s">
        <v>344</v>
      </c>
      <c r="AR38" s="690"/>
      <c r="AS38" s="690"/>
      <c r="AT38" s="690"/>
      <c r="AU38" s="690"/>
      <c r="AV38" s="690"/>
      <c r="AW38" s="690"/>
      <c r="AX38" s="690"/>
      <c r="AY38" s="691"/>
      <c r="AZ38" s="623" t="s">
        <v>252</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258</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137236</v>
      </c>
      <c r="CS38" s="624"/>
      <c r="CT38" s="624"/>
      <c r="CU38" s="624"/>
      <c r="CV38" s="624"/>
      <c r="CW38" s="624"/>
      <c r="CX38" s="624"/>
      <c r="CY38" s="625"/>
      <c r="CZ38" s="628">
        <v>5.3</v>
      </c>
      <c r="DA38" s="656"/>
      <c r="DB38" s="656"/>
      <c r="DC38" s="658"/>
      <c r="DD38" s="632">
        <v>118242</v>
      </c>
      <c r="DE38" s="624"/>
      <c r="DF38" s="624"/>
      <c r="DG38" s="624"/>
      <c r="DH38" s="624"/>
      <c r="DI38" s="624"/>
      <c r="DJ38" s="624"/>
      <c r="DK38" s="625"/>
      <c r="DL38" s="632">
        <v>118242</v>
      </c>
      <c r="DM38" s="624"/>
      <c r="DN38" s="624"/>
      <c r="DO38" s="624"/>
      <c r="DP38" s="624"/>
      <c r="DQ38" s="624"/>
      <c r="DR38" s="624"/>
      <c r="DS38" s="624"/>
      <c r="DT38" s="624"/>
      <c r="DU38" s="624"/>
      <c r="DV38" s="625"/>
      <c r="DW38" s="628">
        <v>9.3000000000000007</v>
      </c>
      <c r="DX38" s="656"/>
      <c r="DY38" s="656"/>
      <c r="DZ38" s="656"/>
      <c r="EA38" s="656"/>
      <c r="EB38" s="656"/>
      <c r="EC38" s="657"/>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252</v>
      </c>
      <c r="S39" s="624"/>
      <c r="T39" s="624"/>
      <c r="U39" s="624"/>
      <c r="V39" s="624"/>
      <c r="W39" s="624"/>
      <c r="X39" s="624"/>
      <c r="Y39" s="625"/>
      <c r="Z39" s="626" t="s">
        <v>132</v>
      </c>
      <c r="AA39" s="626"/>
      <c r="AB39" s="626"/>
      <c r="AC39" s="626"/>
      <c r="AD39" s="627" t="s">
        <v>252</v>
      </c>
      <c r="AE39" s="627"/>
      <c r="AF39" s="627"/>
      <c r="AG39" s="627"/>
      <c r="AH39" s="627"/>
      <c r="AI39" s="627"/>
      <c r="AJ39" s="627"/>
      <c r="AK39" s="627"/>
      <c r="AL39" s="628" t="s">
        <v>132</v>
      </c>
      <c r="AM39" s="629"/>
      <c r="AN39" s="629"/>
      <c r="AO39" s="630"/>
      <c r="AQ39" s="689" t="s">
        <v>348</v>
      </c>
      <c r="AR39" s="690"/>
      <c r="AS39" s="690"/>
      <c r="AT39" s="690"/>
      <c r="AU39" s="690"/>
      <c r="AV39" s="690"/>
      <c r="AW39" s="690"/>
      <c r="AX39" s="690"/>
      <c r="AY39" s="691"/>
      <c r="AZ39" s="623" t="s">
        <v>132</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479</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221849</v>
      </c>
      <c r="CS39" s="654"/>
      <c r="CT39" s="654"/>
      <c r="CU39" s="654"/>
      <c r="CV39" s="654"/>
      <c r="CW39" s="654"/>
      <c r="CX39" s="654"/>
      <c r="CY39" s="655"/>
      <c r="CZ39" s="628">
        <v>8.6</v>
      </c>
      <c r="DA39" s="656"/>
      <c r="DB39" s="656"/>
      <c r="DC39" s="658"/>
      <c r="DD39" s="632">
        <v>189894</v>
      </c>
      <c r="DE39" s="654"/>
      <c r="DF39" s="654"/>
      <c r="DG39" s="654"/>
      <c r="DH39" s="654"/>
      <c r="DI39" s="654"/>
      <c r="DJ39" s="654"/>
      <c r="DK39" s="655"/>
      <c r="DL39" s="632" t="s">
        <v>132</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2">
      <c r="B40" s="620" t="s">
        <v>351</v>
      </c>
      <c r="C40" s="621"/>
      <c r="D40" s="621"/>
      <c r="E40" s="621"/>
      <c r="F40" s="621"/>
      <c r="G40" s="621"/>
      <c r="H40" s="621"/>
      <c r="I40" s="621"/>
      <c r="J40" s="621"/>
      <c r="K40" s="621"/>
      <c r="L40" s="621"/>
      <c r="M40" s="621"/>
      <c r="N40" s="621"/>
      <c r="O40" s="621"/>
      <c r="P40" s="621"/>
      <c r="Q40" s="622"/>
      <c r="R40" s="623">
        <v>10453</v>
      </c>
      <c r="S40" s="624"/>
      <c r="T40" s="624"/>
      <c r="U40" s="624"/>
      <c r="V40" s="624"/>
      <c r="W40" s="624"/>
      <c r="X40" s="624"/>
      <c r="Y40" s="625"/>
      <c r="Z40" s="626">
        <v>0.4</v>
      </c>
      <c r="AA40" s="626"/>
      <c r="AB40" s="626"/>
      <c r="AC40" s="626"/>
      <c r="AD40" s="627" t="s">
        <v>132</v>
      </c>
      <c r="AE40" s="627"/>
      <c r="AF40" s="627"/>
      <c r="AG40" s="627"/>
      <c r="AH40" s="627"/>
      <c r="AI40" s="627"/>
      <c r="AJ40" s="627"/>
      <c r="AK40" s="627"/>
      <c r="AL40" s="628" t="s">
        <v>132</v>
      </c>
      <c r="AM40" s="629"/>
      <c r="AN40" s="629"/>
      <c r="AO40" s="630"/>
      <c r="AQ40" s="689" t="s">
        <v>352</v>
      </c>
      <c r="AR40" s="690"/>
      <c r="AS40" s="690"/>
      <c r="AT40" s="690"/>
      <c r="AU40" s="690"/>
      <c r="AV40" s="690"/>
      <c r="AW40" s="690"/>
      <c r="AX40" s="690"/>
      <c r="AY40" s="691"/>
      <c r="AZ40" s="623" t="s">
        <v>132</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99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t="s">
        <v>132</v>
      </c>
      <c r="CS40" s="624"/>
      <c r="CT40" s="624"/>
      <c r="CU40" s="624"/>
      <c r="CV40" s="624"/>
      <c r="CW40" s="624"/>
      <c r="CX40" s="624"/>
      <c r="CY40" s="625"/>
      <c r="CZ40" s="628" t="s">
        <v>132</v>
      </c>
      <c r="DA40" s="656"/>
      <c r="DB40" s="656"/>
      <c r="DC40" s="658"/>
      <c r="DD40" s="632" t="s">
        <v>132</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2">
      <c r="B41" s="644" t="s">
        <v>356</v>
      </c>
      <c r="C41" s="645"/>
      <c r="D41" s="645"/>
      <c r="E41" s="645"/>
      <c r="F41" s="645"/>
      <c r="G41" s="645"/>
      <c r="H41" s="645"/>
      <c r="I41" s="645"/>
      <c r="J41" s="645"/>
      <c r="K41" s="645"/>
      <c r="L41" s="645"/>
      <c r="M41" s="645"/>
      <c r="N41" s="645"/>
      <c r="O41" s="645"/>
      <c r="P41" s="645"/>
      <c r="Q41" s="646"/>
      <c r="R41" s="698">
        <v>2706599</v>
      </c>
      <c r="S41" s="699"/>
      <c r="T41" s="699"/>
      <c r="U41" s="699"/>
      <c r="V41" s="699"/>
      <c r="W41" s="699"/>
      <c r="X41" s="699"/>
      <c r="Y41" s="700"/>
      <c r="Z41" s="701">
        <v>100</v>
      </c>
      <c r="AA41" s="701"/>
      <c r="AB41" s="701"/>
      <c r="AC41" s="701"/>
      <c r="AD41" s="702">
        <v>1255027</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34739</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t="s">
        <v>252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252</v>
      </c>
      <c r="DA41" s="656"/>
      <c r="DB41" s="656"/>
      <c r="DC41" s="658"/>
      <c r="DD41" s="632" t="s">
        <v>252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360</v>
      </c>
      <c r="AR42" s="706"/>
      <c r="AS42" s="706"/>
      <c r="AT42" s="706"/>
      <c r="AU42" s="706"/>
      <c r="AV42" s="706"/>
      <c r="AW42" s="706"/>
      <c r="AX42" s="706"/>
      <c r="AY42" s="707"/>
      <c r="AZ42" s="698">
        <v>97444</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267</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659157</v>
      </c>
      <c r="CS42" s="654"/>
      <c r="CT42" s="654"/>
      <c r="CU42" s="654"/>
      <c r="CV42" s="654"/>
      <c r="CW42" s="654"/>
      <c r="CX42" s="654"/>
      <c r="CY42" s="655"/>
      <c r="CZ42" s="628">
        <v>25.5</v>
      </c>
      <c r="DA42" s="656"/>
      <c r="DB42" s="656"/>
      <c r="DC42" s="658"/>
      <c r="DD42" s="632">
        <v>105249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20249</v>
      </c>
      <c r="CS43" s="654"/>
      <c r="CT43" s="654"/>
      <c r="CU43" s="654"/>
      <c r="CV43" s="654"/>
      <c r="CW43" s="654"/>
      <c r="CX43" s="654"/>
      <c r="CY43" s="655"/>
      <c r="CZ43" s="628">
        <v>0.8</v>
      </c>
      <c r="DA43" s="656"/>
      <c r="DB43" s="656"/>
      <c r="DC43" s="658"/>
      <c r="DD43" s="632">
        <v>20249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567699</v>
      </c>
      <c r="CS44" s="624"/>
      <c r="CT44" s="624"/>
      <c r="CU44" s="624"/>
      <c r="CV44" s="624"/>
      <c r="CW44" s="624"/>
      <c r="CX44" s="624"/>
      <c r="CY44" s="625"/>
      <c r="CZ44" s="628">
        <v>22</v>
      </c>
      <c r="DA44" s="629"/>
      <c r="DB44" s="629"/>
      <c r="DC44" s="635"/>
      <c r="DD44" s="632">
        <v>81736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405281</v>
      </c>
      <c r="CS45" s="654"/>
      <c r="CT45" s="654"/>
      <c r="CU45" s="654"/>
      <c r="CV45" s="654"/>
      <c r="CW45" s="654"/>
      <c r="CX45" s="654"/>
      <c r="CY45" s="655"/>
      <c r="CZ45" s="628">
        <v>15.7</v>
      </c>
      <c r="DA45" s="656"/>
      <c r="DB45" s="656"/>
      <c r="DC45" s="658"/>
      <c r="DD45" s="632">
        <v>10959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162418</v>
      </c>
      <c r="CS46" s="624"/>
      <c r="CT46" s="624"/>
      <c r="CU46" s="624"/>
      <c r="CV46" s="624"/>
      <c r="CW46" s="624"/>
      <c r="CX46" s="624"/>
      <c r="CY46" s="625"/>
      <c r="CZ46" s="628">
        <v>6.3</v>
      </c>
      <c r="DA46" s="629"/>
      <c r="DB46" s="629"/>
      <c r="DC46" s="635"/>
      <c r="DD46" s="632">
        <v>70777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370</v>
      </c>
      <c r="CG47" s="621"/>
      <c r="CH47" s="621"/>
      <c r="CI47" s="621"/>
      <c r="CJ47" s="621"/>
      <c r="CK47" s="621"/>
      <c r="CL47" s="621"/>
      <c r="CM47" s="621"/>
      <c r="CN47" s="621"/>
      <c r="CO47" s="621"/>
      <c r="CP47" s="621"/>
      <c r="CQ47" s="622"/>
      <c r="CR47" s="623">
        <v>91458</v>
      </c>
      <c r="CS47" s="654"/>
      <c r="CT47" s="654"/>
      <c r="CU47" s="654"/>
      <c r="CV47" s="654"/>
      <c r="CW47" s="654"/>
      <c r="CX47" s="654"/>
      <c r="CY47" s="655"/>
      <c r="CZ47" s="628">
        <v>3.5</v>
      </c>
      <c r="DA47" s="656"/>
      <c r="DB47" s="656"/>
      <c r="DC47" s="658"/>
      <c r="DD47" s="632">
        <v>23513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371</v>
      </c>
      <c r="CG48" s="621"/>
      <c r="CH48" s="621"/>
      <c r="CI48" s="621"/>
      <c r="CJ48" s="621"/>
      <c r="CK48" s="621"/>
      <c r="CL48" s="621"/>
      <c r="CM48" s="621"/>
      <c r="CN48" s="621"/>
      <c r="CO48" s="621"/>
      <c r="CP48" s="621"/>
      <c r="CQ48" s="622"/>
      <c r="CR48" s="623" t="s">
        <v>252</v>
      </c>
      <c r="CS48" s="624"/>
      <c r="CT48" s="624"/>
      <c r="CU48" s="624"/>
      <c r="CV48" s="624"/>
      <c r="CW48" s="624"/>
      <c r="CX48" s="624"/>
      <c r="CY48" s="625"/>
      <c r="CZ48" s="628" t="s">
        <v>252</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372</v>
      </c>
      <c r="CE49" s="645"/>
      <c r="CF49" s="645"/>
      <c r="CG49" s="645"/>
      <c r="CH49" s="645"/>
      <c r="CI49" s="645"/>
      <c r="CJ49" s="645"/>
      <c r="CK49" s="645"/>
      <c r="CL49" s="645"/>
      <c r="CM49" s="645"/>
      <c r="CN49" s="645"/>
      <c r="CO49" s="645"/>
      <c r="CP49" s="645"/>
      <c r="CQ49" s="646"/>
      <c r="CR49" s="698">
        <v>2581348</v>
      </c>
      <c r="CS49" s="682"/>
      <c r="CT49" s="682"/>
      <c r="CU49" s="682"/>
      <c r="CV49" s="682"/>
      <c r="CW49" s="682"/>
      <c r="CX49" s="682"/>
      <c r="CY49" s="711"/>
      <c r="CZ49" s="703">
        <v>100</v>
      </c>
      <c r="DA49" s="712"/>
      <c r="DB49" s="712"/>
      <c r="DC49" s="713"/>
      <c r="DD49" s="714">
        <v>1507929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4uBpE47g730Q3f3fpEvXrK2kQmKdFxiygfNvrfviH8MPkYHvPneKbZA7K2dshWp3UPiKzgVYzmM4SqhopOJVw==" saltValue="RSYa/70ml3qmjx0ckZAyH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6" zoomScale="70" zoomScaleNormal="25" zoomScaleSheetLayoutView="70" workbookViewId="0">
      <selection activeCell="CM11" sqref="CM11:CQ11"/>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395</v>
      </c>
      <c r="C7" s="761"/>
      <c r="D7" s="761"/>
      <c r="E7" s="761"/>
      <c r="F7" s="761"/>
      <c r="G7" s="761"/>
      <c r="H7" s="761"/>
      <c r="I7" s="761"/>
      <c r="J7" s="761"/>
      <c r="K7" s="761"/>
      <c r="L7" s="761"/>
      <c r="M7" s="761"/>
      <c r="N7" s="761"/>
      <c r="O7" s="761"/>
      <c r="P7" s="762"/>
      <c r="Q7" s="763">
        <v>2653</v>
      </c>
      <c r="R7" s="764"/>
      <c r="S7" s="764"/>
      <c r="T7" s="764"/>
      <c r="U7" s="764"/>
      <c r="V7" s="764">
        <v>2532</v>
      </c>
      <c r="W7" s="764"/>
      <c r="X7" s="764"/>
      <c r="Y7" s="764"/>
      <c r="Z7" s="764"/>
      <c r="AA7" s="764">
        <f>Q7-V7</f>
        <v>121</v>
      </c>
      <c r="AB7" s="764"/>
      <c r="AC7" s="764"/>
      <c r="AD7" s="764"/>
      <c r="AE7" s="765"/>
      <c r="AF7" s="766">
        <v>112</v>
      </c>
      <c r="AG7" s="767"/>
      <c r="AH7" s="767"/>
      <c r="AI7" s="767"/>
      <c r="AJ7" s="768"/>
      <c r="AK7" s="769">
        <v>85</v>
      </c>
      <c r="AL7" s="770"/>
      <c r="AM7" s="770"/>
      <c r="AN7" s="770"/>
      <c r="AO7" s="770"/>
      <c r="AP7" s="770">
        <v>2302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73"/>
      <c r="CH7" s="743">
        <v>-2</v>
      </c>
      <c r="CI7" s="744"/>
      <c r="CJ7" s="744"/>
      <c r="CK7" s="744"/>
      <c r="CL7" s="745"/>
      <c r="CM7" s="743">
        <v>11</v>
      </c>
      <c r="CN7" s="744"/>
      <c r="CO7" s="744"/>
      <c r="CP7" s="744"/>
      <c r="CQ7" s="745"/>
      <c r="CR7" s="743">
        <v>72</v>
      </c>
      <c r="CS7" s="744"/>
      <c r="CT7" s="744"/>
      <c r="CU7" s="744"/>
      <c r="CV7" s="745"/>
      <c r="CW7" s="743">
        <v>7</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49" t="s">
        <v>396</v>
      </c>
      <c r="C8" s="750"/>
      <c r="D8" s="750"/>
      <c r="E8" s="750"/>
      <c r="F8" s="750"/>
      <c r="G8" s="750"/>
      <c r="H8" s="750"/>
      <c r="I8" s="750"/>
      <c r="J8" s="750"/>
      <c r="K8" s="750"/>
      <c r="L8" s="750"/>
      <c r="M8" s="750"/>
      <c r="N8" s="750"/>
      <c r="O8" s="750"/>
      <c r="P8" s="751"/>
      <c r="Q8" s="752">
        <v>59</v>
      </c>
      <c r="R8" s="753"/>
      <c r="S8" s="753"/>
      <c r="T8" s="753"/>
      <c r="U8" s="753"/>
      <c r="V8" s="753">
        <v>55</v>
      </c>
      <c r="W8" s="753"/>
      <c r="X8" s="753"/>
      <c r="Y8" s="753"/>
      <c r="Z8" s="753"/>
      <c r="AA8" s="753">
        <v>4</v>
      </c>
      <c r="AB8" s="753"/>
      <c r="AC8" s="753"/>
      <c r="AD8" s="753"/>
      <c r="AE8" s="754"/>
      <c r="AF8" s="755">
        <v>4</v>
      </c>
      <c r="AG8" s="756"/>
      <c r="AH8" s="756"/>
      <c r="AI8" s="756"/>
      <c r="AJ8" s="757"/>
      <c r="AK8" s="758">
        <v>0</v>
      </c>
      <c r="AL8" s="759"/>
      <c r="AM8" s="759"/>
      <c r="AN8" s="759"/>
      <c r="AO8" s="759"/>
      <c r="AP8" s="759">
        <v>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t="s">
        <v>397</v>
      </c>
      <c r="C9" s="750"/>
      <c r="D9" s="750"/>
      <c r="E9" s="750"/>
      <c r="F9" s="750"/>
      <c r="G9" s="750"/>
      <c r="H9" s="750"/>
      <c r="I9" s="750"/>
      <c r="J9" s="750"/>
      <c r="K9" s="750"/>
      <c r="L9" s="750"/>
      <c r="M9" s="750"/>
      <c r="N9" s="750"/>
      <c r="O9" s="750"/>
      <c r="P9" s="751"/>
      <c r="Q9" s="752">
        <v>18</v>
      </c>
      <c r="R9" s="753"/>
      <c r="S9" s="753"/>
      <c r="T9" s="753"/>
      <c r="U9" s="753"/>
      <c r="V9" s="753">
        <v>18</v>
      </c>
      <c r="W9" s="753"/>
      <c r="X9" s="753"/>
      <c r="Y9" s="753"/>
      <c r="Z9" s="753"/>
      <c r="AA9" s="753">
        <v>0</v>
      </c>
      <c r="AB9" s="753"/>
      <c r="AC9" s="753"/>
      <c r="AD9" s="753"/>
      <c r="AE9" s="754"/>
      <c r="AF9" s="755">
        <v>0</v>
      </c>
      <c r="AG9" s="756"/>
      <c r="AH9" s="756"/>
      <c r="AI9" s="756"/>
      <c r="AJ9" s="757"/>
      <c r="AK9" s="758">
        <v>0</v>
      </c>
      <c r="AL9" s="759"/>
      <c r="AM9" s="759"/>
      <c r="AN9" s="759"/>
      <c r="AO9" s="759"/>
      <c r="AP9" s="759">
        <v>0</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399</v>
      </c>
      <c r="B23" s="789" t="s">
        <v>400</v>
      </c>
      <c r="C23" s="790"/>
      <c r="D23" s="790"/>
      <c r="E23" s="790"/>
      <c r="F23" s="790"/>
      <c r="G23" s="790"/>
      <c r="H23" s="790"/>
      <c r="I23" s="790"/>
      <c r="J23" s="790"/>
      <c r="K23" s="790"/>
      <c r="L23" s="790"/>
      <c r="M23" s="790"/>
      <c r="N23" s="790"/>
      <c r="O23" s="790"/>
      <c r="P23" s="791"/>
      <c r="Q23" s="792">
        <v>2730</v>
      </c>
      <c r="R23" s="793"/>
      <c r="S23" s="793"/>
      <c r="T23" s="793"/>
      <c r="U23" s="793"/>
      <c r="V23" s="793">
        <v>2605</v>
      </c>
      <c r="W23" s="793"/>
      <c r="X23" s="793"/>
      <c r="Y23" s="793"/>
      <c r="Z23" s="793"/>
      <c r="AA23" s="793">
        <v>125</v>
      </c>
      <c r="AB23" s="793"/>
      <c r="AC23" s="793"/>
      <c r="AD23" s="793"/>
      <c r="AE23" s="794"/>
      <c r="AF23" s="795">
        <v>116</v>
      </c>
      <c r="AG23" s="793"/>
      <c r="AH23" s="793"/>
      <c r="AI23" s="793"/>
      <c r="AJ23" s="796"/>
      <c r="AK23" s="797"/>
      <c r="AL23" s="798"/>
      <c r="AM23" s="798"/>
      <c r="AN23" s="798"/>
      <c r="AO23" s="798"/>
      <c r="AP23" s="793">
        <v>2302</v>
      </c>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403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378</v>
      </c>
      <c r="B26" s="730"/>
      <c r="C26" s="730"/>
      <c r="D26" s="730"/>
      <c r="E26" s="730"/>
      <c r="F26" s="730"/>
      <c r="G26" s="730"/>
      <c r="H26" s="730"/>
      <c r="I26" s="730"/>
      <c r="J26" s="730"/>
      <c r="K26" s="730"/>
      <c r="L26" s="730"/>
      <c r="M26" s="730"/>
      <c r="N26" s="730"/>
      <c r="O26" s="730"/>
      <c r="P26" s="731"/>
      <c r="Q26" s="725" t="s">
        <v>404</v>
      </c>
      <c r="R26" s="721"/>
      <c r="S26" s="721"/>
      <c r="T26" s="721"/>
      <c r="U26" s="722"/>
      <c r="V26" s="725" t="s">
        <v>405</v>
      </c>
      <c r="W26" s="721"/>
      <c r="X26" s="721"/>
      <c r="Y26" s="721"/>
      <c r="Z26" s="722"/>
      <c r="AA26" s="725" t="s">
        <v>406</v>
      </c>
      <c r="AB26" s="721"/>
      <c r="AC26" s="721"/>
      <c r="AD26" s="721"/>
      <c r="AE26" s="721"/>
      <c r="AF26" s="814" t="s">
        <v>407</v>
      </c>
      <c r="AG26" s="815"/>
      <c r="AH26" s="815"/>
      <c r="AI26" s="815"/>
      <c r="AJ26" s="816"/>
      <c r="AK26" s="721" t="s">
        <v>408</v>
      </c>
      <c r="AL26" s="721"/>
      <c r="AM26" s="721"/>
      <c r="AN26" s="721"/>
      <c r="AO26" s="722"/>
      <c r="AP26" s="725" t="s">
        <v>409</v>
      </c>
      <c r="AQ26" s="721"/>
      <c r="AR26" s="721"/>
      <c r="AS26" s="721"/>
      <c r="AT26" s="722"/>
      <c r="AU26" s="725" t="s">
        <v>410</v>
      </c>
      <c r="AV26" s="721"/>
      <c r="AW26" s="721"/>
      <c r="AX26" s="721"/>
      <c r="AY26" s="722"/>
      <c r="AZ26" s="725" t="s">
        <v>411</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412</v>
      </c>
      <c r="C28" s="761"/>
      <c r="D28" s="761"/>
      <c r="E28" s="761"/>
      <c r="F28" s="761"/>
      <c r="G28" s="761"/>
      <c r="H28" s="761"/>
      <c r="I28" s="761"/>
      <c r="J28" s="761"/>
      <c r="K28" s="761"/>
      <c r="L28" s="761"/>
      <c r="M28" s="761"/>
      <c r="N28" s="761"/>
      <c r="O28" s="761"/>
      <c r="P28" s="762"/>
      <c r="Q28" s="822">
        <v>199</v>
      </c>
      <c r="R28" s="823"/>
      <c r="S28" s="823"/>
      <c r="T28" s="823"/>
      <c r="U28" s="823"/>
      <c r="V28" s="823">
        <v>198</v>
      </c>
      <c r="W28" s="823"/>
      <c r="X28" s="823"/>
      <c r="Y28" s="823"/>
      <c r="Z28" s="823"/>
      <c r="AA28" s="823">
        <v>1</v>
      </c>
      <c r="AB28" s="823"/>
      <c r="AC28" s="823"/>
      <c r="AD28" s="823"/>
      <c r="AE28" s="824"/>
      <c r="AF28" s="825">
        <v>1</v>
      </c>
      <c r="AG28" s="823"/>
      <c r="AH28" s="823"/>
      <c r="AI28" s="823"/>
      <c r="AJ28" s="826"/>
      <c r="AK28" s="827">
        <v>35</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413</v>
      </c>
      <c r="C29" s="750"/>
      <c r="D29" s="750"/>
      <c r="E29" s="750"/>
      <c r="F29" s="750"/>
      <c r="G29" s="750"/>
      <c r="H29" s="750"/>
      <c r="I29" s="750"/>
      <c r="J29" s="750"/>
      <c r="K29" s="750"/>
      <c r="L29" s="750"/>
      <c r="M29" s="750"/>
      <c r="N29" s="750"/>
      <c r="O29" s="750"/>
      <c r="P29" s="751"/>
      <c r="Q29" s="752">
        <v>290</v>
      </c>
      <c r="R29" s="753"/>
      <c r="S29" s="753"/>
      <c r="T29" s="753"/>
      <c r="U29" s="753"/>
      <c r="V29" s="753">
        <v>244</v>
      </c>
      <c r="W29" s="753"/>
      <c r="X29" s="753"/>
      <c r="Y29" s="753"/>
      <c r="Z29" s="753"/>
      <c r="AA29" s="753">
        <v>46</v>
      </c>
      <c r="AB29" s="753"/>
      <c r="AC29" s="753"/>
      <c r="AD29" s="753"/>
      <c r="AE29" s="754"/>
      <c r="AF29" s="755">
        <v>46</v>
      </c>
      <c r="AG29" s="756"/>
      <c r="AH29" s="756"/>
      <c r="AI29" s="756"/>
      <c r="AJ29" s="757"/>
      <c r="AK29" s="834">
        <v>52</v>
      </c>
      <c r="AL29" s="830"/>
      <c r="AM29" s="830"/>
      <c r="AN29" s="830"/>
      <c r="AO29" s="830"/>
      <c r="AP29" s="830">
        <v>0</v>
      </c>
      <c r="AQ29" s="830"/>
      <c r="AR29" s="830"/>
      <c r="AS29" s="830"/>
      <c r="AT29" s="830"/>
      <c r="AU29" s="830">
        <v>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414</v>
      </c>
      <c r="C30" s="750"/>
      <c r="D30" s="750"/>
      <c r="E30" s="750"/>
      <c r="F30" s="750"/>
      <c r="G30" s="750"/>
      <c r="H30" s="750"/>
      <c r="I30" s="750"/>
      <c r="J30" s="750"/>
      <c r="K30" s="750"/>
      <c r="L30" s="750"/>
      <c r="M30" s="750"/>
      <c r="N30" s="750"/>
      <c r="O30" s="750"/>
      <c r="P30" s="751"/>
      <c r="Q30" s="752">
        <v>27</v>
      </c>
      <c r="R30" s="753"/>
      <c r="S30" s="753"/>
      <c r="T30" s="753"/>
      <c r="U30" s="753"/>
      <c r="V30" s="753">
        <v>26</v>
      </c>
      <c r="W30" s="753"/>
      <c r="X30" s="753"/>
      <c r="Y30" s="753"/>
      <c r="Z30" s="753"/>
      <c r="AA30" s="753">
        <v>1</v>
      </c>
      <c r="AB30" s="753"/>
      <c r="AC30" s="753"/>
      <c r="AD30" s="753"/>
      <c r="AE30" s="754"/>
      <c r="AF30" s="755">
        <v>1</v>
      </c>
      <c r="AG30" s="756"/>
      <c r="AH30" s="756"/>
      <c r="AI30" s="756"/>
      <c r="AJ30" s="757"/>
      <c r="AK30" s="834">
        <v>45</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415</v>
      </c>
      <c r="C31" s="750"/>
      <c r="D31" s="750"/>
      <c r="E31" s="750"/>
      <c r="F31" s="750"/>
      <c r="G31" s="750"/>
      <c r="H31" s="750"/>
      <c r="I31" s="750"/>
      <c r="J31" s="750"/>
      <c r="K31" s="750"/>
      <c r="L31" s="750"/>
      <c r="M31" s="750"/>
      <c r="N31" s="750"/>
      <c r="O31" s="750"/>
      <c r="P31" s="751"/>
      <c r="Q31" s="752">
        <v>51</v>
      </c>
      <c r="R31" s="753"/>
      <c r="S31" s="753"/>
      <c r="T31" s="753"/>
      <c r="U31" s="753"/>
      <c r="V31" s="753">
        <v>49</v>
      </c>
      <c r="W31" s="753"/>
      <c r="X31" s="753"/>
      <c r="Y31" s="753"/>
      <c r="Z31" s="753"/>
      <c r="AA31" s="753">
        <v>2</v>
      </c>
      <c r="AB31" s="753"/>
      <c r="AC31" s="753"/>
      <c r="AD31" s="753"/>
      <c r="AE31" s="754"/>
      <c r="AF31" s="755">
        <v>1</v>
      </c>
      <c r="AG31" s="756"/>
      <c r="AH31" s="756"/>
      <c r="AI31" s="756"/>
      <c r="AJ31" s="757"/>
      <c r="AK31" s="834">
        <v>5</v>
      </c>
      <c r="AL31" s="830"/>
      <c r="AM31" s="830"/>
      <c r="AN31" s="830"/>
      <c r="AO31" s="830"/>
      <c r="AP31" s="830">
        <v>116</v>
      </c>
      <c r="AQ31" s="830"/>
      <c r="AR31" s="830"/>
      <c r="AS31" s="830"/>
      <c r="AT31" s="830"/>
      <c r="AU31" s="830">
        <v>59</v>
      </c>
      <c r="AV31" s="830"/>
      <c r="AW31" s="830"/>
      <c r="AX31" s="830"/>
      <c r="AY31" s="830"/>
      <c r="AZ31" s="831">
        <v>0</v>
      </c>
      <c r="BA31" s="831"/>
      <c r="BB31" s="831"/>
      <c r="BC31" s="831"/>
      <c r="BD31" s="831"/>
      <c r="BE31" s="832" t="s">
        <v>416</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417</v>
      </c>
      <c r="C32" s="750"/>
      <c r="D32" s="750"/>
      <c r="E32" s="750"/>
      <c r="F32" s="750"/>
      <c r="G32" s="750"/>
      <c r="H32" s="750"/>
      <c r="I32" s="750"/>
      <c r="J32" s="750"/>
      <c r="K32" s="750"/>
      <c r="L32" s="750"/>
      <c r="M32" s="750"/>
      <c r="N32" s="750"/>
      <c r="O32" s="750"/>
      <c r="P32" s="751"/>
      <c r="Q32" s="752">
        <v>92</v>
      </c>
      <c r="R32" s="753"/>
      <c r="S32" s="753"/>
      <c r="T32" s="753"/>
      <c r="U32" s="753"/>
      <c r="V32" s="753">
        <v>92</v>
      </c>
      <c r="W32" s="753"/>
      <c r="X32" s="753"/>
      <c r="Y32" s="753"/>
      <c r="Z32" s="753"/>
      <c r="AA32" s="753">
        <v>0</v>
      </c>
      <c r="AB32" s="753"/>
      <c r="AC32" s="753"/>
      <c r="AD32" s="753"/>
      <c r="AE32" s="754"/>
      <c r="AF32" s="755" t="s">
        <v>418</v>
      </c>
      <c r="AG32" s="756"/>
      <c r="AH32" s="756"/>
      <c r="AI32" s="756"/>
      <c r="AJ32" s="757"/>
      <c r="AK32" s="834">
        <v>0</v>
      </c>
      <c r="AL32" s="830"/>
      <c r="AM32" s="830"/>
      <c r="AN32" s="830"/>
      <c r="AO32" s="830"/>
      <c r="AP32" s="830">
        <v>0</v>
      </c>
      <c r="AQ32" s="830"/>
      <c r="AR32" s="830"/>
      <c r="AS32" s="830"/>
      <c r="AT32" s="830"/>
      <c r="AU32" s="830">
        <v>0</v>
      </c>
      <c r="AV32" s="830"/>
      <c r="AW32" s="830"/>
      <c r="AX32" s="830"/>
      <c r="AY32" s="830"/>
      <c r="AZ32" s="831">
        <v>0</v>
      </c>
      <c r="BA32" s="831"/>
      <c r="BB32" s="831"/>
      <c r="BC32" s="831"/>
      <c r="BD32" s="831"/>
      <c r="BE32" s="832" t="s">
        <v>419</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399</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49</v>
      </c>
      <c r="AG63" s="844"/>
      <c r="AH63" s="844"/>
      <c r="AI63" s="844"/>
      <c r="AJ63" s="845"/>
      <c r="AK63" s="846"/>
      <c r="AL63" s="841"/>
      <c r="AM63" s="841"/>
      <c r="AN63" s="841"/>
      <c r="AO63" s="841"/>
      <c r="AP63" s="844">
        <v>116</v>
      </c>
      <c r="AQ63" s="844"/>
      <c r="AR63" s="844"/>
      <c r="AS63" s="844"/>
      <c r="AT63" s="844"/>
      <c r="AU63" s="844">
        <v>59</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424</v>
      </c>
      <c r="B66" s="730"/>
      <c r="C66" s="730"/>
      <c r="D66" s="730"/>
      <c r="E66" s="730"/>
      <c r="F66" s="730"/>
      <c r="G66" s="730"/>
      <c r="H66" s="730"/>
      <c r="I66" s="730"/>
      <c r="J66" s="730"/>
      <c r="K66" s="730"/>
      <c r="L66" s="730"/>
      <c r="M66" s="730"/>
      <c r="N66" s="730"/>
      <c r="O66" s="730"/>
      <c r="P66" s="731"/>
      <c r="Q66" s="725" t="s">
        <v>425</v>
      </c>
      <c r="R66" s="721"/>
      <c r="S66" s="721"/>
      <c r="T66" s="721"/>
      <c r="U66" s="722"/>
      <c r="V66" s="725" t="s">
        <v>426</v>
      </c>
      <c r="W66" s="721"/>
      <c r="X66" s="721"/>
      <c r="Y66" s="721"/>
      <c r="Z66" s="722"/>
      <c r="AA66" s="725" t="s">
        <v>427</v>
      </c>
      <c r="AB66" s="721"/>
      <c r="AC66" s="721"/>
      <c r="AD66" s="721"/>
      <c r="AE66" s="722"/>
      <c r="AF66" s="854" t="s">
        <v>428</v>
      </c>
      <c r="AG66" s="815"/>
      <c r="AH66" s="815"/>
      <c r="AI66" s="815"/>
      <c r="AJ66" s="855"/>
      <c r="AK66" s="725" t="s">
        <v>429</v>
      </c>
      <c r="AL66" s="730"/>
      <c r="AM66" s="730"/>
      <c r="AN66" s="730"/>
      <c r="AO66" s="731"/>
      <c r="AP66" s="725" t="s">
        <v>430</v>
      </c>
      <c r="AQ66" s="721"/>
      <c r="AR66" s="721"/>
      <c r="AS66" s="721"/>
      <c r="AT66" s="722"/>
      <c r="AU66" s="725" t="s">
        <v>431</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599</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c r="AV68" s="866"/>
      <c r="AW68" s="866"/>
      <c r="AX68" s="866"/>
      <c r="AY68" s="866"/>
      <c r="AZ68" s="867" t="s">
        <v>600</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601</v>
      </c>
      <c r="C69" s="874"/>
      <c r="D69" s="874"/>
      <c r="E69" s="874"/>
      <c r="F69" s="874"/>
      <c r="G69" s="874"/>
      <c r="H69" s="874"/>
      <c r="I69" s="874"/>
      <c r="J69" s="874"/>
      <c r="K69" s="874"/>
      <c r="L69" s="874"/>
      <c r="M69" s="874"/>
      <c r="N69" s="874"/>
      <c r="O69" s="874"/>
      <c r="P69" s="875"/>
      <c r="Q69" s="876">
        <v>3325</v>
      </c>
      <c r="R69" s="830"/>
      <c r="S69" s="830"/>
      <c r="T69" s="830"/>
      <c r="U69" s="830"/>
      <c r="V69" s="830">
        <v>3266</v>
      </c>
      <c r="W69" s="830"/>
      <c r="X69" s="830"/>
      <c r="Y69" s="830"/>
      <c r="Z69" s="830"/>
      <c r="AA69" s="830">
        <v>59</v>
      </c>
      <c r="AB69" s="830"/>
      <c r="AC69" s="830"/>
      <c r="AD69" s="830"/>
      <c r="AE69" s="830"/>
      <c r="AF69" s="830">
        <v>59</v>
      </c>
      <c r="AG69" s="830"/>
      <c r="AH69" s="830"/>
      <c r="AI69" s="830"/>
      <c r="AJ69" s="830"/>
      <c r="AK69" s="830">
        <v>47</v>
      </c>
      <c r="AL69" s="830"/>
      <c r="AM69" s="830"/>
      <c r="AN69" s="830"/>
      <c r="AO69" s="830"/>
      <c r="AP69" s="830">
        <v>2728</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602</v>
      </c>
      <c r="C70" s="874"/>
      <c r="D70" s="874"/>
      <c r="E70" s="874"/>
      <c r="F70" s="874"/>
      <c r="G70" s="874"/>
      <c r="H70" s="874"/>
      <c r="I70" s="874"/>
      <c r="J70" s="874"/>
      <c r="K70" s="874"/>
      <c r="L70" s="874"/>
      <c r="M70" s="874"/>
      <c r="N70" s="874"/>
      <c r="O70" s="874"/>
      <c r="P70" s="875"/>
      <c r="Q70" s="876">
        <v>311</v>
      </c>
      <c r="R70" s="830"/>
      <c r="S70" s="830"/>
      <c r="T70" s="830"/>
      <c r="U70" s="830"/>
      <c r="V70" s="830">
        <v>302</v>
      </c>
      <c r="W70" s="830"/>
      <c r="X70" s="830"/>
      <c r="Y70" s="830"/>
      <c r="Z70" s="830"/>
      <c r="AA70" s="830">
        <v>9</v>
      </c>
      <c r="AB70" s="830"/>
      <c r="AC70" s="830"/>
      <c r="AD70" s="830"/>
      <c r="AE70" s="830"/>
      <c r="AF70" s="830">
        <v>8</v>
      </c>
      <c r="AG70" s="830"/>
      <c r="AH70" s="830"/>
      <c r="AI70" s="830"/>
      <c r="AJ70" s="830"/>
      <c r="AK70" s="830"/>
      <c r="AL70" s="830"/>
      <c r="AM70" s="830"/>
      <c r="AN70" s="830"/>
      <c r="AO70" s="830"/>
      <c r="AP70" s="830"/>
      <c r="AQ70" s="830"/>
      <c r="AR70" s="830"/>
      <c r="AS70" s="830"/>
      <c r="AT70" s="830"/>
      <c r="AU70" s="830"/>
      <c r="AV70" s="830"/>
      <c r="AW70" s="830"/>
      <c r="AX70" s="830"/>
      <c r="AY70" s="830"/>
      <c r="AZ70" s="832" t="s">
        <v>603</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604</v>
      </c>
      <c r="C71" s="874"/>
      <c r="D71" s="874"/>
      <c r="E71" s="874"/>
      <c r="F71" s="874"/>
      <c r="G71" s="874"/>
      <c r="H71" s="874"/>
      <c r="I71" s="874"/>
      <c r="J71" s="874"/>
      <c r="K71" s="874"/>
      <c r="L71" s="874"/>
      <c r="M71" s="874"/>
      <c r="N71" s="874"/>
      <c r="O71" s="874"/>
      <c r="P71" s="875"/>
      <c r="Q71" s="876">
        <v>254</v>
      </c>
      <c r="R71" s="830"/>
      <c r="S71" s="830"/>
      <c r="T71" s="830"/>
      <c r="U71" s="830"/>
      <c r="V71" s="830">
        <v>245</v>
      </c>
      <c r="W71" s="830"/>
      <c r="X71" s="830"/>
      <c r="Y71" s="830"/>
      <c r="Z71" s="830"/>
      <c r="AA71" s="830">
        <v>9</v>
      </c>
      <c r="AB71" s="830"/>
      <c r="AC71" s="830"/>
      <c r="AD71" s="830"/>
      <c r="AE71" s="830"/>
      <c r="AF71" s="830">
        <v>9</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605</v>
      </c>
      <c r="C72" s="874"/>
      <c r="D72" s="874"/>
      <c r="E72" s="874"/>
      <c r="F72" s="874"/>
      <c r="G72" s="874"/>
      <c r="H72" s="874"/>
      <c r="I72" s="874"/>
      <c r="J72" s="874"/>
      <c r="K72" s="874"/>
      <c r="L72" s="874"/>
      <c r="M72" s="874"/>
      <c r="N72" s="874"/>
      <c r="O72" s="874"/>
      <c r="P72" s="875"/>
      <c r="Q72" s="876">
        <v>305293</v>
      </c>
      <c r="R72" s="830"/>
      <c r="S72" s="830"/>
      <c r="T72" s="830"/>
      <c r="U72" s="830"/>
      <c r="V72" s="830">
        <v>294817</v>
      </c>
      <c r="W72" s="830"/>
      <c r="X72" s="830"/>
      <c r="Y72" s="830"/>
      <c r="Z72" s="830"/>
      <c r="AA72" s="830">
        <v>10476</v>
      </c>
      <c r="AB72" s="830"/>
      <c r="AC72" s="830"/>
      <c r="AD72" s="830"/>
      <c r="AE72" s="830"/>
      <c r="AF72" s="830">
        <v>6371</v>
      </c>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399</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7377</v>
      </c>
      <c r="AG88" s="844"/>
      <c r="AH88" s="844"/>
      <c r="AI88" s="844"/>
      <c r="AJ88" s="844"/>
      <c r="AK88" s="841"/>
      <c r="AL88" s="841"/>
      <c r="AM88" s="841"/>
      <c r="AN88" s="841"/>
      <c r="AO88" s="841"/>
      <c r="AP88" s="844">
        <v>2728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72</v>
      </c>
      <c r="CS102" s="852"/>
      <c r="CT102" s="852"/>
      <c r="CU102" s="852"/>
      <c r="CV102" s="891"/>
      <c r="CW102" s="890">
        <v>7</v>
      </c>
      <c r="CX102" s="852"/>
      <c r="CY102" s="852"/>
      <c r="CZ102" s="852"/>
      <c r="DA102" s="891"/>
      <c r="DB102" s="890">
        <v>0</v>
      </c>
      <c r="DC102" s="852"/>
      <c r="DD102" s="852"/>
      <c r="DE102" s="852"/>
      <c r="DF102" s="891"/>
      <c r="DG102" s="890">
        <v>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315</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315</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315</v>
      </c>
      <c r="DR109" s="893"/>
      <c r="DS109" s="893"/>
      <c r="DT109" s="893"/>
      <c r="DU109" s="894"/>
      <c r="DV109" s="892" t="s">
        <v>443</v>
      </c>
      <c r="DW109" s="893"/>
      <c r="DX109" s="893"/>
      <c r="DY109" s="893"/>
      <c r="DZ109" s="895"/>
    </row>
    <row r="110" spans="1:131" s="230" customFormat="1" ht="26.25" customHeight="1" x14ac:dyDescent="0.2">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214626</v>
      </c>
      <c r="AB110" s="900"/>
      <c r="AC110" s="900"/>
      <c r="AD110" s="900"/>
      <c r="AE110" s="901"/>
      <c r="AF110" s="902">
        <v>217414</v>
      </c>
      <c r="AG110" s="900"/>
      <c r="AH110" s="900"/>
      <c r="AI110" s="900"/>
      <c r="AJ110" s="901"/>
      <c r="AK110" s="902">
        <v>228398</v>
      </c>
      <c r="AL110" s="900"/>
      <c r="AM110" s="900"/>
      <c r="AN110" s="900"/>
      <c r="AO110" s="901"/>
      <c r="AP110" s="903">
        <v>20.7</v>
      </c>
      <c r="AQ110" s="904"/>
      <c r="AR110" s="904"/>
      <c r="AS110" s="904"/>
      <c r="AT110" s="905"/>
      <c r="AU110" s="906" t="s">
        <v>75</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2188654</v>
      </c>
      <c r="BR110" s="931"/>
      <c r="BS110" s="931"/>
      <c r="BT110" s="931"/>
      <c r="BU110" s="931"/>
      <c r="BV110" s="931">
        <v>2302927</v>
      </c>
      <c r="BW110" s="931"/>
      <c r="BX110" s="931"/>
      <c r="BY110" s="931"/>
      <c r="BZ110" s="931"/>
      <c r="CA110" s="931">
        <v>2302096</v>
      </c>
      <c r="CB110" s="931"/>
      <c r="CC110" s="931"/>
      <c r="CD110" s="931"/>
      <c r="CE110" s="931"/>
      <c r="CF110" s="944">
        <v>209.1</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449</v>
      </c>
      <c r="DH110" s="931"/>
      <c r="DI110" s="931"/>
      <c r="DJ110" s="931"/>
      <c r="DK110" s="931"/>
      <c r="DL110" s="931" t="s">
        <v>450</v>
      </c>
      <c r="DM110" s="931"/>
      <c r="DN110" s="931"/>
      <c r="DO110" s="931"/>
      <c r="DP110" s="931"/>
      <c r="DQ110" s="931" t="s">
        <v>450</v>
      </c>
      <c r="DR110" s="931"/>
      <c r="DS110" s="931"/>
      <c r="DT110" s="931"/>
      <c r="DU110" s="931"/>
      <c r="DV110" s="932" t="s">
        <v>401</v>
      </c>
      <c r="DW110" s="932"/>
      <c r="DX110" s="932"/>
      <c r="DY110" s="932"/>
      <c r="DZ110" s="933"/>
    </row>
    <row r="111" spans="1:131" s="230" customFormat="1" ht="26.25" customHeight="1" x14ac:dyDescent="0.2">
      <c r="A111" s="934" t="s">
        <v>451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452</v>
      </c>
      <c r="AG111" s="938"/>
      <c r="AH111" s="938"/>
      <c r="AI111" s="938"/>
      <c r="AJ111" s="939"/>
      <c r="AK111" s="940" t="s">
        <v>452</v>
      </c>
      <c r="AL111" s="938"/>
      <c r="AM111" s="938"/>
      <c r="AN111" s="938"/>
      <c r="AO111" s="939"/>
      <c r="AP111" s="941" t="s">
        <v>453</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t="s">
        <v>449</v>
      </c>
      <c r="BR111" s="926"/>
      <c r="BS111" s="926"/>
      <c r="BT111" s="926"/>
      <c r="BU111" s="926"/>
      <c r="BV111" s="926" t="s">
        <v>422</v>
      </c>
      <c r="BW111" s="926"/>
      <c r="BX111" s="926"/>
      <c r="BY111" s="926"/>
      <c r="BZ111" s="926"/>
      <c r="CA111" s="926" t="s">
        <v>455</v>
      </c>
      <c r="CB111" s="926"/>
      <c r="CC111" s="926"/>
      <c r="CD111" s="926"/>
      <c r="CE111" s="926"/>
      <c r="CF111" s="920" t="s">
        <v>449</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422</v>
      </c>
      <c r="DM111" s="926"/>
      <c r="DN111" s="926"/>
      <c r="DO111" s="926"/>
      <c r="DP111" s="926"/>
      <c r="DQ111" s="926" t="s">
        <v>449</v>
      </c>
      <c r="DR111" s="926"/>
      <c r="DS111" s="926"/>
      <c r="DT111" s="926"/>
      <c r="DU111" s="926"/>
      <c r="DV111" s="927" t="s">
        <v>452</v>
      </c>
      <c r="DW111" s="927"/>
      <c r="DX111" s="927"/>
      <c r="DY111" s="927"/>
      <c r="DZ111" s="928"/>
    </row>
    <row r="112" spans="1:131" s="230" customFormat="1" ht="26.25" customHeight="1" x14ac:dyDescent="0.2">
      <c r="A112" s="952" t="s">
        <v>457</v>
      </c>
      <c r="B112" s="953"/>
      <c r="C112" s="923" t="s">
        <v>458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449</v>
      </c>
      <c r="AB112" s="959"/>
      <c r="AC112" s="959"/>
      <c r="AD112" s="959"/>
      <c r="AE112" s="960"/>
      <c r="AF112" s="961" t="s">
        <v>401</v>
      </c>
      <c r="AG112" s="959"/>
      <c r="AH112" s="959"/>
      <c r="AI112" s="959"/>
      <c r="AJ112" s="960"/>
      <c r="AK112" s="961" t="s">
        <v>449</v>
      </c>
      <c r="AL112" s="959"/>
      <c r="AM112" s="959"/>
      <c r="AN112" s="959"/>
      <c r="AO112" s="960"/>
      <c r="AP112" s="962" t="s">
        <v>401</v>
      </c>
      <c r="AQ112" s="963"/>
      <c r="AR112" s="963"/>
      <c r="AS112" s="963"/>
      <c r="AT112" s="964"/>
      <c r="AU112" s="908"/>
      <c r="AV112" s="909"/>
      <c r="AW112" s="909"/>
      <c r="AX112" s="909"/>
      <c r="AY112" s="909"/>
      <c r="AZ112" s="922" t="s">
        <v>459</v>
      </c>
      <c r="BA112" s="923"/>
      <c r="BB112" s="923"/>
      <c r="BC112" s="923"/>
      <c r="BD112" s="923"/>
      <c r="BE112" s="923"/>
      <c r="BF112" s="923"/>
      <c r="BG112" s="923"/>
      <c r="BH112" s="923"/>
      <c r="BI112" s="923"/>
      <c r="BJ112" s="923"/>
      <c r="BK112" s="923"/>
      <c r="BL112" s="923"/>
      <c r="BM112" s="923"/>
      <c r="BN112" s="923"/>
      <c r="BO112" s="923"/>
      <c r="BP112" s="924"/>
      <c r="BQ112" s="925">
        <v>94678</v>
      </c>
      <c r="BR112" s="926"/>
      <c r="BS112" s="926"/>
      <c r="BT112" s="926"/>
      <c r="BU112" s="926"/>
      <c r="BV112" s="926">
        <v>74723</v>
      </c>
      <c r="BW112" s="926"/>
      <c r="BX112" s="926"/>
      <c r="BY112" s="926"/>
      <c r="BZ112" s="926"/>
      <c r="CA112" s="926">
        <v>63358</v>
      </c>
      <c r="CB112" s="926"/>
      <c r="CC112" s="926"/>
      <c r="CD112" s="926"/>
      <c r="CE112" s="926"/>
      <c r="CF112" s="920">
        <v>5.8</v>
      </c>
      <c r="CG112" s="921"/>
      <c r="CH112" s="921"/>
      <c r="CI112" s="921"/>
      <c r="CJ112" s="921"/>
      <c r="CK112" s="948"/>
      <c r="CL112" s="949"/>
      <c r="CM112" s="922" t="s">
        <v>460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401</v>
      </c>
      <c r="DH112" s="926"/>
      <c r="DI112" s="926"/>
      <c r="DJ112" s="926"/>
      <c r="DK112" s="926"/>
      <c r="DL112" s="926" t="s">
        <v>401</v>
      </c>
      <c r="DM112" s="926"/>
      <c r="DN112" s="926"/>
      <c r="DO112" s="926"/>
      <c r="DP112" s="926"/>
      <c r="DQ112" s="926" t="s">
        <v>401</v>
      </c>
      <c r="DR112" s="926"/>
      <c r="DS112" s="926"/>
      <c r="DT112" s="926"/>
      <c r="DU112" s="926"/>
      <c r="DV112" s="927" t="s">
        <v>401</v>
      </c>
      <c r="DW112" s="927"/>
      <c r="DX112" s="927"/>
      <c r="DY112" s="927"/>
      <c r="DZ112" s="928"/>
    </row>
    <row r="113" spans="1:130" s="230" customFormat="1" ht="26.25" customHeight="1" x14ac:dyDescent="0.2">
      <c r="A113" s="954"/>
      <c r="B113" s="955"/>
      <c r="C113" s="923" t="s">
        <v>461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5782</v>
      </c>
      <c r="AB113" s="938"/>
      <c r="AC113" s="938"/>
      <c r="AD113" s="938"/>
      <c r="AE113" s="939"/>
      <c r="AF113" s="940">
        <v>5445</v>
      </c>
      <c r="AG113" s="938"/>
      <c r="AH113" s="938"/>
      <c r="AI113" s="938"/>
      <c r="AJ113" s="939"/>
      <c r="AK113" s="940">
        <v>5053</v>
      </c>
      <c r="AL113" s="938"/>
      <c r="AM113" s="938"/>
      <c r="AN113" s="938"/>
      <c r="AO113" s="939"/>
      <c r="AP113" s="941">
        <v>0.5</v>
      </c>
      <c r="AQ113" s="942"/>
      <c r="AR113" s="942"/>
      <c r="AS113" s="942"/>
      <c r="AT113" s="943"/>
      <c r="AU113" s="908"/>
      <c r="AV113" s="909"/>
      <c r="AW113" s="909"/>
      <c r="AX113" s="909"/>
      <c r="AY113" s="909"/>
      <c r="AZ113" s="922" t="s">
        <v>462</v>
      </c>
      <c r="BA113" s="923"/>
      <c r="BB113" s="923"/>
      <c r="BC113" s="923"/>
      <c r="BD113" s="923"/>
      <c r="BE113" s="923"/>
      <c r="BF113" s="923"/>
      <c r="BG113" s="923"/>
      <c r="BH113" s="923"/>
      <c r="BI113" s="923"/>
      <c r="BJ113" s="923"/>
      <c r="BK113" s="923"/>
      <c r="BL113" s="923"/>
      <c r="BM113" s="923"/>
      <c r="BN113" s="923"/>
      <c r="BO113" s="923"/>
      <c r="BP113" s="924"/>
      <c r="BQ113" s="925">
        <v>36841</v>
      </c>
      <c r="BR113" s="926"/>
      <c r="BS113" s="926"/>
      <c r="BT113" s="926"/>
      <c r="BU113" s="926"/>
      <c r="BV113" s="926">
        <v>40133</v>
      </c>
      <c r="BW113" s="926"/>
      <c r="BX113" s="926"/>
      <c r="BY113" s="926"/>
      <c r="BZ113" s="926"/>
      <c r="CA113" s="926">
        <v>51186</v>
      </c>
      <c r="CB113" s="926"/>
      <c r="CC113" s="926"/>
      <c r="CD113" s="926"/>
      <c r="CE113" s="926"/>
      <c r="CF113" s="920">
        <v>4.5999999999999996</v>
      </c>
      <c r="CG113" s="921"/>
      <c r="CH113" s="921"/>
      <c r="CI113" s="921"/>
      <c r="CJ113" s="921"/>
      <c r="CK113" s="948"/>
      <c r="CL113" s="949"/>
      <c r="CM113" s="922" t="s">
        <v>463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401</v>
      </c>
      <c r="DH113" s="959"/>
      <c r="DI113" s="959"/>
      <c r="DJ113" s="959"/>
      <c r="DK113" s="960"/>
      <c r="DL113" s="961" t="s">
        <v>449</v>
      </c>
      <c r="DM113" s="959"/>
      <c r="DN113" s="959"/>
      <c r="DO113" s="959"/>
      <c r="DP113" s="960"/>
      <c r="DQ113" s="961" t="s">
        <v>401</v>
      </c>
      <c r="DR113" s="959"/>
      <c r="DS113" s="959"/>
      <c r="DT113" s="959"/>
      <c r="DU113" s="960"/>
      <c r="DV113" s="962" t="s">
        <v>449</v>
      </c>
      <c r="DW113" s="963"/>
      <c r="DX113" s="963"/>
      <c r="DY113" s="963"/>
      <c r="DZ113" s="964"/>
    </row>
    <row r="114" spans="1:130" s="230" customFormat="1" ht="26.25" customHeight="1" x14ac:dyDescent="0.2">
      <c r="A114" s="954"/>
      <c r="B114" s="955"/>
      <c r="C114" s="923" t="s">
        <v>464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7540</v>
      </c>
      <c r="AB114" s="959"/>
      <c r="AC114" s="959"/>
      <c r="AD114" s="959"/>
      <c r="AE114" s="960"/>
      <c r="AF114" s="961">
        <v>6829</v>
      </c>
      <c r="AG114" s="959"/>
      <c r="AH114" s="959"/>
      <c r="AI114" s="959"/>
      <c r="AJ114" s="960"/>
      <c r="AK114" s="961">
        <v>6341</v>
      </c>
      <c r="AL114" s="959"/>
      <c r="AM114" s="959"/>
      <c r="AN114" s="959"/>
      <c r="AO114" s="960"/>
      <c r="AP114" s="962">
        <v>0.6</v>
      </c>
      <c r="AQ114" s="963"/>
      <c r="AR114" s="963"/>
      <c r="AS114" s="963"/>
      <c r="AT114" s="964"/>
      <c r="AU114" s="908"/>
      <c r="AV114" s="909"/>
      <c r="AW114" s="909"/>
      <c r="AX114" s="909"/>
      <c r="AY114" s="909"/>
      <c r="AZ114" s="922" t="s">
        <v>465</v>
      </c>
      <c r="BA114" s="923"/>
      <c r="BB114" s="923"/>
      <c r="BC114" s="923"/>
      <c r="BD114" s="923"/>
      <c r="BE114" s="923"/>
      <c r="BF114" s="923"/>
      <c r="BG114" s="923"/>
      <c r="BH114" s="923"/>
      <c r="BI114" s="923"/>
      <c r="BJ114" s="923"/>
      <c r="BK114" s="923"/>
      <c r="BL114" s="923"/>
      <c r="BM114" s="923"/>
      <c r="BN114" s="923"/>
      <c r="BO114" s="923"/>
      <c r="BP114" s="924"/>
      <c r="BQ114" s="925">
        <v>153192</v>
      </c>
      <c r="BR114" s="926"/>
      <c r="BS114" s="926"/>
      <c r="BT114" s="926"/>
      <c r="BU114" s="926"/>
      <c r="BV114" s="926">
        <v>261897</v>
      </c>
      <c r="BW114" s="926"/>
      <c r="BX114" s="926"/>
      <c r="BY114" s="926"/>
      <c r="BZ114" s="926"/>
      <c r="CA114" s="926" t="s">
        <v>401</v>
      </c>
      <c r="CB114" s="926"/>
      <c r="CC114" s="926"/>
      <c r="CD114" s="926"/>
      <c r="CE114" s="926"/>
      <c r="CF114" s="920" t="s">
        <v>401</v>
      </c>
      <c r="CG114" s="921"/>
      <c r="CH114" s="921"/>
      <c r="CI114" s="921"/>
      <c r="CJ114" s="921"/>
      <c r="CK114" s="948"/>
      <c r="CL114" s="949"/>
      <c r="CM114" s="922" t="s">
        <v>466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449</v>
      </c>
      <c r="DM114" s="959"/>
      <c r="DN114" s="959"/>
      <c r="DO114" s="959"/>
      <c r="DP114" s="960"/>
      <c r="DQ114" s="961" t="s">
        <v>401</v>
      </c>
      <c r="DR114" s="959"/>
      <c r="DS114" s="959"/>
      <c r="DT114" s="959"/>
      <c r="DU114" s="960"/>
      <c r="DV114" s="962" t="s">
        <v>401</v>
      </c>
      <c r="DW114" s="963"/>
      <c r="DX114" s="963"/>
      <c r="DY114" s="963"/>
      <c r="DZ114" s="964"/>
    </row>
    <row r="115" spans="1:130" s="230" customFormat="1" ht="26.25" customHeight="1" x14ac:dyDescent="0.2">
      <c r="A115" s="954"/>
      <c r="B115" s="955"/>
      <c r="C115" s="923" t="s">
        <v>467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12682</v>
      </c>
      <c r="AB115" s="938"/>
      <c r="AC115" s="938"/>
      <c r="AD115" s="938"/>
      <c r="AE115" s="939"/>
      <c r="AF115" s="940">
        <v>12577</v>
      </c>
      <c r="AG115" s="938"/>
      <c r="AH115" s="938"/>
      <c r="AI115" s="938"/>
      <c r="AJ115" s="939"/>
      <c r="AK115" s="940">
        <v>18648</v>
      </c>
      <c r="AL115" s="938"/>
      <c r="AM115" s="938"/>
      <c r="AN115" s="938"/>
      <c r="AO115" s="939"/>
      <c r="AP115" s="941">
        <v>1.7</v>
      </c>
      <c r="AQ115" s="942"/>
      <c r="AR115" s="942"/>
      <c r="AS115" s="942"/>
      <c r="AT115" s="943"/>
      <c r="AU115" s="908"/>
      <c r="AV115" s="909"/>
      <c r="AW115" s="909"/>
      <c r="AX115" s="909"/>
      <c r="AY115" s="909"/>
      <c r="AZ115" s="922" t="s">
        <v>468</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422</v>
      </c>
      <c r="BW115" s="926"/>
      <c r="BX115" s="926"/>
      <c r="BY115" s="926"/>
      <c r="BZ115" s="926"/>
      <c r="CA115" s="926" t="s">
        <v>401</v>
      </c>
      <c r="CB115" s="926"/>
      <c r="CC115" s="926"/>
      <c r="CD115" s="926"/>
      <c r="CE115" s="926"/>
      <c r="CF115" s="920" t="s">
        <v>401</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449</v>
      </c>
      <c r="DH115" s="959"/>
      <c r="DI115" s="959"/>
      <c r="DJ115" s="959"/>
      <c r="DK115" s="960"/>
      <c r="DL115" s="961" t="s">
        <v>401</v>
      </c>
      <c r="DM115" s="959"/>
      <c r="DN115" s="959"/>
      <c r="DO115" s="959"/>
      <c r="DP115" s="960"/>
      <c r="DQ115" s="961" t="s">
        <v>422</v>
      </c>
      <c r="DR115" s="959"/>
      <c r="DS115" s="959"/>
      <c r="DT115" s="959"/>
      <c r="DU115" s="960"/>
      <c r="DV115" s="962" t="s">
        <v>455</v>
      </c>
      <c r="DW115" s="963"/>
      <c r="DX115" s="963"/>
      <c r="DY115" s="963"/>
      <c r="DZ115" s="964"/>
    </row>
    <row r="116" spans="1:130" s="230" customFormat="1" ht="26.25" customHeight="1" x14ac:dyDescent="0.2">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34</v>
      </c>
      <c r="AB116" s="959"/>
      <c r="AC116" s="959"/>
      <c r="AD116" s="959"/>
      <c r="AE116" s="960"/>
      <c r="AF116" s="961">
        <v>30</v>
      </c>
      <c r="AG116" s="959"/>
      <c r="AH116" s="959"/>
      <c r="AI116" s="959"/>
      <c r="AJ116" s="960"/>
      <c r="AK116" s="961">
        <v>37</v>
      </c>
      <c r="AL116" s="959"/>
      <c r="AM116" s="959"/>
      <c r="AN116" s="959"/>
      <c r="AO116" s="960"/>
      <c r="AP116" s="962">
        <v>0</v>
      </c>
      <c r="AQ116" s="963"/>
      <c r="AR116" s="963"/>
      <c r="AS116" s="963"/>
      <c r="AT116" s="964"/>
      <c r="AU116" s="908"/>
      <c r="AV116" s="909"/>
      <c r="AW116" s="909"/>
      <c r="AX116" s="909"/>
      <c r="AY116" s="909"/>
      <c r="AZ116" s="967" t="s">
        <v>471</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401</v>
      </c>
      <c r="BW116" s="926"/>
      <c r="BX116" s="926"/>
      <c r="BY116" s="926"/>
      <c r="BZ116" s="926"/>
      <c r="CA116" s="926" t="s">
        <v>422</v>
      </c>
      <c r="CB116" s="926"/>
      <c r="CC116" s="926"/>
      <c r="CD116" s="926"/>
      <c r="CE116" s="926"/>
      <c r="CF116" s="920" t="s">
        <v>401</v>
      </c>
      <c r="CG116" s="921"/>
      <c r="CH116" s="921"/>
      <c r="CI116" s="921"/>
      <c r="CJ116" s="921"/>
      <c r="CK116" s="948"/>
      <c r="CL116" s="949"/>
      <c r="CM116" s="922" t="s">
        <v>472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401</v>
      </c>
      <c r="DH116" s="959"/>
      <c r="DI116" s="959"/>
      <c r="DJ116" s="959"/>
      <c r="DK116" s="960"/>
      <c r="DL116" s="961" t="s">
        <v>401</v>
      </c>
      <c r="DM116" s="959"/>
      <c r="DN116" s="959"/>
      <c r="DO116" s="959"/>
      <c r="DP116" s="960"/>
      <c r="DQ116" s="961" t="s">
        <v>401</v>
      </c>
      <c r="DR116" s="959"/>
      <c r="DS116" s="959"/>
      <c r="DT116" s="959"/>
      <c r="DU116" s="960"/>
      <c r="DV116" s="962" t="s">
        <v>401</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473</v>
      </c>
      <c r="Z117" s="894"/>
      <c r="AA117" s="978">
        <v>240664</v>
      </c>
      <c r="AB117" s="979"/>
      <c r="AC117" s="979"/>
      <c r="AD117" s="979"/>
      <c r="AE117" s="980"/>
      <c r="AF117" s="981">
        <v>242295</v>
      </c>
      <c r="AG117" s="979"/>
      <c r="AH117" s="979"/>
      <c r="AI117" s="979"/>
      <c r="AJ117" s="980"/>
      <c r="AK117" s="981">
        <v>258477</v>
      </c>
      <c r="AL117" s="979"/>
      <c r="AM117" s="979"/>
      <c r="AN117" s="979"/>
      <c r="AO117" s="980"/>
      <c r="AP117" s="982"/>
      <c r="AQ117" s="983"/>
      <c r="AR117" s="983"/>
      <c r="AS117" s="983"/>
      <c r="AT117" s="984"/>
      <c r="AU117" s="908"/>
      <c r="AV117" s="909"/>
      <c r="AW117" s="909"/>
      <c r="AX117" s="909"/>
      <c r="AY117" s="909"/>
      <c r="AZ117" s="974" t="s">
        <v>474</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418</v>
      </c>
      <c r="BW117" s="926"/>
      <c r="BX117" s="926"/>
      <c r="BY117" s="926"/>
      <c r="BZ117" s="926"/>
      <c r="CA117" s="926" t="s">
        <v>475</v>
      </c>
      <c r="CB117" s="926"/>
      <c r="CC117" s="926"/>
      <c r="CD117" s="926"/>
      <c r="CE117" s="926"/>
      <c r="CF117" s="920" t="s">
        <v>401</v>
      </c>
      <c r="CG117" s="921"/>
      <c r="CH117" s="921"/>
      <c r="CI117" s="921"/>
      <c r="CJ117" s="921"/>
      <c r="CK117" s="948"/>
      <c r="CL117" s="949"/>
      <c r="CM117" s="922" t="s">
        <v>476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477</v>
      </c>
      <c r="DH117" s="959"/>
      <c r="DI117" s="959"/>
      <c r="DJ117" s="959"/>
      <c r="DK117" s="960"/>
      <c r="DL117" s="961" t="s">
        <v>418</v>
      </c>
      <c r="DM117" s="959"/>
      <c r="DN117" s="959"/>
      <c r="DO117" s="959"/>
      <c r="DP117" s="960"/>
      <c r="DQ117" s="961" t="s">
        <v>453</v>
      </c>
      <c r="DR117" s="959"/>
      <c r="DS117" s="959"/>
      <c r="DT117" s="959"/>
      <c r="DU117" s="960"/>
      <c r="DV117" s="962" t="s">
        <v>453</v>
      </c>
      <c r="DW117" s="963"/>
      <c r="DX117" s="963"/>
      <c r="DY117" s="963"/>
      <c r="DZ117" s="964"/>
    </row>
    <row r="118" spans="1:130" s="230" customFormat="1" ht="26.25" customHeight="1" x14ac:dyDescent="0.2">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315</v>
      </c>
      <c r="AL118" s="893"/>
      <c r="AM118" s="893"/>
      <c r="AN118" s="893"/>
      <c r="AO118" s="894"/>
      <c r="AP118" s="970" t="s">
        <v>443</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455</v>
      </c>
      <c r="BW118" s="1000"/>
      <c r="BX118" s="1000"/>
      <c r="BY118" s="1000"/>
      <c r="BZ118" s="1000"/>
      <c r="CA118" s="1000" t="s">
        <v>401</v>
      </c>
      <c r="CB118" s="1000"/>
      <c r="CC118" s="1000"/>
      <c r="CD118" s="1000"/>
      <c r="CE118" s="1000"/>
      <c r="CF118" s="920" t="s">
        <v>401</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455</v>
      </c>
      <c r="DH118" s="959"/>
      <c r="DI118" s="959"/>
      <c r="DJ118" s="959"/>
      <c r="DK118" s="960"/>
      <c r="DL118" s="961" t="s">
        <v>455</v>
      </c>
      <c r="DM118" s="959"/>
      <c r="DN118" s="959"/>
      <c r="DO118" s="959"/>
      <c r="DP118" s="960"/>
      <c r="DQ118" s="961" t="s">
        <v>475</v>
      </c>
      <c r="DR118" s="959"/>
      <c r="DS118" s="959"/>
      <c r="DT118" s="959"/>
      <c r="DU118" s="960"/>
      <c r="DV118" s="962" t="s">
        <v>418</v>
      </c>
      <c r="DW118" s="963"/>
      <c r="DX118" s="963"/>
      <c r="DY118" s="963"/>
      <c r="DZ118" s="964"/>
    </row>
    <row r="119" spans="1:130" s="230" customFormat="1" ht="26.25" customHeight="1" x14ac:dyDescent="0.2">
      <c r="A119" s="1062"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475</v>
      </c>
      <c r="AB119" s="900"/>
      <c r="AC119" s="900"/>
      <c r="AD119" s="900"/>
      <c r="AE119" s="901"/>
      <c r="AF119" s="902" t="s">
        <v>453</v>
      </c>
      <c r="AG119" s="900"/>
      <c r="AH119" s="900"/>
      <c r="AI119" s="900"/>
      <c r="AJ119" s="901"/>
      <c r="AK119" s="902" t="s">
        <v>449</v>
      </c>
      <c r="AL119" s="900"/>
      <c r="AM119" s="900"/>
      <c r="AN119" s="900"/>
      <c r="AO119" s="901"/>
      <c r="AP119" s="903" t="s">
        <v>401</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480</v>
      </c>
      <c r="BP119" s="1005"/>
      <c r="BQ119" s="999">
        <v>2473365</v>
      </c>
      <c r="BR119" s="1000"/>
      <c r="BS119" s="1000"/>
      <c r="BT119" s="1000"/>
      <c r="BU119" s="1000"/>
      <c r="BV119" s="1000">
        <v>2679680</v>
      </c>
      <c r="BW119" s="1000"/>
      <c r="BX119" s="1000"/>
      <c r="BY119" s="1000"/>
      <c r="BZ119" s="1000"/>
      <c r="CA119" s="1000">
        <v>2416640</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449</v>
      </c>
      <c r="DH119" s="986"/>
      <c r="DI119" s="986"/>
      <c r="DJ119" s="986"/>
      <c r="DK119" s="987"/>
      <c r="DL119" s="985" t="s">
        <v>455</v>
      </c>
      <c r="DM119" s="986"/>
      <c r="DN119" s="986"/>
      <c r="DO119" s="986"/>
      <c r="DP119" s="987"/>
      <c r="DQ119" s="985" t="s">
        <v>401</v>
      </c>
      <c r="DR119" s="986"/>
      <c r="DS119" s="986"/>
      <c r="DT119" s="986"/>
      <c r="DU119" s="987"/>
      <c r="DV119" s="988" t="s">
        <v>455</v>
      </c>
      <c r="DW119" s="989"/>
      <c r="DX119" s="989"/>
      <c r="DY119" s="989"/>
      <c r="DZ119" s="990"/>
    </row>
    <row r="120" spans="1:130" s="230" customFormat="1" ht="26.25" customHeight="1" x14ac:dyDescent="0.2">
      <c r="A120" s="1063"/>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401</v>
      </c>
      <c r="AB120" s="959"/>
      <c r="AC120" s="959"/>
      <c r="AD120" s="959"/>
      <c r="AE120" s="960"/>
      <c r="AF120" s="961" t="s">
        <v>455</v>
      </c>
      <c r="AG120" s="959"/>
      <c r="AH120" s="959"/>
      <c r="AI120" s="959"/>
      <c r="AJ120" s="960"/>
      <c r="AK120" s="961" t="s">
        <v>449</v>
      </c>
      <c r="AL120" s="959"/>
      <c r="AM120" s="959"/>
      <c r="AN120" s="959"/>
      <c r="AO120" s="960"/>
      <c r="AP120" s="962" t="s">
        <v>418</v>
      </c>
      <c r="AQ120" s="963"/>
      <c r="AR120" s="963"/>
      <c r="AS120" s="963"/>
      <c r="AT120" s="964"/>
      <c r="AU120" s="991" t="s">
        <v>482</v>
      </c>
      <c r="AV120" s="992"/>
      <c r="AW120" s="992"/>
      <c r="AX120" s="992"/>
      <c r="AY120" s="993"/>
      <c r="AZ120" s="929" t="s">
        <v>483</v>
      </c>
      <c r="BA120" s="897"/>
      <c r="BB120" s="897"/>
      <c r="BC120" s="897"/>
      <c r="BD120" s="897"/>
      <c r="BE120" s="897"/>
      <c r="BF120" s="897"/>
      <c r="BG120" s="897"/>
      <c r="BH120" s="897"/>
      <c r="BI120" s="897"/>
      <c r="BJ120" s="897"/>
      <c r="BK120" s="897"/>
      <c r="BL120" s="897"/>
      <c r="BM120" s="897"/>
      <c r="BN120" s="897"/>
      <c r="BO120" s="897"/>
      <c r="BP120" s="898"/>
      <c r="BQ120" s="930">
        <v>1045435</v>
      </c>
      <c r="BR120" s="931"/>
      <c r="BS120" s="931"/>
      <c r="BT120" s="931"/>
      <c r="BU120" s="931"/>
      <c r="BV120" s="931">
        <v>1117982</v>
      </c>
      <c r="BW120" s="931"/>
      <c r="BX120" s="931"/>
      <c r="BY120" s="931"/>
      <c r="BZ120" s="931"/>
      <c r="CA120" s="931">
        <v>1324124</v>
      </c>
      <c r="CB120" s="931"/>
      <c r="CC120" s="931"/>
      <c r="CD120" s="931"/>
      <c r="CE120" s="931"/>
      <c r="CF120" s="944">
        <v>120.3</v>
      </c>
      <c r="CG120" s="945"/>
      <c r="CH120" s="945"/>
      <c r="CI120" s="945"/>
      <c r="CJ120" s="945"/>
      <c r="CK120" s="1006" t="s">
        <v>484</v>
      </c>
      <c r="CL120" s="1007"/>
      <c r="CM120" s="1007"/>
      <c r="CN120" s="1007"/>
      <c r="CO120" s="1008"/>
      <c r="CP120" s="1014" t="s">
        <v>485</v>
      </c>
      <c r="CQ120" s="1015"/>
      <c r="CR120" s="1015"/>
      <c r="CS120" s="1015"/>
      <c r="CT120" s="1015"/>
      <c r="CU120" s="1015"/>
      <c r="CV120" s="1015"/>
      <c r="CW120" s="1015"/>
      <c r="CX120" s="1015"/>
      <c r="CY120" s="1015"/>
      <c r="CZ120" s="1015"/>
      <c r="DA120" s="1015"/>
      <c r="DB120" s="1015"/>
      <c r="DC120" s="1015"/>
      <c r="DD120" s="1015"/>
      <c r="DE120" s="1015"/>
      <c r="DF120" s="1016"/>
      <c r="DG120" s="930">
        <v>94678</v>
      </c>
      <c r="DH120" s="931"/>
      <c r="DI120" s="931"/>
      <c r="DJ120" s="931"/>
      <c r="DK120" s="931"/>
      <c r="DL120" s="931">
        <v>74723</v>
      </c>
      <c r="DM120" s="931"/>
      <c r="DN120" s="931"/>
      <c r="DO120" s="931"/>
      <c r="DP120" s="931"/>
      <c r="DQ120" s="931">
        <v>63358</v>
      </c>
      <c r="DR120" s="931"/>
      <c r="DS120" s="931"/>
      <c r="DT120" s="931"/>
      <c r="DU120" s="931"/>
      <c r="DV120" s="932">
        <v>5.8</v>
      </c>
      <c r="DW120" s="932"/>
      <c r="DX120" s="932"/>
      <c r="DY120" s="932"/>
      <c r="DZ120" s="933"/>
    </row>
    <row r="121" spans="1:130" s="230" customFormat="1" ht="26.25" customHeight="1" x14ac:dyDescent="0.2">
      <c r="A121" s="1063"/>
      <c r="B121" s="949"/>
      <c r="C121" s="974" t="s">
        <v>486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453</v>
      </c>
      <c r="AB121" s="959"/>
      <c r="AC121" s="959"/>
      <c r="AD121" s="959"/>
      <c r="AE121" s="960"/>
      <c r="AF121" s="961" t="s">
        <v>477</v>
      </c>
      <c r="AG121" s="959"/>
      <c r="AH121" s="959"/>
      <c r="AI121" s="959"/>
      <c r="AJ121" s="960"/>
      <c r="AK121" s="961" t="s">
        <v>475</v>
      </c>
      <c r="AL121" s="959"/>
      <c r="AM121" s="959"/>
      <c r="AN121" s="959"/>
      <c r="AO121" s="960"/>
      <c r="AP121" s="962" t="s">
        <v>401</v>
      </c>
      <c r="AQ121" s="963"/>
      <c r="AR121" s="963"/>
      <c r="AS121" s="963"/>
      <c r="AT121" s="964"/>
      <c r="AU121" s="994"/>
      <c r="AV121" s="995"/>
      <c r="AW121" s="995"/>
      <c r="AX121" s="995"/>
      <c r="AY121" s="996"/>
      <c r="AZ121" s="922" t="s">
        <v>487</v>
      </c>
      <c r="BA121" s="923"/>
      <c r="BB121" s="923"/>
      <c r="BC121" s="923"/>
      <c r="BD121" s="923"/>
      <c r="BE121" s="923"/>
      <c r="BF121" s="923"/>
      <c r="BG121" s="923"/>
      <c r="BH121" s="923"/>
      <c r="BI121" s="923"/>
      <c r="BJ121" s="923"/>
      <c r="BK121" s="923"/>
      <c r="BL121" s="923"/>
      <c r="BM121" s="923"/>
      <c r="BN121" s="923"/>
      <c r="BO121" s="923"/>
      <c r="BP121" s="924"/>
      <c r="BQ121" s="925">
        <v>136154</v>
      </c>
      <c r="BR121" s="926"/>
      <c r="BS121" s="926"/>
      <c r="BT121" s="926"/>
      <c r="BU121" s="926"/>
      <c r="BV121" s="926">
        <v>169306</v>
      </c>
      <c r="BW121" s="926"/>
      <c r="BX121" s="926"/>
      <c r="BY121" s="926"/>
      <c r="BZ121" s="926"/>
      <c r="CA121" s="926">
        <v>157606</v>
      </c>
      <c r="CB121" s="926"/>
      <c r="CC121" s="926"/>
      <c r="CD121" s="926"/>
      <c r="CE121" s="926"/>
      <c r="CF121" s="920">
        <v>14.3</v>
      </c>
      <c r="CG121" s="921"/>
      <c r="CH121" s="921"/>
      <c r="CI121" s="921"/>
      <c r="CJ121" s="921"/>
      <c r="CK121" s="1009"/>
      <c r="CL121" s="1010"/>
      <c r="CM121" s="1010"/>
      <c r="CN121" s="1010"/>
      <c r="CO121" s="1011"/>
      <c r="CP121" s="1019" t="s">
        <v>488</v>
      </c>
      <c r="CQ121" s="1020"/>
      <c r="CR121" s="1020"/>
      <c r="CS121" s="1020"/>
      <c r="CT121" s="1020"/>
      <c r="CU121" s="1020"/>
      <c r="CV121" s="1020"/>
      <c r="CW121" s="1020"/>
      <c r="CX121" s="1020"/>
      <c r="CY121" s="1020"/>
      <c r="CZ121" s="1020"/>
      <c r="DA121" s="1020"/>
      <c r="DB121" s="1020"/>
      <c r="DC121" s="1020"/>
      <c r="DD121" s="1020"/>
      <c r="DE121" s="1020"/>
      <c r="DF121" s="1021"/>
      <c r="DG121" s="925" t="s">
        <v>401</v>
      </c>
      <c r="DH121" s="926"/>
      <c r="DI121" s="926"/>
      <c r="DJ121" s="926"/>
      <c r="DK121" s="926"/>
      <c r="DL121" s="926" t="s">
        <v>477</v>
      </c>
      <c r="DM121" s="926"/>
      <c r="DN121" s="926"/>
      <c r="DO121" s="926"/>
      <c r="DP121" s="926"/>
      <c r="DQ121" s="926" t="s">
        <v>418</v>
      </c>
      <c r="DR121" s="926"/>
      <c r="DS121" s="926"/>
      <c r="DT121" s="926"/>
      <c r="DU121" s="926"/>
      <c r="DV121" s="927" t="s">
        <v>449</v>
      </c>
      <c r="DW121" s="927"/>
      <c r="DX121" s="927"/>
      <c r="DY121" s="927"/>
      <c r="DZ121" s="928"/>
    </row>
    <row r="122" spans="1:130" s="230" customFormat="1" ht="26.25" customHeight="1" x14ac:dyDescent="0.2">
      <c r="A122" s="1063"/>
      <c r="B122" s="949"/>
      <c r="C122" s="922" t="s">
        <v>466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477</v>
      </c>
      <c r="AB122" s="959"/>
      <c r="AC122" s="959"/>
      <c r="AD122" s="959"/>
      <c r="AE122" s="960"/>
      <c r="AF122" s="961" t="s">
        <v>401</v>
      </c>
      <c r="AG122" s="959"/>
      <c r="AH122" s="959"/>
      <c r="AI122" s="959"/>
      <c r="AJ122" s="960"/>
      <c r="AK122" s="961" t="s">
        <v>453</v>
      </c>
      <c r="AL122" s="959"/>
      <c r="AM122" s="959"/>
      <c r="AN122" s="959"/>
      <c r="AO122" s="960"/>
      <c r="AP122" s="962" t="s">
        <v>453</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1622703</v>
      </c>
      <c r="BR122" s="1000"/>
      <c r="BS122" s="1000"/>
      <c r="BT122" s="1000"/>
      <c r="BU122" s="1000"/>
      <c r="BV122" s="1000">
        <v>1646020</v>
      </c>
      <c r="BW122" s="1000"/>
      <c r="BX122" s="1000"/>
      <c r="BY122" s="1000"/>
      <c r="BZ122" s="1000"/>
      <c r="CA122" s="1000">
        <v>1658923</v>
      </c>
      <c r="CB122" s="1000"/>
      <c r="CC122" s="1000"/>
      <c r="CD122" s="1000"/>
      <c r="CE122" s="1000"/>
      <c r="CF122" s="1017">
        <v>150.69999999999999</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t="s">
        <v>455</v>
      </c>
      <c r="DH122" s="926"/>
      <c r="DI122" s="926"/>
      <c r="DJ122" s="926"/>
      <c r="DK122" s="926"/>
      <c r="DL122" s="926" t="s">
        <v>449</v>
      </c>
      <c r="DM122" s="926"/>
      <c r="DN122" s="926"/>
      <c r="DO122" s="926"/>
      <c r="DP122" s="926"/>
      <c r="DQ122" s="926" t="s">
        <v>455</v>
      </c>
      <c r="DR122" s="926"/>
      <c r="DS122" s="926"/>
      <c r="DT122" s="926"/>
      <c r="DU122" s="926"/>
      <c r="DV122" s="927" t="s">
        <v>418</v>
      </c>
      <c r="DW122" s="927"/>
      <c r="DX122" s="927"/>
      <c r="DY122" s="927"/>
      <c r="DZ122" s="928"/>
    </row>
    <row r="123" spans="1:130" s="230" customFormat="1" ht="26.25" customHeight="1" x14ac:dyDescent="0.2">
      <c r="A123" s="1063"/>
      <c r="B123" s="949"/>
      <c r="C123" s="922" t="s">
        <v>472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477</v>
      </c>
      <c r="AB123" s="959"/>
      <c r="AC123" s="959"/>
      <c r="AD123" s="959"/>
      <c r="AE123" s="960"/>
      <c r="AF123" s="961" t="s">
        <v>455</v>
      </c>
      <c r="AG123" s="959"/>
      <c r="AH123" s="959"/>
      <c r="AI123" s="959"/>
      <c r="AJ123" s="960"/>
      <c r="AK123" s="961" t="s">
        <v>449</v>
      </c>
      <c r="AL123" s="959"/>
      <c r="AM123" s="959"/>
      <c r="AN123" s="959"/>
      <c r="AO123" s="960"/>
      <c r="AP123" s="962" t="s">
        <v>418</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491</v>
      </c>
      <c r="BP123" s="1005"/>
      <c r="BQ123" s="1035">
        <v>2804292</v>
      </c>
      <c r="BR123" s="1036"/>
      <c r="BS123" s="1036"/>
      <c r="BT123" s="1036"/>
      <c r="BU123" s="1036"/>
      <c r="BV123" s="1036">
        <v>2933308</v>
      </c>
      <c r="BW123" s="1036"/>
      <c r="BX123" s="1036"/>
      <c r="BY123" s="1036"/>
      <c r="BZ123" s="1036"/>
      <c r="CA123" s="1036">
        <v>3140653</v>
      </c>
      <c r="CB123" s="1036"/>
      <c r="CC123" s="1036"/>
      <c r="CD123" s="1036"/>
      <c r="CE123" s="1036"/>
      <c r="CF123" s="1001"/>
      <c r="CG123" s="1002"/>
      <c r="CH123" s="1002"/>
      <c r="CI123" s="1002"/>
      <c r="CJ123" s="1003"/>
      <c r="CK123" s="1009"/>
      <c r="CL123" s="1010"/>
      <c r="CM123" s="1010"/>
      <c r="CN123" s="1010"/>
      <c r="CO123" s="1011"/>
      <c r="CP123" s="1019" t="s">
        <v>492</v>
      </c>
      <c r="CQ123" s="1020"/>
      <c r="CR123" s="1020"/>
      <c r="CS123" s="1020"/>
      <c r="CT123" s="1020"/>
      <c r="CU123" s="1020"/>
      <c r="CV123" s="1020"/>
      <c r="CW123" s="1020"/>
      <c r="CX123" s="1020"/>
      <c r="CY123" s="1020"/>
      <c r="CZ123" s="1020"/>
      <c r="DA123" s="1020"/>
      <c r="DB123" s="1020"/>
      <c r="DC123" s="1020"/>
      <c r="DD123" s="1020"/>
      <c r="DE123" s="1020"/>
      <c r="DF123" s="1021"/>
      <c r="DG123" s="958" t="s">
        <v>449</v>
      </c>
      <c r="DH123" s="959"/>
      <c r="DI123" s="959"/>
      <c r="DJ123" s="959"/>
      <c r="DK123" s="960"/>
      <c r="DL123" s="961" t="s">
        <v>455</v>
      </c>
      <c r="DM123" s="959"/>
      <c r="DN123" s="959"/>
      <c r="DO123" s="959"/>
      <c r="DP123" s="960"/>
      <c r="DQ123" s="961" t="s">
        <v>455</v>
      </c>
      <c r="DR123" s="959"/>
      <c r="DS123" s="959"/>
      <c r="DT123" s="959"/>
      <c r="DU123" s="960"/>
      <c r="DV123" s="962" t="s">
        <v>401</v>
      </c>
      <c r="DW123" s="963"/>
      <c r="DX123" s="963"/>
      <c r="DY123" s="963"/>
      <c r="DZ123" s="964"/>
    </row>
    <row r="124" spans="1:130" s="230" customFormat="1" ht="26.25" customHeight="1" thickBot="1" x14ac:dyDescent="0.25">
      <c r="A124" s="1063"/>
      <c r="B124" s="949"/>
      <c r="C124" s="922" t="s">
        <v>476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475</v>
      </c>
      <c r="AB124" s="959"/>
      <c r="AC124" s="959"/>
      <c r="AD124" s="959"/>
      <c r="AE124" s="960"/>
      <c r="AF124" s="961" t="s">
        <v>455</v>
      </c>
      <c r="AG124" s="959"/>
      <c r="AH124" s="959"/>
      <c r="AI124" s="959"/>
      <c r="AJ124" s="960"/>
      <c r="AK124" s="961" t="s">
        <v>401</v>
      </c>
      <c r="AL124" s="959"/>
      <c r="AM124" s="959"/>
      <c r="AN124" s="959"/>
      <c r="AO124" s="960"/>
      <c r="AP124" s="962" t="s">
        <v>449</v>
      </c>
      <c r="AQ124" s="963"/>
      <c r="AR124" s="963"/>
      <c r="AS124" s="963"/>
      <c r="AT124" s="964"/>
      <c r="AU124" s="1031" t="s">
        <v>493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401</v>
      </c>
      <c r="BR124" s="1027"/>
      <c r="BS124" s="1027"/>
      <c r="BT124" s="1027"/>
      <c r="BU124" s="1027"/>
      <c r="BV124" s="1027" t="s">
        <v>401</v>
      </c>
      <c r="BW124" s="1027"/>
      <c r="BX124" s="1027"/>
      <c r="BY124" s="1027"/>
      <c r="BZ124" s="1027"/>
      <c r="CA124" s="1027" t="s">
        <v>418</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401</v>
      </c>
      <c r="DH124" s="986"/>
      <c r="DI124" s="986"/>
      <c r="DJ124" s="986"/>
      <c r="DK124" s="987"/>
      <c r="DL124" s="985" t="s">
        <v>453</v>
      </c>
      <c r="DM124" s="986"/>
      <c r="DN124" s="986"/>
      <c r="DO124" s="986"/>
      <c r="DP124" s="987"/>
      <c r="DQ124" s="985" t="s">
        <v>455</v>
      </c>
      <c r="DR124" s="986"/>
      <c r="DS124" s="986"/>
      <c r="DT124" s="986"/>
      <c r="DU124" s="987"/>
      <c r="DV124" s="988" t="s">
        <v>453</v>
      </c>
      <c r="DW124" s="989"/>
      <c r="DX124" s="989"/>
      <c r="DY124" s="989"/>
      <c r="DZ124" s="990"/>
    </row>
    <row r="125" spans="1:130" s="230" customFormat="1" ht="26.25" customHeight="1" x14ac:dyDescent="0.2">
      <c r="A125" s="1063"/>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455</v>
      </c>
      <c r="AB125" s="959"/>
      <c r="AC125" s="959"/>
      <c r="AD125" s="959"/>
      <c r="AE125" s="960"/>
      <c r="AF125" s="961" t="s">
        <v>418</v>
      </c>
      <c r="AG125" s="959"/>
      <c r="AH125" s="959"/>
      <c r="AI125" s="959"/>
      <c r="AJ125" s="960"/>
      <c r="AK125" s="961" t="s">
        <v>475</v>
      </c>
      <c r="AL125" s="959"/>
      <c r="AM125" s="959"/>
      <c r="AN125" s="959"/>
      <c r="AO125" s="960"/>
      <c r="AP125" s="962" t="s">
        <v>401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475</v>
      </c>
      <c r="DH125" s="931"/>
      <c r="DI125" s="931"/>
      <c r="DJ125" s="931"/>
      <c r="DK125" s="931"/>
      <c r="DL125" s="931" t="s">
        <v>497</v>
      </c>
      <c r="DM125" s="931"/>
      <c r="DN125" s="931"/>
      <c r="DO125" s="931"/>
      <c r="DP125" s="931"/>
      <c r="DQ125" s="931" t="s">
        <v>401</v>
      </c>
      <c r="DR125" s="931"/>
      <c r="DS125" s="931"/>
      <c r="DT125" s="931"/>
      <c r="DU125" s="931"/>
      <c r="DV125" s="932" t="s">
        <v>475</v>
      </c>
      <c r="DW125" s="932"/>
      <c r="DX125" s="932"/>
      <c r="DY125" s="932"/>
      <c r="DZ125" s="933"/>
    </row>
    <row r="126" spans="1:130" s="230" customFormat="1" ht="26.25" customHeight="1" thickBot="1" x14ac:dyDescent="0.25">
      <c r="A126" s="1063"/>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12682</v>
      </c>
      <c r="AB126" s="959"/>
      <c r="AC126" s="959"/>
      <c r="AD126" s="959"/>
      <c r="AE126" s="960"/>
      <c r="AF126" s="961">
        <v>12577</v>
      </c>
      <c r="AG126" s="959"/>
      <c r="AH126" s="959"/>
      <c r="AI126" s="959"/>
      <c r="AJ126" s="960"/>
      <c r="AK126" s="961">
        <v>18648</v>
      </c>
      <c r="AL126" s="959"/>
      <c r="AM126" s="959"/>
      <c r="AN126" s="959"/>
      <c r="AO126" s="960"/>
      <c r="AP126" s="962">
        <v>1.7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498</v>
      </c>
      <c r="CQ126" s="923"/>
      <c r="CR126" s="923"/>
      <c r="CS126" s="923"/>
      <c r="CT126" s="923"/>
      <c r="CU126" s="923"/>
      <c r="CV126" s="923"/>
      <c r="CW126" s="923"/>
      <c r="CX126" s="923"/>
      <c r="CY126" s="923"/>
      <c r="CZ126" s="923"/>
      <c r="DA126" s="923"/>
      <c r="DB126" s="923"/>
      <c r="DC126" s="923"/>
      <c r="DD126" s="923"/>
      <c r="DE126" s="923"/>
      <c r="DF126" s="924"/>
      <c r="DG126" s="925" t="s">
        <v>401</v>
      </c>
      <c r="DH126" s="926"/>
      <c r="DI126" s="926"/>
      <c r="DJ126" s="926"/>
      <c r="DK126" s="926"/>
      <c r="DL126" s="926" t="s">
        <v>401</v>
      </c>
      <c r="DM126" s="926"/>
      <c r="DN126" s="926"/>
      <c r="DO126" s="926"/>
      <c r="DP126" s="926"/>
      <c r="DQ126" s="926" t="s">
        <v>453</v>
      </c>
      <c r="DR126" s="926"/>
      <c r="DS126" s="926"/>
      <c r="DT126" s="926"/>
      <c r="DU126" s="926"/>
      <c r="DV126" s="927" t="s">
        <v>455</v>
      </c>
      <c r="DW126" s="927"/>
      <c r="DX126" s="927"/>
      <c r="DY126" s="927"/>
      <c r="DZ126" s="928"/>
    </row>
    <row r="127" spans="1:130" s="230" customFormat="1" ht="26.25" customHeight="1" x14ac:dyDescent="0.2">
      <c r="A127" s="1064"/>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453</v>
      </c>
      <c r="AB127" s="959"/>
      <c r="AC127" s="959"/>
      <c r="AD127" s="959"/>
      <c r="AE127" s="960"/>
      <c r="AF127" s="961" t="s">
        <v>401</v>
      </c>
      <c r="AG127" s="959"/>
      <c r="AH127" s="959"/>
      <c r="AI127" s="959"/>
      <c r="AJ127" s="960"/>
      <c r="AK127" s="961" t="s">
        <v>401</v>
      </c>
      <c r="AL127" s="959"/>
      <c r="AM127" s="959"/>
      <c r="AN127" s="959"/>
      <c r="AO127" s="960"/>
      <c r="AP127" s="962" t="s">
        <v>401</v>
      </c>
      <c r="AQ127" s="963"/>
      <c r="AR127" s="963"/>
      <c r="AS127" s="963"/>
      <c r="AT127" s="964"/>
      <c r="AU127" s="232"/>
      <c r="AV127" s="232"/>
      <c r="AW127" s="232"/>
      <c r="AX127" s="1037" t="s">
        <v>500</v>
      </c>
      <c r="AY127" s="1038"/>
      <c r="AZ127" s="1038"/>
      <c r="BA127" s="1038"/>
      <c r="BB127" s="1038"/>
      <c r="BC127" s="1038"/>
      <c r="BD127" s="1038"/>
      <c r="BE127" s="1039"/>
      <c r="BF127" s="1040" t="s">
        <v>501</v>
      </c>
      <c r="BG127" s="1038"/>
      <c r="BH127" s="1038"/>
      <c r="BI127" s="1038"/>
      <c r="BJ127" s="1038"/>
      <c r="BK127" s="1038"/>
      <c r="BL127" s="1039"/>
      <c r="BM127" s="1040" t="s">
        <v>502</v>
      </c>
      <c r="BN127" s="1038"/>
      <c r="BO127" s="1038"/>
      <c r="BP127" s="1038"/>
      <c r="BQ127" s="1038"/>
      <c r="BR127" s="1038"/>
      <c r="BS127" s="1039"/>
      <c r="BT127" s="1040" t="s">
        <v>503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475</v>
      </c>
      <c r="DH127" s="926"/>
      <c r="DI127" s="926"/>
      <c r="DJ127" s="926"/>
      <c r="DK127" s="926"/>
      <c r="DL127" s="926" t="s">
        <v>475</v>
      </c>
      <c r="DM127" s="926"/>
      <c r="DN127" s="926"/>
      <c r="DO127" s="926"/>
      <c r="DP127" s="926"/>
      <c r="DQ127" s="926" t="s">
        <v>401</v>
      </c>
      <c r="DR127" s="926"/>
      <c r="DS127" s="926"/>
      <c r="DT127" s="926"/>
      <c r="DU127" s="926"/>
      <c r="DV127" s="927" t="s">
        <v>455</v>
      </c>
      <c r="DW127" s="927"/>
      <c r="DX127" s="927"/>
      <c r="DY127" s="927"/>
      <c r="DZ127" s="928"/>
    </row>
    <row r="128" spans="1:130" s="230" customFormat="1" ht="26.25" customHeight="1" thickBot="1" x14ac:dyDescent="0.25">
      <c r="A128" s="1047" t="s">
        <v>505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506</v>
      </c>
      <c r="X128" s="1049"/>
      <c r="Y128" s="1049"/>
      <c r="Z128" s="1050"/>
      <c r="AA128" s="1051">
        <v>12947</v>
      </c>
      <c r="AB128" s="1052"/>
      <c r="AC128" s="1052"/>
      <c r="AD128" s="1052"/>
      <c r="AE128" s="1053"/>
      <c r="AF128" s="1054">
        <v>15286</v>
      </c>
      <c r="AG128" s="1052"/>
      <c r="AH128" s="1052"/>
      <c r="AI128" s="1052"/>
      <c r="AJ128" s="1053"/>
      <c r="AK128" s="1054">
        <v>14151</v>
      </c>
      <c r="AL128" s="1052"/>
      <c r="AM128" s="1052"/>
      <c r="AN128" s="1052"/>
      <c r="AO128" s="1053"/>
      <c r="AP128" s="1055"/>
      <c r="AQ128" s="1056"/>
      <c r="AR128" s="1056"/>
      <c r="AS128" s="1056"/>
      <c r="AT128" s="1057"/>
      <c r="AU128" s="232"/>
      <c r="AV128" s="232"/>
      <c r="AW128" s="232"/>
      <c r="AX128" s="896" t="s">
        <v>507</v>
      </c>
      <c r="AY128" s="897"/>
      <c r="AZ128" s="897"/>
      <c r="BA128" s="897"/>
      <c r="BB128" s="897"/>
      <c r="BC128" s="897"/>
      <c r="BD128" s="897"/>
      <c r="BE128" s="898"/>
      <c r="BF128" s="1058" t="s">
        <v>475</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508</v>
      </c>
      <c r="CQ128" s="740"/>
      <c r="CR128" s="740"/>
      <c r="CS128" s="740"/>
      <c r="CT128" s="740"/>
      <c r="CU128" s="740"/>
      <c r="CV128" s="740"/>
      <c r="CW128" s="740"/>
      <c r="CX128" s="740"/>
      <c r="CY128" s="740"/>
      <c r="CZ128" s="740"/>
      <c r="DA128" s="740"/>
      <c r="DB128" s="740"/>
      <c r="DC128" s="740"/>
      <c r="DD128" s="740"/>
      <c r="DE128" s="740"/>
      <c r="DF128" s="1042"/>
      <c r="DG128" s="1043" t="s">
        <v>453</v>
      </c>
      <c r="DH128" s="1044"/>
      <c r="DI128" s="1044"/>
      <c r="DJ128" s="1044"/>
      <c r="DK128" s="1044"/>
      <c r="DL128" s="1044" t="s">
        <v>455</v>
      </c>
      <c r="DM128" s="1044"/>
      <c r="DN128" s="1044"/>
      <c r="DO128" s="1044"/>
      <c r="DP128" s="1044"/>
      <c r="DQ128" s="1044" t="s">
        <v>453</v>
      </c>
      <c r="DR128" s="1044"/>
      <c r="DS128" s="1044"/>
      <c r="DT128" s="1044"/>
      <c r="DU128" s="1044"/>
      <c r="DV128" s="1045" t="s">
        <v>453</v>
      </c>
      <c r="DW128" s="1045"/>
      <c r="DX128" s="1045"/>
      <c r="DY128" s="1045"/>
      <c r="DZ128" s="1046"/>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1172770</v>
      </c>
      <c r="AB129" s="959"/>
      <c r="AC129" s="959"/>
      <c r="AD129" s="959"/>
      <c r="AE129" s="960"/>
      <c r="AF129" s="961">
        <v>1279146</v>
      </c>
      <c r="AG129" s="959"/>
      <c r="AH129" s="959"/>
      <c r="AI129" s="959"/>
      <c r="AJ129" s="960"/>
      <c r="AK129" s="961">
        <v>1251070</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418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155785</v>
      </c>
      <c r="AB130" s="959"/>
      <c r="AC130" s="959"/>
      <c r="AD130" s="959"/>
      <c r="AE130" s="960"/>
      <c r="AF130" s="961">
        <v>149997</v>
      </c>
      <c r="AG130" s="959"/>
      <c r="AH130" s="959"/>
      <c r="AI130" s="959"/>
      <c r="AJ130" s="960"/>
      <c r="AK130" s="961">
        <v>150234</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1016985</v>
      </c>
      <c r="AB131" s="986"/>
      <c r="AC131" s="986"/>
      <c r="AD131" s="986"/>
      <c r="AE131" s="987"/>
      <c r="AF131" s="985">
        <v>1129149</v>
      </c>
      <c r="AG131" s="986"/>
      <c r="AH131" s="986"/>
      <c r="AI131" s="986"/>
      <c r="AJ131" s="987"/>
      <c r="AK131" s="985">
        <v>1100836</v>
      </c>
      <c r="AL131" s="986"/>
      <c r="AM131" s="986"/>
      <c r="AN131" s="986"/>
      <c r="AO131" s="987"/>
      <c r="AP131" s="1110"/>
      <c r="AQ131" s="1111"/>
      <c r="AR131" s="1111"/>
      <c r="AS131" s="1111"/>
      <c r="AT131" s="1112"/>
      <c r="AU131" s="233"/>
      <c r="AV131" s="233"/>
      <c r="AW131" s="233"/>
      <c r="AX131" s="1083" t="s">
        <v>515</v>
      </c>
      <c r="AY131" s="740"/>
      <c r="AZ131" s="740"/>
      <c r="BA131" s="740"/>
      <c r="BB131" s="740"/>
      <c r="BC131" s="740"/>
      <c r="BD131" s="740"/>
      <c r="BE131" s="1042"/>
      <c r="BF131" s="1084" t="s">
        <v>497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7.0730640080000002</v>
      </c>
      <c r="AB132" s="1097"/>
      <c r="AC132" s="1097"/>
      <c r="AD132" s="1097"/>
      <c r="AE132" s="1098"/>
      <c r="AF132" s="1099">
        <v>6.8203576320000003</v>
      </c>
      <c r="AG132" s="1097"/>
      <c r="AH132" s="1097"/>
      <c r="AI132" s="1097"/>
      <c r="AJ132" s="1098"/>
      <c r="AK132" s="1099">
        <v>8.5473222169999996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7.5</v>
      </c>
      <c r="AB133" s="1080"/>
      <c r="AC133" s="1080"/>
      <c r="AD133" s="1080"/>
      <c r="AE133" s="1081"/>
      <c r="AF133" s="1079">
        <v>7.1</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Z0XlPgaTVkRkQDbgRhVfd9uinNFFI1nq9aZL2zO0ISCvEEcovVekt2C6/7a8mCQ3AWXR0l9/o/JtZdkFrzr+A==" saltValue="OrdJuAJ1AA4iuhCieoqq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9"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MftdvGhSDJeSvq+y+cXAv1cw8ZevAFeqSsWw1tsnr+LzmD4Gyyunt4J5N06h/s8ahy9HzVIowgbmlHEQdkxRw==" saltValue="ctoN/PgAHlmdNJ2SfE40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52"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C5e7S7JgfQcqnhryYJdR2kHBrJHDSfvETIw4u/3YMpS7IjNMiwxZ6avktdau1VIV0lfoHnyMGF4C0IH8YGDjw==" saltValue="y2fa7aj/Zn4OTLt0fiIG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8" zoomScaleSheetLayoutView="78"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407655</v>
      </c>
      <c r="AP9" s="281">
        <v>288912</v>
      </c>
      <c r="AQ9" s="282">
        <v>239803</v>
      </c>
      <c r="AR9" s="283">
        <v>20.5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34869</v>
      </c>
      <c r="AP10" s="284">
        <v>24712</v>
      </c>
      <c r="AQ10" s="285">
        <v>35073</v>
      </c>
      <c r="AR10" s="286">
        <v>-29.5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t="s">
        <v>530</v>
      </c>
      <c r="AP11" s="284" t="s">
        <v>530</v>
      </c>
      <c r="AQ11" s="285">
        <v>3640</v>
      </c>
      <c r="AR11" s="286" t="s">
        <v>530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530</v>
      </c>
      <c r="AP12" s="284" t="s">
        <v>530</v>
      </c>
      <c r="AQ12" s="285" t="s">
        <v>530</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34439</v>
      </c>
      <c r="AP13" s="284">
        <v>24408</v>
      </c>
      <c r="AQ13" s="285">
        <v>11407</v>
      </c>
      <c r="AR13" s="286">
        <v>114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20249</v>
      </c>
      <c r="AP14" s="284">
        <v>14351</v>
      </c>
      <c r="AQ14" s="285">
        <v>4585</v>
      </c>
      <c r="AR14" s="286">
        <v>213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-26504</v>
      </c>
      <c r="AP15" s="284">
        <v>-18784</v>
      </c>
      <c r="AQ15" s="285">
        <v>-18839</v>
      </c>
      <c r="AR15" s="286">
        <v>-0.3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470708</v>
      </c>
      <c r="AP16" s="284">
        <v>333599</v>
      </c>
      <c r="AQ16" s="285">
        <v>275669</v>
      </c>
      <c r="AR16" s="286">
        <v>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27.64</v>
      </c>
      <c r="AP21" s="298">
        <v>23.86</v>
      </c>
      <c r="AQ21" s="299">
        <v>3.78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91</v>
      </c>
      <c r="AP22" s="303">
        <v>95.5</v>
      </c>
      <c r="AQ22" s="304">
        <v>-4.5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228398</v>
      </c>
      <c r="AP32" s="312">
        <v>161870</v>
      </c>
      <c r="AQ32" s="313">
        <v>162926</v>
      </c>
      <c r="AR32" s="314">
        <v>-0.6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530</v>
      </c>
      <c r="AP33" s="312" t="s">
        <v>530</v>
      </c>
      <c r="AQ33" s="313" t="s">
        <v>530</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530</v>
      </c>
      <c r="AP34" s="312" t="s">
        <v>530</v>
      </c>
      <c r="AQ34" s="313">
        <v>4</v>
      </c>
      <c r="AR34" s="314" t="s">
        <v>530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5053</v>
      </c>
      <c r="AP35" s="312">
        <v>3581</v>
      </c>
      <c r="AQ35" s="313">
        <v>33512</v>
      </c>
      <c r="AR35" s="314">
        <v>-89.3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6341</v>
      </c>
      <c r="AP36" s="312">
        <v>4494</v>
      </c>
      <c r="AQ36" s="313">
        <v>2866</v>
      </c>
      <c r="AR36" s="314">
        <v>56.8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v>18648</v>
      </c>
      <c r="AP37" s="312">
        <v>13216</v>
      </c>
      <c r="AQ37" s="313">
        <v>1429</v>
      </c>
      <c r="AR37" s="314">
        <v>824.8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v>37</v>
      </c>
      <c r="AP38" s="315">
        <v>26</v>
      </c>
      <c r="AQ38" s="316">
        <v>30</v>
      </c>
      <c r="AR38" s="304">
        <v>-13.3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-14151</v>
      </c>
      <c r="AP39" s="312">
        <v>-10029</v>
      </c>
      <c r="AQ39" s="313">
        <v>-7390</v>
      </c>
      <c r="AR39" s="314">
        <v>35.700000000000003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-150234</v>
      </c>
      <c r="AP40" s="312">
        <v>-106473</v>
      </c>
      <c r="AQ40" s="313">
        <v>-136323</v>
      </c>
      <c r="AR40" s="314">
        <v>-21.9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94092</v>
      </c>
      <c r="AP41" s="312">
        <v>66685</v>
      </c>
      <c r="AQ41" s="313">
        <v>57054</v>
      </c>
      <c r="AR41" s="314">
        <v>16.899999999999999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378356</v>
      </c>
      <c r="AN51" s="334">
        <v>249411</v>
      </c>
      <c r="AO51" s="335">
        <v>-9.9</v>
      </c>
      <c r="AP51" s="336">
        <v>271581</v>
      </c>
      <c r="AQ51" s="337">
        <v>-6.7</v>
      </c>
      <c r="AR51" s="338">
        <v>-3.2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99469</v>
      </c>
      <c r="AN52" s="342">
        <v>65570</v>
      </c>
      <c r="AO52" s="343">
        <v>9</v>
      </c>
      <c r="AP52" s="344">
        <v>117844</v>
      </c>
      <c r="AQ52" s="345">
        <v>-1</v>
      </c>
      <c r="AR52" s="346">
        <v>10</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339707</v>
      </c>
      <c r="AN53" s="334">
        <v>224674</v>
      </c>
      <c r="AO53" s="335">
        <v>-9.9</v>
      </c>
      <c r="AP53" s="336">
        <v>268375</v>
      </c>
      <c r="AQ53" s="337">
        <v>-1.2</v>
      </c>
      <c r="AR53" s="338">
        <v>-8.6999999999999993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172967</v>
      </c>
      <c r="AN54" s="342">
        <v>114396</v>
      </c>
      <c r="AO54" s="343">
        <v>74.5</v>
      </c>
      <c r="AP54" s="344">
        <v>119602</v>
      </c>
      <c r="AQ54" s="345">
        <v>1.5</v>
      </c>
      <c r="AR54" s="346">
        <v>73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502184</v>
      </c>
      <c r="AN55" s="334">
        <v>348255</v>
      </c>
      <c r="AO55" s="335">
        <v>55</v>
      </c>
      <c r="AP55" s="336">
        <v>301035</v>
      </c>
      <c r="AQ55" s="337">
        <v>12.2</v>
      </c>
      <c r="AR55" s="338">
        <v>42.8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248502</v>
      </c>
      <c r="AN56" s="342">
        <v>172331</v>
      </c>
      <c r="AO56" s="343">
        <v>50.6</v>
      </c>
      <c r="AP56" s="344">
        <v>154376</v>
      </c>
      <c r="AQ56" s="345">
        <v>29.1</v>
      </c>
      <c r="AR56" s="346">
        <v>21.5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621845</v>
      </c>
      <c r="AN57" s="334">
        <v>439156</v>
      </c>
      <c r="AO57" s="335">
        <v>26.1</v>
      </c>
      <c r="AP57" s="336">
        <v>277467</v>
      </c>
      <c r="AQ57" s="337">
        <v>-7.8</v>
      </c>
      <c r="AR57" s="338">
        <v>33.9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255212</v>
      </c>
      <c r="AN58" s="342">
        <v>180234</v>
      </c>
      <c r="AO58" s="343">
        <v>4.5999999999999996</v>
      </c>
      <c r="AP58" s="344">
        <v>128378</v>
      </c>
      <c r="AQ58" s="345">
        <v>-16.8</v>
      </c>
      <c r="AR58" s="346">
        <v>21.4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567699</v>
      </c>
      <c r="AN59" s="334">
        <v>402338</v>
      </c>
      <c r="AO59" s="335">
        <v>-8.4</v>
      </c>
      <c r="AP59" s="336">
        <v>282256</v>
      </c>
      <c r="AQ59" s="337">
        <v>1.7</v>
      </c>
      <c r="AR59" s="338">
        <v>-10.1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162418</v>
      </c>
      <c r="AN60" s="342">
        <v>115108</v>
      </c>
      <c r="AO60" s="343">
        <v>-36.1</v>
      </c>
      <c r="AP60" s="344">
        <v>145453</v>
      </c>
      <c r="AQ60" s="345">
        <v>13.3</v>
      </c>
      <c r="AR60" s="346">
        <v>-49.4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481958</v>
      </c>
      <c r="AN61" s="349">
        <v>332767</v>
      </c>
      <c r="AO61" s="350">
        <v>10.6</v>
      </c>
      <c r="AP61" s="351">
        <v>280143</v>
      </c>
      <c r="AQ61" s="352">
        <v>-0.4</v>
      </c>
      <c r="AR61" s="338">
        <v>11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187714</v>
      </c>
      <c r="AN62" s="342">
        <v>129528</v>
      </c>
      <c r="AO62" s="343">
        <v>20.5</v>
      </c>
      <c r="AP62" s="344">
        <v>133131</v>
      </c>
      <c r="AQ62" s="345">
        <v>5.2</v>
      </c>
      <c r="AR62" s="346">
        <v>15.3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nuxzgwdHf5QVW3UfJclUeuivMTLXvNQ0w2gO8//28nuaUHs9YRC8NkrTz1OXwRgwzjVxV6cdE28hE/ubiQ703w==" saltValue="crINk2lnrNxnDB3utbVf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570</v>
      </c>
    </row>
    <row r="120" spans="125:125" ht="13.5" hidden="1" customHeight="1" x14ac:dyDescent="0.2"/>
    <row r="121" spans="125:125" ht="13.5" hidden="1" customHeight="1" x14ac:dyDescent="0.2">
      <c r="DU121" s="259"/>
    </row>
  </sheetData>
  <sheetProtection algorithmName="SHA-512" hashValue="rlMnibk6qC8Nk7HdNn/VFrhIGYswYxFtdnWzb1gLV3LqpmOgIxdG5dhwragBdLbkDg5bNIXtYAXYPWvR3MPZiA==" saltValue="cOMHBYkzPRwH+bbeUixq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82" zoomScaleNormal="82"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571</v>
      </c>
    </row>
  </sheetData>
  <sheetProtection algorithmName="SHA-512" hashValue="6DUJrAriLOfrhgBY69fiAXUgIzSf+eHyPpGD2Bqr+FLoHPZ6ht42lDbgDBPjH37q+Ta9XeV8XKFlbz+yxMWYsA==" saltValue="kDEN1i2uBgm4Sg9Ln8if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139" t="s">
        <v>3</v>
      </c>
      <c r="D47" s="1139"/>
      <c r="E47" s="1140"/>
      <c r="F47" s="11">
        <v>72.02</v>
      </c>
      <c r="G47" s="12">
        <v>66.92</v>
      </c>
      <c r="H47" s="12">
        <v>65.900000000000006</v>
      </c>
      <c r="I47" s="12">
        <v>63.87</v>
      </c>
      <c r="J47" s="13">
        <v>79.81</v>
      </c>
    </row>
    <row r="48" spans="2:10" ht="57.75" customHeight="1" x14ac:dyDescent="0.2">
      <c r="B48" s="14"/>
      <c r="C48" s="1141" t="s">
        <v>4</v>
      </c>
      <c r="D48" s="1141"/>
      <c r="E48" s="1142"/>
      <c r="F48" s="15">
        <v>9.36</v>
      </c>
      <c r="G48" s="16">
        <v>7.03</v>
      </c>
      <c r="H48" s="16">
        <v>1.9</v>
      </c>
      <c r="I48" s="16">
        <v>10.4</v>
      </c>
      <c r="J48" s="17">
        <v>9.2899999999999991</v>
      </c>
    </row>
    <row r="49" spans="2:10" ht="57.75" customHeight="1" thickBot="1" x14ac:dyDescent="0.25">
      <c r="B49" s="18"/>
      <c r="C49" s="1143" t="s">
        <v>5</v>
      </c>
      <c r="D49" s="1143"/>
      <c r="E49" s="1144"/>
      <c r="F49" s="19">
        <v>9.75</v>
      </c>
      <c r="G49" s="20" t="s">
        <v>577</v>
      </c>
      <c r="H49" s="20" t="s">
        <v>578</v>
      </c>
      <c r="I49" s="20">
        <v>12.11</v>
      </c>
      <c r="J49" s="21">
        <v>13.16</v>
      </c>
    </row>
    <row r="50" spans="2:10" ht="13" x14ac:dyDescent="0.2"/>
  </sheetData>
  <sheetProtection algorithmName="SHA-512" hashValue="aCTUK2bFoqCIklsO3qBYtjAm33DehJ0AJO39ZqARpCfHHxgvFOjbxyxYpW9r/pS23p/Yrrg5MDlbTnvO7ru3mQ==" saltValue="LUxF2GQIqn32tENy3gJx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2024-03-14T04:41:13Z</dcterms:created>
  <dcterms:modified xsi:type="dcterms:W3CDTF">2024-03-19T05:58:12Z</dcterms:modified>
  <cp:category/>
</cp:coreProperties>
</file>