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12" l="1"/>
  <c r="AA71" i="12"/>
  <c r="AA70" i="12"/>
  <c r="AA69" i="12"/>
  <c r="AA68" i="12"/>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AM35" i="10"/>
  <c r="CO34" i="10"/>
  <c r="CO35" i="10" s="1"/>
  <c r="BW34" i="10"/>
  <c r="BW35" i="10" s="1"/>
  <c r="BW36" i="10" s="1"/>
  <c r="BW37" i="10" s="1"/>
  <c r="BW38"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<sst xmlns="http://schemas.openxmlformats.org/spreadsheetml/2006/main" count="1121" uniqueCount="595">
  <si>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</si>
  <si>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</si>
  <si>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</si>
  <si>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</si>
  <si>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</si>
  <si>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</si>
  <si>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</si>
  <si>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</si>
  <si>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</si>
  <si>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</si>
  <si>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</si>
  <si>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</si>
  <si>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</si>
  <si>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</si>
  <si>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</si>
  <si>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</si>
  <si>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</si>
  <si>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</si>
  <si>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</si>
  <si>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</si>
  <si>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</si>
  <si>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</si>
  <si>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</si>
  <si>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</si>
  <si>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</si>
  <si>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</si>
  <si>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</si>
  <si>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</si>
  <si>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</si>
  <si>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</si>
  <si>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</si>
  <si>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</si>
  <si>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</si>
  <si>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</si>
  <si>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</si>
  <si>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</si>
  <si>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</si>
  <si>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</si>
  <si>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</si>
  <si>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</si>
  <si>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</si>
  <si>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</si>
  <si>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</si>
  <si>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</si>
  <si>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</si>
  <si>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</si>
  <si>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</si>
  <si>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</si>
  <si>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</si>
  <si>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</si>
  <si>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</si>
  <si>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</si>
  <si>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</si>
  <si>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</si>
  <si>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</si>
  <si>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</si>
  <si>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</si>
  <si>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</si>
  <si>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</si>
  <si>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</si>
  <si>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</si>
  <si>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</si>
  <si>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</si>
  <si>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</si>
  <si>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</si>
  <si>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</si>
  <si>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</si>
  <si>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</si>
  <si>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</si>
  <si>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</si>
  <si>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</si>
  <si>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</si>
  <si>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</si>
  <si>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</si>
  <si>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</si>
  <si>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</si>
  <si>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</si>
  <si>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</si>
  <si>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</si>
  <si>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</si>
  <si>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</si>
  <si>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</si>
  <si>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</si>
  <si>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</si>
  <si>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</si>
  <si>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</si>
  <si>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</si>
  <si>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</si>
  <si>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</si>
  <si>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</si>
  <si>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</si>
  <si>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</si>
  <si>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</si>
  <si>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</si>
  <si>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</si>
  <si>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</si>
  <si>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</si>
  <si>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</si>
  <si>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</si>
  <si>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</si>
  <si>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</si>
  <si>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</si>
  <si>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</si>
  <si>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</si>
  <si>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</si>
  <si>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</si>
  <si>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</si>
  <si>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</si>
  <si>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</si>
  <si>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</si>
  <si>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</si>
  <si>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</si>
  <si>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</si>
  <si>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</si>
  <si>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</si>
  <si>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</si>
  <si>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</si>
  <si>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</si>
  <si>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</si>
  <si>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</si>
  <si>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</si>
  <si>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</si>
  <si>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</si>
  <si>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</si>
  <si>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</si>
  <si>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</si>
  <si>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</si>
  <si>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</si>
  <si>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</si>
  <si>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</si>
  <si>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</si>
  <si>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</si>
  <si>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</si>
  <si>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</si>
  <si>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</si>
  <si>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</si>
  <si>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</si>
  <si>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</si>
  <si>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</si>
  <si>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</si>
  <si>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</si>
  <si>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</si>
  <si>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</si>
  <si>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</si>
  <si>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</si>
  <si>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</si>
  <si>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</si>
  <si>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</si>
  <si>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</si>
  <si>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</si>
  <si>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</si>
  <si>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</si>
  <si>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</si>
  <si>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</si>
  <si>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</si>
  <si>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</si>
  <si>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</si>
  <si>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</si>
  <si>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</si>
  <si>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</si>
  <si>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</si>
  <si>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</si>
  <si>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</si>
  <si>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</si>
  <si>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</si>
  <si>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</si>
  <si>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</si>
  <si>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</si>
  <si>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</si>
  <si>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</si>
  <si>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</si>
  <si>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</si>
  <si>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</si>
  <si>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</si>
  <si>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</si>
  <si>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</si>
  <si>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</si>
  <si>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</si>
  <si>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</si>
  <si>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</si>
  <si>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</si>
  <si>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</si>
  <si>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</si>
  <si>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</si>
  <si>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</si>
  <si>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</si>
  <si>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</si>
  <si>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</si>
  <si>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</si>
  <si>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</si>
  <si>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</si>
  <si>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</si>
  <si>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</si>
  <si>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</si>
  <si>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</si>
  <si>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</si>
  <si>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</si>
  <si>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</si>
  <si>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</si>
  <si>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</si>
  <si>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</si>
  <si>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</si>
  <si>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</si>
  <si>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</si>
  <si>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</si>
  <si>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</si>
  <si>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</si>
  <si>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</si>
  <si>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</si>
  <si>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</si>
  <si>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</si>
  <si>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</si>
  <si>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</si>
  <si>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</si>
  <si>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</si>
  <si>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</si>
  <si>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</si>
  <si>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</si>
  <si>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</si>
  <si>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</si>
  <si>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</si>
  <si>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</si>
  <si>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</si>
  <si>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</si>
  <si>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</si>
  <si>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</si>
  <si>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</si>
  <si>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</si>
  <si>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</si>
  <si>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</si>
  <si>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</si>
  <si>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</si>
  <si>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</si>
  <si>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</si>
  <si>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</si>
  <si>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</si>
  <si>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</si>
  <si>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</si>
  <si>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</si>
  <si>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</si>
  <si>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</si>
  <si>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</si>
  <si>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</si>
  <si>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</si>
  <si>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</si>
  <si>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</si>
  <si>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</si>
  <si>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</si>
  <si>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</si>
  <si>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</si>
  <si>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</si>
  <si>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</si>
  <si>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</si>
  <si>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</si>
  <si>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</si>
  <si>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</si>
  <si>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</si>
  <si>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</si>
  <si>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</si>
  <si>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</si>
  <si>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</si>
  <si>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</si>
  <si>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</si>
  <si>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</si>
  <si>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</si>
  <si>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</si>
  <si>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</si>
  <si>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</si>
  <si>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</si>
  <si>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</si>
  <si>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</si>
  <si>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</si>
  <si>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</si>
  <si>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</si>
  <si>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</si>
  <si>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</si>
  <si>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</si>
  <si>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</si>
  <si>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</si>
  <si>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</si>
  <si>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</si>
  <si>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</si>
  <si>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</si>
  <si>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</si>
  <si>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</si>
  <si>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</si>
  <si>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</si>
  <si>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</si>
  <si>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</si>
  <si>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</si>
  <si>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</si>
  <si>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</si>
  <si>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</si>
  <si>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</si>
  <si>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</si>
  <si>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</si>
  <si>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</si>
  <si>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</si>
  <si>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</si>
  <si>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</si>
  <si>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</si>
  <si>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</si>
  <si>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</si>
  <si>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</si>
  <si>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</si>
  <si>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</si>
  <si>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</si>
  <si>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</si>
  <si>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</si>
  <si>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</si>
  <si>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</si>
  <si>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</si>
  <si>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</si>
  <si>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</si>
  <si>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</si>
  <si>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</si>
  <si>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</si>
  <si>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</si>
  <si>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</si>
  <si>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</si>
  <si>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</si>
  <si>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</si>
  <si>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</si>
  <si>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</si>
  <si>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</si>
  <si>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</si>
  <si>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</si>
  <si>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</si>
  <si>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</si>
  <si>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</si>
  <si>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</si>
  <si>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</si>
  <si>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</si>
  <si>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</si>
  <si>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</si>
  <si>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</si>
  <si>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</si>
  <si>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</si>
  <si>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</si>
  <si>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</si>
  <si>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</si>
  <si>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</si>
  <si>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</si>
  <si>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</si>
  <si>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</si>
  <si>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</si>
  <si>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</si>
  <si>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</si>
  <si>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</si>
  <si>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</si>
  <si>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</si>
  <si>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</si>
  <si>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</si>
  <si>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</si>
  <si>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</si>
  <si>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</si>
  <si>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</si>
  <si>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</si>
  <si>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</si>
  <si>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</si>
  <si>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</si>
  <si>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</si>
  <si>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</si>
  <si>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</si>
  <si>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</si>
  <si>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</si>
  <si>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</si>
  <si>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</si>
  <si>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</si>
  <si>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</si>
  <si>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</si>
  <si>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</si>
  <si>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</si>
  <si>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</si>
  <si>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</si>
  <si>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</si>
  <si>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</si>
  <si>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</si>
  <si>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</si>
  <si>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</si>
  <si>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</si>
  <si>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</si>
  <si>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</si>
  <si>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</si>
  <si>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</si>
  <si>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</si>
  <si>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</si>
  <si>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</si>
  <si>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</si>
  <si>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</si>
  <si>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</si>
  <si>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</si>
  <si>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</si>
  <si>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</si>
  <si>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</si>
  <si>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</si>
  <si>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</si>
  <si>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</si>
  <si>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</si>
  <si>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</si>
  <si>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</si>
  <si>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</si>
  <si>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</si>
  <si>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</si>
  <si>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</si>
  <si>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</si>
  <si>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</si>
  <si>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</si>
  <si>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</si>
  <si>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</si>
  <si>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</si>
  <si>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</si>
  <si>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</si>
  <si>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</si>
  <si>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</si>
  <si>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生活排水特別会計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</si>
  <si>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</si>
  <si>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</si>
  <si>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</si>
  <si>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</si>
  <si>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</si>
  <si>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</si>
  <si>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</si>
  <si>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</si>
  <si>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</si>
  <si>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</si>
  <si>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</si>
  <si>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</si>
  <si>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</si>
  <si>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</si>
  <si>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</si>
  <si>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</si>
  <si>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</si>
  <si>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</si>
  <si>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</si>
  <si>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</si>
  <si>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</si>
  <si>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</si>
  <si>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</si>
  <si>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</si>
  <si>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</si>
  <si>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</si>
  <si>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</si>
  <si>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</si>
  <si>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</si>
  <si>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</si>
  <si>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</si>
  <si>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</si>
  <si>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</si>
  <si>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</si>
  <si>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</si>
  <si>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</si>
  <si>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</si>
  <si>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</si>
  <si>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</si>
  <si>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</si>
  <si>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</si>
  <si>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</si>
  <si>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</si>
  <si>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</si>
  <si>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</si>
  <si>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</si>
  <si>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</si>
  <si>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</si>
  <si>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</si>
  <si>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</si>
  <si>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</si>
  <si>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</si>
  <si>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</si>
  <si>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</si>
  <si>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</si>
  <si>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</si>
  <si>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</si>
  <si>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</si>
  <si>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</si>
  <si>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</si>
  <si>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</si>
  <si>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</si>
  <si>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</si>
  <si>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</si>
  <si>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</si>
  <si>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</si>
  <si>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</si>
  <si>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</si>
  <si>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</si>
  <si>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</si>
  <si>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</si>
  <si>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</si>
  <si>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</si>
  <si>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</si>
  <si>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</si>
  <si>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</si>
  <si>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</si>
  <si>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</si>
  <si>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</si>
  <si>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</si>
  <si>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</si>
  <si>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</si>
  <si>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</si>
  <si>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</si>
  <si>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</si>
  <si>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</si>
  <si>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</si>
  <si>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</si>
  <si>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</si>
  <si>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</si>
  <si>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</si>
  <si>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</si>
  <si>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</si>
  <si>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</si>
  <si>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</si>
  <si>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</si>
  <si>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</si>
  <si>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</si>
  <si>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</si>
  <si>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</si>
  <si>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</si>
  <si>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</si>
  <si>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</si>
  <si>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</si>
  <si>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</si>
  <si>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</si>
  <si>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</si>
  <si>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</si>
  <si>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</si>
  <si>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</si>
  <si>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</si>
  <si>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</si>
  <si>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</si>
  <si>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</si>
  <si>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</si>
  <si>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</si>
  <si>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</si>
  <si>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</si>
  <si>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</si>
  <si>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</si>
  <si>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</si>
  <si>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</si>
  <si>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</si>
  <si>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</si>
  <si>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</si>
  <si>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</si>
  <si>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</si>
  <si>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</si>
  <si>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</si>
  <si>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</si>
  <si>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</si>
  <si>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</si>
  <si>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</si>
  <si>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</si>
  <si>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</si>
  <si>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</si>
  <si>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</si>
  <si>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</si>
  <si>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</si>
  <si>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</si>
  <si>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</si>
  <si>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</si>
  <si>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</si>
  <si>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</si>
  <si>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</si>
  <si>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</si>
  <si>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</si>
  <si>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</si>
  <si>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3.79</t>
  </si>
  <si>
    <t>▲ 6.31</t>
  </si>
  <si>
    <t>▲ 2.44</t>
  </si>
  <si>
    <t>一般会計</t>
  </si>
  <si>
    <t>介護保険特別会計</t>
  </si>
  <si>
    <t>国民健康保険特別会計</t>
  </si>
  <si>
    <t>生活排水特別会計</t>
  </si>
  <si>
    <t>後期高齢者医療特別会計</t>
  </si>
  <si>
    <t>土地取得特別会計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</si>
  <si>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</si>
  <si>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</si>
  <si>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</si>
  <si>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</si>
  <si>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</si>
  <si>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</si>
  <si>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</si>
  <si>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</si>
  <si>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</si>
  <si>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</si>
  <si>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</si>
  <si>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</si>
  <si>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</si>
  <si>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</si>
  <si>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</si>
  <si>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地域振興基金</t>
    <rPh sb="0" eb="2">
      <t>チイキ</t>
    </rPh>
    <rPh sb="2" eb="4">
      <t>シンコウ</t>
    </rPh>
    <rPh sb="4" eb="6">
      <t>キキン</t>
    </rPh>
    <phoneticPr fontId="5"/>
  </si>
  <si>
    <t>水道事業基金</t>
    <rPh sb="0" eb="2">
      <t>スイドウ</t>
    </rPh>
    <rPh sb="2" eb="4">
      <t>ジギョウ</t>
    </rPh>
    <rPh sb="4" eb="6">
      <t>キキン</t>
    </rPh>
    <phoneticPr fontId="2"/>
  </si>
  <si>
    <t>公共施設整備基金</t>
    <rPh sb="0" eb="2">
      <t>コウキョウ</t>
    </rPh>
    <rPh sb="2" eb="4">
      <t>シセツ</t>
    </rPh>
    <rPh sb="4" eb="6">
      <t>セイビ</t>
    </rPh>
    <rPh sb="6" eb="8">
      <t>キキン</t>
    </rPh>
    <phoneticPr fontId="2"/>
  </si>
  <si>
    <t>ふるさと応援基金</t>
    <rPh sb="4" eb="6">
      <t>オウエン</t>
    </rPh>
    <rPh sb="6" eb="8">
      <t>キキン</t>
    </rPh>
    <phoneticPr fontId="2"/>
  </si>
  <si>
    <t>地域福祉基金</t>
    <rPh sb="0" eb="2">
      <t>チイキ</t>
    </rPh>
    <rPh sb="2" eb="4">
      <t>フクシ</t>
    </rPh>
    <rPh sb="4" eb="6">
      <t>キキン</t>
    </rPh>
    <phoneticPr fontId="2"/>
  </si>
  <si>
    <t>有限会社　石段の郷中央</t>
    <rPh sb="0" eb="4">
      <t>ユウゲンガイシャ</t>
    </rPh>
    <rPh sb="5" eb="7">
      <t>イシダン</t>
    </rPh>
    <rPh sb="8" eb="9">
      <t>サト</t>
    </rPh>
    <rPh sb="9" eb="11">
      <t>チュウオウ</t>
    </rPh>
    <phoneticPr fontId="2"/>
  </si>
  <si>
    <t>株式会社　美里まちづくり公社</t>
    <rPh sb="0" eb="4">
      <t>カブシキガイシャ</t>
    </rPh>
    <rPh sb="5" eb="7">
      <t>ミサト</t>
    </rPh>
    <rPh sb="12" eb="14">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</si>
</sst>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126525</c:v>
                </c:pt>
                <c:pt idx="3">
                  <c:v>122054</c:v>
                </c:pt>
                <c:pt idx="4">
                  <c:v>111644</c:v>
                </c:pt>
              </c:numCache>
            </c:numRef>
          </c:val>
          <c:smooth val="0"/>
          <c:extLst>
            <c:ext xmlns:c16="http://schemas.microsoft.com/office/drawing/2014/chart" uri="{C3380CC4-5D6E-409C-BE32-E72D297353CC}">
              <c16:uniqueId val="{00000000-2C64-452F-A44A-8F240198B3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151695</c:v>
                </c:pt>
                <c:pt idx="1">
                  <c:v>175946</c:v>
                </c:pt>
                <c:pt idx="2">
                  <c:v>151158</c:v>
                </c:pt>
                <c:pt idx="3">
                  <c:v>139496</c:v>
                </c:pt>
                <c:pt idx="4">
                  <c:v>131145</c:v>
                </c:pt>
              </c:numCache>
            </c:numRef>
          </c:val>
          <c:smooth val="0"/>
          <c:extLst>
            <c:ext xmlns:c16="http://schemas.microsoft.com/office/drawing/2014/chart" uri="{C3380CC4-5D6E-409C-BE32-E72D297353CC}">
              <c16:uniqueId val="{00000001-2C64-452F-A44A-8F240198B3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c:v>
                </c:pt>
                <c:pt idx="1">
                  <c:v>4.5199999999999996</c:v>
                </c:pt>
                <c:pt idx="2">
                  <c:v>4.6900000000000004</c:v>
                </c:pt>
                <c:pt idx="3">
                  <c:v>6.12</c:v>
                </c:pt>
                <c:pt idx="4">
                  <c:v>5.33</c:v>
                </c:pt>
              </c:numCache>
            </c:numRef>
          </c:val>
          <c:extLst>
            <c:ext xmlns:c16="http://schemas.microsoft.com/office/drawing/2014/chart" uri="{C3380CC4-5D6E-409C-BE32-E72D297353CC}">
              <c16:uniqueId val="{00000000-09D1-431C-9105-0FC397C0C1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44.19</c:v>
                </c:pt>
                <c:pt idx="1">
                  <c:v>42.76</c:v>
                </c:pt>
                <c:pt idx="2">
                  <c:v>38.54</c:v>
                </c:pt>
                <c:pt idx="3">
                  <c:v>36.340000000000003</c:v>
                </c:pt>
                <c:pt idx="4">
                  <c:v>40.450000000000003</c:v>
                </c:pt>
              </c:numCache>
            </c:numRef>
          </c:val>
          <c:extLst>
            <c:ext xmlns:c16="http://schemas.microsoft.com/office/drawing/2014/chart" uri="{C3380CC4-5D6E-409C-BE32-E72D297353CC}">
              <c16:uniqueId val="{00000001-09D1-431C-9105-0FC397C0C1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-3.79</c:v>
                </c:pt>
                <c:pt idx="1">
                  <c:v>-6.31</c:v>
                </c:pt>
                <c:pt idx="2">
                  <c:v>-2.44</c:v>
                </c:pt>
                <c:pt idx="3">
                  <c:v>1.53</c:v>
                </c:pt>
                <c:pt idx="4">
                  <c:v>1.98</c:v>
                </c:pt>
              </c:numCache>
            </c:numRef>
          </c:val>
          <c:smooth val="0"/>
          <c:extLst>
            <c:ext xmlns:c16="http://schemas.microsoft.com/office/drawing/2014/chart" uri="{C3380CC4-5D6E-409C-BE32-E72D297353CC}">
              <c16:uniqueId val="{00000002-09D1-431C-9105-0FC397C0C1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3E-4704-8EA7-C0B36FC1E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3E-4704-8EA7-C0B36FC1E7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3E-4704-8EA7-C0B36FC1E7D9}"/>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0.06</c:v>
                </c:pt>
                <c:pt idx="4">
                  <c:v>#N/A</c:v>
                </c:pt>
                <c:pt idx="5">
                  <c:v>0.41</c:v>
                </c:pt>
                <c:pt idx="6">
                  <c:v>#N/A</c:v>
                </c:pt>
                <c:pt idx="7">
                  <c:v>0</c:v>
                </c:pt>
                <c:pt idx="8">
                  <c:v>#N/A</c:v>
                </c:pt>
                <c:pt idx="9">
                  <c:v>0</c:v>
                </c:pt>
              </c:numCache>
            </c:numRef>
          </c:val>
          <c:extLst>
            <c:ext xmlns:c16="http://schemas.microsoft.com/office/drawing/2014/chart" uri="{C3380CC4-5D6E-409C-BE32-E72D297353CC}">
              <c16:uniqueId val="{00000003-F33E-4704-8EA7-C0B36FC1E7D9}"/>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33E-4704-8EA7-C0B36FC1E7D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F33E-4704-8EA7-C0B36FC1E7D9}"/>
            </c:ext>
          </c:extLst>
        </c:ser>
        <c:ser>
          <c:idx val="6"/>
          <c:order val="6"/>
          <c:tx>
            <c:strRef>
              <c:f>データシート!$A$33</c:f>
              <c:strCache>
                <c:ptCount val="1"/>
                <c:pt idx="0">
                  <c:v>生活排水特別会計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0.13</c:v>
                </c:pt>
                <c:pt idx="4">
                  <c:v>#N/A</c:v>
                </c:pt>
                <c:pt idx="5">
                  <c:v>0.3</c:v>
                </c:pt>
                <c:pt idx="6">
                  <c:v>#N/A</c:v>
                </c:pt>
                <c:pt idx="7">
                  <c:v>0.13</c:v>
                </c:pt>
                <c:pt idx="8">
                  <c:v>#N/A</c:v>
                </c:pt>
                <c:pt idx="9">
                  <c:v>0.09</c:v>
                </c:pt>
              </c:numCache>
            </c:numRef>
          </c:val>
          <c:extLst>
            <c:ext xmlns:c16="http://schemas.microsoft.com/office/drawing/2014/chart" uri="{C3380CC4-5D6E-409C-BE32-E72D297353CC}">
              <c16:uniqueId val="{00000006-F33E-4704-8EA7-C0B36FC1E7D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1.45</c:v>
                </c:pt>
                <c:pt idx="4">
                  <c:v>#N/A</c:v>
                </c:pt>
                <c:pt idx="5">
                  <c:v>1.36</c:v>
                </c:pt>
                <c:pt idx="6">
                  <c:v>#N/A</c:v>
                </c:pt>
                <c:pt idx="7">
                  <c:v>1.54</c:v>
                </c:pt>
                <c:pt idx="8">
                  <c:v>#N/A</c:v>
                </c:pt>
                <c:pt idx="9">
                  <c:v>1.32</c:v>
                </c:pt>
              </c:numCache>
            </c:numRef>
          </c:val>
          <c:extLst>
            <c:ext xmlns:c16="http://schemas.microsoft.com/office/drawing/2014/chart" uri="{C3380CC4-5D6E-409C-BE32-E72D297353CC}">
              <c16:uniqueId val="{00000007-F33E-4704-8EA7-C0B36FC1E7D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0.59</c:v>
                </c:pt>
                <c:pt idx="2">
                  <c:v>#N/A</c:v>
                </c:pt>
                <c:pt idx="3">
                  <c:v>0.76</c:v>
                </c:pt>
                <c:pt idx="4">
                  <c:v>#N/A</c:v>
                </c:pt>
                <c:pt idx="5">
                  <c:v>0.83</c:v>
                </c:pt>
                <c:pt idx="6">
                  <c:v>#N/A</c:v>
                </c:pt>
                <c:pt idx="7">
                  <c:v>1.1299999999999999</c:v>
                </c:pt>
                <c:pt idx="8">
                  <c:v>#N/A</c:v>
                </c:pt>
                <c:pt idx="9">
                  <c:v>1.73</c:v>
                </c:pt>
              </c:numCache>
            </c:numRef>
          </c:val>
          <c:extLst>
            <c:ext xmlns:c16="http://schemas.microsoft.com/office/drawing/2014/chart" uri="{C3380CC4-5D6E-409C-BE32-E72D297353CC}">
              <c16:uniqueId val="{00000008-F33E-4704-8EA7-C0B36FC1E7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9.49</c:v>
                </c:pt>
                <c:pt idx="2">
                  <c:v>#N/A</c:v>
                </c:pt>
                <c:pt idx="3">
                  <c:v>4.5199999999999996</c:v>
                </c:pt>
                <c:pt idx="4">
                  <c:v>#N/A</c:v>
                </c:pt>
                <c:pt idx="5">
                  <c:v>4.68</c:v>
                </c:pt>
                <c:pt idx="6">
                  <c:v>#N/A</c:v>
                </c:pt>
                <c:pt idx="7">
                  <c:v>27.87</c:v>
                </c:pt>
                <c:pt idx="8">
                  <c:v>#N/A</c:v>
                </c:pt>
                <c:pt idx="9">
                  <c:v>5.33</c:v>
                </c:pt>
              </c:numCache>
            </c:numRef>
          </c:val>
          <c:extLst>
            <c:ext xmlns:c16="http://schemas.microsoft.com/office/drawing/2014/chart" uri="{C3380CC4-5D6E-409C-BE32-E72D297353CC}">
              <c16:uniqueId val="{00000009-F33E-4704-8EA7-C0B36FC1E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796</c:v>
                </c:pt>
                <c:pt idx="5">
                  <c:v>811</c:v>
                </c:pt>
                <c:pt idx="8">
                  <c:v>792</c:v>
                </c:pt>
                <c:pt idx="11">
                  <c:v>778</c:v>
                </c:pt>
                <c:pt idx="14">
                  <c:v>802</c:v>
                </c:pt>
              </c:numCache>
            </c:numRef>
          </c:val>
          <c:extLst>
            <c:ext xmlns:c16="http://schemas.microsoft.com/office/drawing/2014/chart" uri="{C3380CC4-5D6E-409C-BE32-E72D297353CC}">
              <c16:uniqueId val="{00000000-D9E4-4BD0-B91F-ED4F65C549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4-4BD0-B91F-ED4F65C549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E4-4BD0-B91F-ED4F65C549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11</c:v>
                </c:pt>
                <c:pt idx="9">
                  <c:v>19</c:v>
                </c:pt>
                <c:pt idx="12">
                  <c:v>53</c:v>
                </c:pt>
              </c:numCache>
            </c:numRef>
          </c:val>
          <c:extLst>
            <c:ext xmlns:c16="http://schemas.microsoft.com/office/drawing/2014/chart" uri="{C3380CC4-5D6E-409C-BE32-E72D297353CC}">
              <c16:uniqueId val="{00000003-D9E4-4BD0-B91F-ED4F65C549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c:v>
                </c:pt>
                <c:pt idx="3">
                  <c:v>58</c:v>
                </c:pt>
                <c:pt idx="6">
                  <c:v>61</c:v>
                </c:pt>
                <c:pt idx="9">
                  <c:v>67</c:v>
                </c:pt>
                <c:pt idx="12">
                  <c:v>52</c:v>
                </c:pt>
              </c:numCache>
            </c:numRef>
          </c:val>
          <c:extLst>
            <c:ext xmlns:c16="http://schemas.microsoft.com/office/drawing/2014/chart" uri="{C3380CC4-5D6E-409C-BE32-E72D297353CC}">
              <c16:uniqueId val="{00000004-D9E4-4BD0-B91F-ED4F65C549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4-4BD0-B91F-ED4F65C549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4-4BD0-B91F-ED4F65C549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930</c:v>
                </c:pt>
                <c:pt idx="3">
                  <c:v>986</c:v>
                </c:pt>
                <c:pt idx="6">
                  <c:v>940</c:v>
                </c:pt>
                <c:pt idx="9">
                  <c:v>920</c:v>
                </c:pt>
                <c:pt idx="12">
                  <c:v>994</c:v>
                </c:pt>
              </c:numCache>
            </c:numRef>
          </c:val>
          <c:extLst>
            <c:ext xmlns:c16="http://schemas.microsoft.com/office/drawing/2014/chart" uri="{C3380CC4-5D6E-409C-BE32-E72D297353CC}">
              <c16:uniqueId val="{00000007-D9E4-4BD0-B91F-ED4F65C549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204</c:v>
                </c:pt>
                <c:pt idx="2">
                  <c:v>#N/A</c:v>
                </c:pt>
                <c:pt idx="3">
                  <c:v>#N/A</c:v>
                </c:pt>
                <c:pt idx="4">
                  <c:v>247</c:v>
                </c:pt>
                <c:pt idx="5">
                  <c:v>#N/A</c:v>
                </c:pt>
                <c:pt idx="6">
                  <c:v>#N/A</c:v>
                </c:pt>
                <c:pt idx="7">
                  <c:v>220</c:v>
                </c:pt>
                <c:pt idx="8">
                  <c:v>#N/A</c:v>
                </c:pt>
                <c:pt idx="9">
                  <c:v>#N/A</c:v>
                </c:pt>
                <c:pt idx="10">
                  <c:v>228</c:v>
                </c:pt>
                <c:pt idx="11">
                  <c:v>#N/A</c:v>
                </c:pt>
                <c:pt idx="12">
                  <c:v>#N/A</c:v>
                </c:pt>
                <c:pt idx="13">
                  <c:v>297</c:v>
                </c:pt>
                <c:pt idx="14">
                  <c:v>#N/A</c:v>
                </c:pt>
              </c:numCache>
            </c:numRef>
          </c:val>
          <c:smooth val="0"/>
          <c:extLst>
            <c:ext xmlns:c16="http://schemas.microsoft.com/office/drawing/2014/chart" uri="{C3380CC4-5D6E-409C-BE32-E72D297353CC}">
              <c16:uniqueId val="{00000008-D9E4-4BD0-B91F-ED4F65C549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6643</c:v>
                </c:pt>
                <c:pt idx="5">
                  <c:v>7013</c:v>
                </c:pt>
                <c:pt idx="8">
                  <c:v>6895</c:v>
                </c:pt>
                <c:pt idx="11">
                  <c:v>6724</c:v>
                </c:pt>
                <c:pt idx="14">
                  <c:v>6291</c:v>
                </c:pt>
              </c:numCache>
            </c:numRef>
          </c:val>
          <c:extLst>
            <c:ext xmlns:c16="http://schemas.microsoft.com/office/drawing/2014/chart" uri="{C3380CC4-5D6E-409C-BE32-E72D297353CC}">
              <c16:uniqueId val="{00000000-E35C-47EC-AC99-25ACA5BB9C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c:v>
                </c:pt>
                <c:pt idx="5">
                  <c:v>107</c:v>
                </c:pt>
                <c:pt idx="8">
                  <c:v>101</c:v>
                </c:pt>
                <c:pt idx="11">
                  <c:v>94</c:v>
                </c:pt>
                <c:pt idx="14">
                  <c:v>88</c:v>
                </c:pt>
              </c:numCache>
            </c:numRef>
          </c:val>
          <c:extLst>
            <c:ext xmlns:c16="http://schemas.microsoft.com/office/drawing/2014/chart" uri="{C3380CC4-5D6E-409C-BE32-E72D297353CC}">
              <c16:uniqueId val="{00000001-E35C-47EC-AC99-25ACA5BB9C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3330</c:v>
                </c:pt>
                <c:pt idx="5">
                  <c:v>2972</c:v>
                </c:pt>
                <c:pt idx="8">
                  <c:v>2922</c:v>
                </c:pt>
                <c:pt idx="11">
                  <c:v>3351</c:v>
                </c:pt>
                <c:pt idx="14">
                  <c:v>3480</c:v>
                </c:pt>
              </c:numCache>
            </c:numRef>
          </c:val>
          <c:extLst>
            <c:ext xmlns:c16="http://schemas.microsoft.com/office/drawing/2014/chart" uri="{C3380CC4-5D6E-409C-BE32-E72D297353CC}">
              <c16:uniqueId val="{00000002-E35C-47EC-AC99-25ACA5BB9C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5C-47EC-AC99-25ACA5BB9C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5C-47EC-AC99-25ACA5BB9C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5C-47EC-AC99-25ACA5BB9C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1041</c:v>
                </c:pt>
                <c:pt idx="3">
                  <c:v>1010</c:v>
                </c:pt>
                <c:pt idx="6">
                  <c:v>978</c:v>
                </c:pt>
                <c:pt idx="9">
                  <c:v>857</c:v>
                </c:pt>
                <c:pt idx="12">
                  <c:v>837</c:v>
                </c:pt>
              </c:numCache>
            </c:numRef>
          </c:val>
          <c:extLst>
            <c:ext xmlns:c16="http://schemas.microsoft.com/office/drawing/2014/chart" uri="{C3380CC4-5D6E-409C-BE32-E72D297353CC}">
              <c16:uniqueId val="{00000006-E35C-47EC-AC99-25ACA5BB9C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c:v>
                </c:pt>
                <c:pt idx="3">
                  <c:v>231</c:v>
                </c:pt>
                <c:pt idx="6">
                  <c:v>272</c:v>
                </c:pt>
                <c:pt idx="9">
                  <c:v>523</c:v>
                </c:pt>
                <c:pt idx="12">
                  <c:v>782</c:v>
                </c:pt>
              </c:numCache>
            </c:numRef>
          </c:val>
          <c:extLst>
            <c:ext xmlns:c16="http://schemas.microsoft.com/office/drawing/2014/chart" uri="{C3380CC4-5D6E-409C-BE32-E72D297353CC}">
              <c16:uniqueId val="{00000007-E35C-47EC-AC99-25ACA5BB9C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533</c:v>
                </c:pt>
                <c:pt idx="3">
                  <c:v>425</c:v>
                </c:pt>
                <c:pt idx="6">
                  <c:v>373</c:v>
                </c:pt>
                <c:pt idx="9">
                  <c:v>378</c:v>
                </c:pt>
                <c:pt idx="12">
                  <c:v>351</c:v>
                </c:pt>
              </c:numCache>
            </c:numRef>
          </c:val>
          <c:extLst>
            <c:ext xmlns:c16="http://schemas.microsoft.com/office/drawing/2014/chart" uri="{C3380CC4-5D6E-409C-BE32-E72D297353CC}">
              <c16:uniqueId val="{00000008-E35C-47EC-AC99-25ACA5BB9C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5C-47EC-AC99-25ACA5BB9C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7844</c:v>
                </c:pt>
                <c:pt idx="3">
                  <c:v>8181</c:v>
                </c:pt>
                <c:pt idx="6">
                  <c:v>8169</c:v>
                </c:pt>
                <c:pt idx="9">
                  <c:v>8064</c:v>
                </c:pt>
                <c:pt idx="12">
                  <c:v>7786</c:v>
                </c:pt>
              </c:numCache>
            </c:numRef>
          </c:val>
          <c:extLst>
            <c:ext xmlns:c16="http://schemas.microsoft.com/office/drawing/2014/chart" uri="{C3380CC4-5D6E-409C-BE32-E72D297353CC}">
              <c16:uniqueId val="{0000000A-E35C-47EC-AC99-25ACA5BB9C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5C-47EC-AC99-25ACA5BB9C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1679</c:v>
                </c:pt>
                <c:pt idx="1">
                  <c:v>1672</c:v>
                </c:pt>
                <c:pt idx="2">
                  <c:v>1805</c:v>
                </c:pt>
              </c:numCache>
            </c:numRef>
          </c:val>
          <c:extLst>
            <c:ext xmlns:c16="http://schemas.microsoft.com/office/drawing/2014/chart" uri="{C3380CC4-5D6E-409C-BE32-E72D297353CC}">
              <c16:uniqueId val="{00000000-B4DB-4EF4-A174-8E8A0D6A2B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497</c:v>
                </c:pt>
                <c:pt idx="1">
                  <c:v>506</c:v>
                </c:pt>
                <c:pt idx="2">
                  <c:v>470</c:v>
                </c:pt>
              </c:numCache>
            </c:numRef>
          </c:val>
          <c:extLst>
            <c:ext xmlns:c16="http://schemas.microsoft.com/office/drawing/2014/chart" uri="{C3380CC4-5D6E-409C-BE32-E72D297353CC}">
              <c16:uniqueId val="{00000001-B4DB-4EF4-A174-8E8A0D6A2B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1391</c:v>
                </c:pt>
                <c:pt idx="1">
                  <c:v>1887</c:v>
                </c:pt>
                <c:pt idx="2">
                  <c:v>1880</c:v>
                </c:pt>
              </c:numCache>
            </c:numRef>
          </c:val>
          <c:extLst>
            <c:ext xmlns:c16="http://schemas.microsoft.com/office/drawing/2014/chart" uri="{C3380CC4-5D6E-409C-BE32-E72D297353CC}">
              <c16:uniqueId val="{00000002-B4DB-4EF4-A174-8E8A0D6A2B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年熊本地震関連事業の元金の償還割合が増加してきたことにより、元利償還金全体として増加した。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今後、組合が起こした地方債の元利償還金に対する負担金等及び公営企業債の元利償還金に対する繰入金についても段階的に増加していく見込み。</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交付税算入率の有利な起債の活用を行い実質公債費比率の上昇の抑制を図っているところであるが、実質公債費比率（３ヵ年平均）が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と、増加傾向にあるため計画的な財政運営に努めていく。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将来負担比率は、将来負担額を充当可能財源が上回っているものの、将来負担比率の分子のマイナス額が減少している。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将来負担額については、地方債現在高は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百万円、退職手当負担見込額が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百万円それぞれ減少しているが、その一方で宇城広域連合が行っている大型施設整備の影響により全体で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年度の財政調整基金残高が増加したこともあり、充当可能基金総額で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百万円の増額となっており、基準財政需要額算入見込額は地方債残高の減少に伴い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百万円増加しており、主な増加の要因としては財政調整基金の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百万円、及び水道事業基金が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百万円増加したことである。なかでも水道事業基金水道未普及地域の旧中央地区への水道拡張事業に備えて積立てを行っている。取崩しを行った主なものとしては減債基金の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見通しでは、財政調整基金残高は減少していく見通しである。減債基金については、宇城広域連合における大型施設整備事業（汚泥再処理施設・ごみ処理施設・消防本部庁舎建設）における後年度の公債費負担金総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なるため、可能な限り積み増しを図りたい。なお、公共施設整備基金については現在策定が進んでいる公共施設マネジメント計画の個別施設計画及び学校長寿命化計画により、国庫補助金や地方債以外の対応財源として可能な範囲で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地域振興基金の使途は町の振興及び地域活性化事業の費用に充てることとなっている。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公共施設整備基金の使途は公共施設の整備に要する経費に充てることとなっている。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水道事業基金の使途は水道施設の整備に要する経費及び簡易水道事業にかかる町債の償還の財源に充てることとなっている。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ふるさと応援基金については、美里町振興計画の基本計画に掲げる事業等の費用に充てることになっている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地域福祉基金については、地域福祉推進事業の費用に充てることとなっている。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百万円の積立てに対し、振興事業等への取り崩しを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水道事業基金は現在、町内の水道未普及地域の解消事業へ取り組むことを計画しており、そのために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基金造成限度額程度まで積立を行い、取り崩しについては地域振興に係る事業に適宜充てていく方針としている。水道事業基金についても対象となる事業の施行に合わせ適宜で取り崩し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運用益及び決算に伴う積立金等で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宇城広域連合の大型施設整備にかかる建設費負担金により今後も取り崩しが見込まれるが、積立については毎年度の決算状況を踏まえ、歳出剰余金処分での積立を基本とし、合併当初持ち寄った額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令和６年度の公債費のピークに向けて令和３年度から高水準で推移するため、公債費負担の平準化に資するため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千円及び熊本地震災害廃棄物処理基金分の災害対策債の償還に充てるため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宇城広域連合の大型施設整備にかかる公債費負担金を令和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百万円と見込んでいるため、対応可能な範囲で積立を行う。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9,062
8,976
144.00
8,543,193
7,925,204
237,946
4,462,138
7,785,917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人口の減少並びに高い高齢化率（老年人口割合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２位・令和５年版熊本県人口推計調査より）、町内に経済のエンジンとなる産業の不存在等により財政基盤が弱いため、財政力指数は類似団体と比しても大きく下回っている。移住定住政策の推進により財政基盤のみならず、町の体力増強に努めるとともに、歳出面では行政サービス等の民間委託の実施等を行うことで行政の効率化に努め、財政の健全化を今後とも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近年増加傾向にて推移しているが、これは普通交付税の激変緩和措置期間に合わせて、合併特例債を活用し基金造成を行ったことで公債費が増嵩していることが主たる要因である。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今後中期的には震災関連の起債の償還の影響を見込んでおり 、長期的には宇城広域連合実施の大型事業に伴う公債費負担金の影響により高い水準を推移することが見込まれる。以上のように中長期的に固定的な費用負担が見込まれる状況であるため、新規の公債費については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また、普通交付税・臨時財政対策債との経常一般財源の減少による影響をうけ、前年度に比べ増加した。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63</xdr:row>
      <xdr:rowOff>32258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177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63</xdr:row>
      <xdr:rowOff>102235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17784"/>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117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99822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5532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124985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物件費については、光熱水費・燃料費の原油価格高騰、昨年度まで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新型コロナウイルス感染症の蔓延防止のため中止・自粛していた事業等の復活、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および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新たな人事交流事業が実施されたことによる旅費等の増加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一方人件費については、退職金手当事務組合の制度改正により、定年等退職の特別負担金が減少した影響が大きく、減額となった。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総額でみると物件費の増額幅が大きく、前年度比増となった。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なお、今後は人件費についても増加していく見込みであることから、経費削減に努めなければならない。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94228</xdr:rowOff>
    </xdr:from>
    <xdr:to>
      <xdr:col>23</xdr:col>
      <xdr:colOff>133350</xdr:colOff>
      <xdr:row>81</xdr:row>
      <xdr:rowOff>125203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1678"/>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93796</xdr:rowOff>
    </xdr:from>
    <xdr:to>
      <xdr:col>19</xdr:col>
      <xdr:colOff>133350</xdr:colOff>
      <xdr:row>81</xdr:row>
      <xdr:rowOff>94228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1246"/>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71386</xdr:rowOff>
    </xdr:from>
    <xdr:to>
      <xdr:col>15</xdr:col>
      <xdr:colOff>82550</xdr:colOff>
      <xdr:row>81</xdr:row>
      <xdr:rowOff>93796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58836"/>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63419</xdr:rowOff>
    </xdr:from>
    <xdr:to>
      <xdr:col>11</xdr:col>
      <xdr:colOff>31750</xdr:colOff>
      <xdr:row>81</xdr:row>
      <xdr:rowOff>71386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0869"/>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20470</xdr:rowOff>
    </xdr:from>
    <xdr:to>
      <xdr:col>11</xdr:col>
      <xdr:colOff>82550</xdr:colOff>
      <xdr:row>81</xdr:row>
      <xdr:rowOff>122070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132247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5071</xdr:rowOff>
    </xdr:from>
    <xdr:to>
      <xdr:col>7</xdr:col>
      <xdr:colOff>31750</xdr:colOff>
      <xdr:row>81</xdr:row>
      <xdr:rowOff>106671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116848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74403</xdr:rowOff>
    </xdr:from>
    <xdr:to>
      <xdr:col>23</xdr:col>
      <xdr:colOff>184150</xdr:colOff>
      <xdr:row>82</xdr:row>
      <xdr:rowOff>4553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167130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43428</xdr:rowOff>
    </xdr:from>
    <xdr:to>
      <xdr:col>19</xdr:col>
      <xdr:colOff>184150</xdr:colOff>
      <xdr:row>81</xdr:row>
      <xdr:rowOff>145028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155205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42996</xdr:rowOff>
    </xdr:from>
    <xdr:to>
      <xdr:col>15</xdr:col>
      <xdr:colOff>133350</xdr:colOff>
      <xdr:row>81</xdr:row>
      <xdr:rowOff>144596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154773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20586</xdr:rowOff>
    </xdr:from>
    <xdr:to>
      <xdr:col>11</xdr:col>
      <xdr:colOff>82550</xdr:colOff>
      <xdr:row>81</xdr:row>
      <xdr:rowOff>122186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12619</xdr:rowOff>
    </xdr:from>
    <xdr:to>
      <xdr:col>7</xdr:col>
      <xdr:colOff>31750</xdr:colOff>
      <xdr:row>81</xdr:row>
      <xdr:rowOff>114219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98996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類似団体、全国町村平均をともに度下回る状況にあるが、今後も定員管理計画等に基づき、給与の適正化に努める。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28928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1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28928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28928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　前年度に比べ、職員数が増加したことに加え、町内人口の減少幅が大きいこともあり、人員の減少を行わなければ「人口</a:t>
          </a:r>
          <a:r>
            <a:rPr lang="en-US" altLang="ja-JP" sz="1300">
              <a:effectLst/>
              <a:latin typeface="ＭＳ ゴシック" panose="020B0609070205080204" pitchFamily="49" charset="-128"/>
              <a:ea typeface="ＭＳ ゴシック" panose="020B0609070205080204" pitchFamily="49" charset="-128"/>
            </a:rPr>
            <a:t>1,000</a:t>
          </a:r>
          <a:r>
            <a:rPr lang="ja-JP" altLang="en-US" sz="1300">
              <a:effectLst/>
              <a:latin typeface="ＭＳ ゴシック" panose="020B0609070205080204" pitchFamily="49" charset="-128"/>
              <a:ea typeface="ＭＳ ゴシック" panose="020B0609070205080204" pitchFamily="49" charset="-128"/>
            </a:rPr>
            <a:t>人当たり職員数」は増加する環境にある。</a:t>
          </a:r>
        </a:p>
        <a:p>
          <a:r>
            <a:rPr lang="ja-JP" altLang="en-US" sz="1300">
              <a:effectLst/>
              <a:latin typeface="ＭＳ ゴシック" panose="020B0609070205080204" pitchFamily="49" charset="-128"/>
              <a:ea typeface="ＭＳ ゴシック" panose="020B0609070205080204" pitchFamily="49" charset="-128"/>
            </a:rPr>
            <a:t>　庁舎の分庁方式や給食調理の自校方式の見直し等今後、本町の地域性によりを考慮しつつ住民サービスの維持を大前提に、負担が過大とならないよう検討を行っていく。</a:t>
          </a: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126964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3359"/>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84909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57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7003</xdr:rowOff>
    </xdr:from>
    <xdr:to>
      <xdr:col>72</xdr:col>
      <xdr:colOff>203200</xdr:colOff>
      <xdr:row>61</xdr:row>
      <xdr:rowOff>57331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5453"/>
          <a:ext cx="8890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160528</xdr:rowOff>
    </xdr:from>
    <xdr:to>
      <xdr:col>68</xdr:col>
      <xdr:colOff>152400</xdr:colOff>
      <xdr:row>61</xdr:row>
      <xdr:rowOff>7003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47528"/>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152255</xdr:rowOff>
    </xdr:from>
    <xdr:to>
      <xdr:col>68</xdr:col>
      <xdr:colOff>203200</xdr:colOff>
      <xdr:row>60</xdr:row>
      <xdr:rowOff>82405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92582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137777</xdr:rowOff>
    </xdr:from>
    <xdr:to>
      <xdr:col>64</xdr:col>
      <xdr:colOff>152400</xdr:colOff>
      <xdr:row>60</xdr:row>
      <xdr:rowOff>67927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78104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76164</xdr:rowOff>
    </xdr:from>
    <xdr:to>
      <xdr:col>81</xdr:col>
      <xdr:colOff>95250</xdr:colOff>
      <xdr:row>62</xdr:row>
      <xdr:rowOff>6314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48241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0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92908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127653</xdr:rowOff>
    </xdr:from>
    <xdr:to>
      <xdr:col>68</xdr:col>
      <xdr:colOff>203200</xdr:colOff>
      <xdr:row>61</xdr:row>
      <xdr:rowOff>57803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42580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0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109728</xdr:rowOff>
    </xdr:from>
    <xdr:to>
      <xdr:col>64</xdr:col>
      <xdr:colOff>152400</xdr:colOff>
      <xdr:row>61</xdr:row>
      <xdr:rowOff>39878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24655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年度に取り組んだ財政改革による公債費抑制の効果により減少傾向にあったが、平成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年の熊本地震等災害関連の公債費の償還及び平成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造成を行っている合併特例債に係る基金造成分等の償還の影響により悪化傾向にある。今後、宇城広域連合において実施されている大型建設事業に伴う元利償還金の増加が見込まれる状況にあり数年間は悪化傾向が続くものと思われるため、今後も有利な起債の活用等による負担の軽減を図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37592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23114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23114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284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170434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1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119634</xdr:rowOff>
    </xdr:from>
    <xdr:to>
      <xdr:col>68</xdr:col>
      <xdr:colOff>203200</xdr:colOff>
      <xdr:row>41</xdr:row>
      <xdr:rowOff>49784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59961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充当可能財源の維持により将来負担比率は低水準を維持している。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今後宇城広域連合による大型事業の財源としている起債のために、組合等負担等見込額の増加が見込まれるため、支出状況を注視し財政の健全化に引き続き努める必要がある。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9,062
8,976
144.00
8,543,193
7,925,204
237,946
4,462,138
7,785,917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人件費は昨年度と比べ</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ポイント増加している。職員の</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名増となっていることが要因として挙げられる。</a:t>
          </a:r>
        </a:p>
        <a:p>
          <a:r>
            <a:rPr kumimoji="1" lang="ja-JP" altLang="en-US" sz="1300">
              <a:latin typeface="ＭＳ ゴシック" panose="020B0609070205080204" pitchFamily="49" charset="-128"/>
              <a:ea typeface="ＭＳ ゴシック" panose="020B0609070205080204" pitchFamily="49" charset="-128"/>
            </a:rPr>
            <a:t>　令和５年度より定年延長制度が開始となるため、増加すると考えられるが、今後も民間委託で効率化を図る業務、職員が必要な業務の精査をする。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ポイントの増加している。これは、原油価格高騰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大きいと考えられる。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の推進により、デジタル機器の整備・ランニングコストが必要となるため増加すると見込まれる。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2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ポイント改善しているが、令和３年度実施された子育て世帯への臨時特別給付等の臨時的な扶助費分が減少したためである。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今後、少子高齢化等による扶助費の割合は増加傾向にあると考えられるため、安定的なサービス提供のため財源確保等健全な財政運営に努める。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59</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37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152400</xdr:rowOff>
    </xdr:from>
    <xdr:to>
      <xdr:col>11</xdr:col>
      <xdr:colOff>60325</xdr:colOff>
      <xdr:row>59</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その他の経常収支比率について昨年度より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ポイント減少しているが、類似団体より高い水準で推移している。下水道事業、簡易水道事業等の特別会計への繰出金が全体的に増加しているためである。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今後、法適用事業となることを見据え事業の健全化を進めていく。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1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ポイント増加した。これは一部事務組合への負担金が大きく、今後についても施設更新を行った際の起債の償還係る負担金の支払いが長期的に発生するため、一部事務組合に対する負担金は増加していく。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今後も単独補助金、団体運営補助金について、定期的な事務事業評価等の効果の検証を行い、歳出の抑制を図る。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666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66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ポイントの増加となっている。熊本地震関連事業の起債の元金償還分の占める割合が大きくなってきたためである。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また、合併特例債を活用し基金造成を目的とした起債を借り入れていることも含めて高い水準が続くものと思われる。今後の起債発行については計画的に行う。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77</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60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8889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248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28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xdr:rowOff>
    </xdr:from>
    <xdr:to>
      <xdr:col>20</xdr:col>
      <xdr:colOff>38100</xdr:colOff>
      <xdr:row>77</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93997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ポイント増加している。これは新型コロナウイルス感染症の蔓延防止として中止・縮小していた事業が復活したことが要因と考えられる。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経常経費について不断の見直しを行い、経常的な経費に充当可能な財源の確保を図る。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xdr:rowOff>
    </xdr:from>
    <xdr:to>
      <xdr:col>82</xdr:col>
      <xdr:colOff>107950</xdr:colOff>
      <xdr:row>77</xdr:row>
      <xdr:rowOff>65278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0520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xdr:rowOff>
    </xdr:from>
    <xdr:to>
      <xdr:col>78</xdr:col>
      <xdr:colOff>69850</xdr:colOff>
      <xdr:row>77</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0520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057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124206</xdr:rowOff>
    </xdr:from>
    <xdr:to>
      <xdr:col>78</xdr:col>
      <xdr:colOff>120650</xdr:colOff>
      <xdr:row>77</xdr:row>
      <xdr:rowOff>54356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64533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2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89915</xdr:rowOff>
    </xdr:from>
    <xdr:to>
      <xdr:col>74</xdr:col>
      <xdr:colOff>31750</xdr:colOff>
      <xdr:row>78</xdr:row>
      <xdr:rowOff>20065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13142</xdr:rowOff>
    </xdr:from>
    <xdr:to>
      <xdr:col>29</xdr:col>
      <xdr:colOff>127000</xdr:colOff>
      <xdr:row>18</xdr:row>
      <xdr:rowOff>102963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6867"/>
          <a:ext cx="647700" cy="8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102963</xdr:rowOff>
    </xdr:from>
    <xdr:to>
      <xdr:col>26</xdr:col>
      <xdr:colOff>50800</xdr:colOff>
      <xdr:row>18</xdr:row>
      <xdr:rowOff>121124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6688"/>
          <a:ext cx="698500" cy="1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85535</xdr:rowOff>
    </xdr:from>
    <xdr:to>
      <xdr:col>22</xdr:col>
      <xdr:colOff>114300</xdr:colOff>
      <xdr:row>18</xdr:row>
      <xdr:rowOff>121124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9260"/>
          <a:ext cx="698500" cy="3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85535</xdr:rowOff>
    </xdr:from>
    <xdr:to>
      <xdr:col>18</xdr:col>
      <xdr:colOff>177800</xdr:colOff>
      <xdr:row>18</xdr:row>
      <xdr:rowOff>135214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9260"/>
          <a:ext cx="698500" cy="4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3984</xdr:rowOff>
    </xdr:from>
    <xdr:to>
      <xdr:col>19</xdr:col>
      <xdr:colOff>38100</xdr:colOff>
      <xdr:row>19</xdr:row>
      <xdr:rowOff>105584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31535</xdr:rowOff>
    </xdr:from>
    <xdr:to>
      <xdr:col>15</xdr:col>
      <xdr:colOff>101600</xdr:colOff>
      <xdr:row>19</xdr:row>
      <xdr:rowOff>133135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117912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133792</xdr:rowOff>
    </xdr:from>
    <xdr:to>
      <xdr:col>29</xdr:col>
      <xdr:colOff>177800</xdr:colOff>
      <xdr:row>18</xdr:row>
      <xdr:rowOff>63942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105869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52163</xdr:rowOff>
    </xdr:from>
    <xdr:to>
      <xdr:col>26</xdr:col>
      <xdr:colOff>101600</xdr:colOff>
      <xdr:row>18</xdr:row>
      <xdr:rowOff>153763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138540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70323</xdr:rowOff>
    </xdr:from>
    <xdr:to>
      <xdr:col>22</xdr:col>
      <xdr:colOff>165100</xdr:colOff>
      <xdr:row>19</xdr:row>
      <xdr:rowOff>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40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156701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34735</xdr:rowOff>
    </xdr:from>
    <xdr:to>
      <xdr:col>19</xdr:col>
      <xdr:colOff>38100</xdr:colOff>
      <xdr:row>18</xdr:row>
      <xdr:rowOff>136335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146512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84414</xdr:rowOff>
    </xdr:from>
    <xdr:to>
      <xdr:col>15</xdr:col>
      <xdr:colOff>101600</xdr:colOff>
      <xdr:row>19</xdr:row>
      <xdr:rowOff>14564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24741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317729</xdr:rowOff>
    </xdr:from>
    <xdr:to>
      <xdr:col>29</xdr:col>
      <xdr:colOff>127000</xdr:colOff>
      <xdr:row>36</xdr:row>
      <xdr:rowOff>65909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8079"/>
          <a:ext cx="647700" cy="9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65909</xdr:rowOff>
    </xdr:from>
    <xdr:to>
      <xdr:col>26</xdr:col>
      <xdr:colOff>50800</xdr:colOff>
      <xdr:row>36</xdr:row>
      <xdr:rowOff>83718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9159"/>
          <a:ext cx="698500" cy="1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58093</xdr:rowOff>
    </xdr:from>
    <xdr:to>
      <xdr:col>22</xdr:col>
      <xdr:colOff>114300</xdr:colOff>
      <xdr:row>36</xdr:row>
      <xdr:rowOff>83718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11343"/>
          <a:ext cx="6985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58093</xdr:rowOff>
    </xdr:from>
    <xdr:to>
      <xdr:col>18</xdr:col>
      <xdr:colOff>177800</xdr:colOff>
      <xdr:row>36</xdr:row>
      <xdr:rowOff>112206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11343"/>
          <a:ext cx="698500" cy="5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326038</xdr:rowOff>
    </xdr:from>
    <xdr:to>
      <xdr:col>19</xdr:col>
      <xdr:colOff>38100</xdr:colOff>
      <xdr:row>36</xdr:row>
      <xdr:rowOff>84738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36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94915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336641</xdr:rowOff>
    </xdr:from>
    <xdr:to>
      <xdr:col>15</xdr:col>
      <xdr:colOff>101600</xdr:colOff>
      <xdr:row>36</xdr:row>
      <xdr:rowOff>95341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46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105518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1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266929</xdr:rowOff>
    </xdr:from>
    <xdr:to>
      <xdr:col>29</xdr:col>
      <xdr:colOff>177800</xdr:colOff>
      <xdr:row>36</xdr:row>
      <xdr:rowOff>25629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239006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15109</xdr:rowOff>
    </xdr:from>
    <xdr:to>
      <xdr:col>26</xdr:col>
      <xdr:colOff>101600</xdr:colOff>
      <xdr:row>36</xdr:row>
      <xdr:rowOff>116709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101486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5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32918</xdr:rowOff>
    </xdr:from>
    <xdr:to>
      <xdr:col>22</xdr:col>
      <xdr:colOff>165100</xdr:colOff>
      <xdr:row>36</xdr:row>
      <xdr:rowOff>134518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119295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7293</xdr:rowOff>
    </xdr:from>
    <xdr:to>
      <xdr:col>19</xdr:col>
      <xdr:colOff>38100</xdr:colOff>
      <xdr:row>36</xdr:row>
      <xdr:rowOff>108893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93670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61406</xdr:rowOff>
    </xdr:from>
    <xdr:to>
      <xdr:col>15</xdr:col>
      <xdr:colOff>101600</xdr:colOff>
      <xdr:row>36</xdr:row>
      <xdr:rowOff>163006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147783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0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9,062
8,976
144.00
8,543,193
7,925,204
237,946
4,462,138
7,785,917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123954</xdr:rowOff>
    </xdr:from>
    <xdr:to>
      <xdr:col>24</xdr:col>
      <xdr:colOff>63500</xdr:colOff>
      <xdr:row>37</xdr:row>
      <xdr:rowOff>158345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67604"/>
          <a:ext cx="8382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158345</xdr:rowOff>
    </xdr:from>
    <xdr:to>
      <xdr:col>19</xdr:col>
      <xdr:colOff>177800</xdr:colOff>
      <xdr:row>38</xdr:row>
      <xdr:rowOff>40405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1995"/>
          <a:ext cx="889000" cy="5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40405</xdr:rowOff>
    </xdr:from>
    <xdr:to>
      <xdr:col>15</xdr:col>
      <xdr:colOff>50800</xdr:colOff>
      <xdr:row>38</xdr:row>
      <xdr:rowOff>100234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55505"/>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100234</xdr:rowOff>
    </xdr:from>
    <xdr:to>
      <xdr:col>10</xdr:col>
      <xdr:colOff>114300</xdr:colOff>
      <xdr:row>38</xdr:row>
      <xdr:rowOff>157842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15334"/>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17476</xdr:rowOff>
    </xdr:from>
    <xdr:to>
      <xdr:col>10</xdr:col>
      <xdr:colOff>165100</xdr:colOff>
      <xdr:row>39</xdr:row>
      <xdr:rowOff>119076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110203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7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30552</xdr:rowOff>
    </xdr:from>
    <xdr:to>
      <xdr:col>6</xdr:col>
      <xdr:colOff>38100</xdr:colOff>
      <xdr:row>39</xdr:row>
      <xdr:rowOff>132152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123279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8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73154</xdr:rowOff>
    </xdr:from>
    <xdr:to>
      <xdr:col>24</xdr:col>
      <xdr:colOff>114300</xdr:colOff>
      <xdr:row>38</xdr:row>
      <xdr:rowOff>3304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51581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107545</xdr:rowOff>
    </xdr:from>
    <xdr:to>
      <xdr:col>20</xdr:col>
      <xdr:colOff>38100</xdr:colOff>
      <xdr:row>38</xdr:row>
      <xdr:rowOff>37695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28822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161055</xdr:rowOff>
    </xdr:from>
    <xdr:to>
      <xdr:col>15</xdr:col>
      <xdr:colOff>101600</xdr:colOff>
      <xdr:row>38</xdr:row>
      <xdr:rowOff>91205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82332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49434</xdr:rowOff>
    </xdr:from>
    <xdr:to>
      <xdr:col>10</xdr:col>
      <xdr:colOff>165100</xdr:colOff>
      <xdr:row>38</xdr:row>
      <xdr:rowOff>151034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167562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33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107042</xdr:rowOff>
    </xdr:from>
    <xdr:to>
      <xdr:col>6</xdr:col>
      <xdr:colOff>38100</xdr:colOff>
      <xdr:row>39</xdr:row>
      <xdr:rowOff>37192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53719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146596</xdr:rowOff>
    </xdr:from>
    <xdr:to>
      <xdr:col>24</xdr:col>
      <xdr:colOff>63500</xdr:colOff>
      <xdr:row>59</xdr:row>
      <xdr:rowOff>2594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0696"/>
          <a:ext cx="8382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164885</xdr:rowOff>
    </xdr:from>
    <xdr:to>
      <xdr:col>19</xdr:col>
      <xdr:colOff>177800</xdr:colOff>
      <xdr:row>59</xdr:row>
      <xdr:rowOff>2594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108985"/>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164885</xdr:rowOff>
    </xdr:from>
    <xdr:to>
      <xdr:col>15</xdr:col>
      <xdr:colOff>50800</xdr:colOff>
      <xdr:row>59</xdr:row>
      <xdr:rowOff>5149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8985"/>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5149</xdr:rowOff>
    </xdr:from>
    <xdr:to>
      <xdr:col>10</xdr:col>
      <xdr:colOff>114300</xdr:colOff>
      <xdr:row>59</xdr:row>
      <xdr:rowOff>5275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20699"/>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113052</xdr:rowOff>
    </xdr:from>
    <xdr:to>
      <xdr:col>10</xdr:col>
      <xdr:colOff>165100</xdr:colOff>
      <xdr:row>59</xdr:row>
      <xdr:rowOff>43202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5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59729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126219</xdr:rowOff>
    </xdr:from>
    <xdr:to>
      <xdr:col>6</xdr:col>
      <xdr:colOff>38100</xdr:colOff>
      <xdr:row>59</xdr:row>
      <xdr:rowOff>56369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47496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1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95796</xdr:rowOff>
    </xdr:from>
    <xdr:to>
      <xdr:col>24</xdr:col>
      <xdr:colOff>114300</xdr:colOff>
      <xdr:row>59</xdr:row>
      <xdr:rowOff>25946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123244</xdr:rowOff>
    </xdr:from>
    <xdr:to>
      <xdr:col>20</xdr:col>
      <xdr:colOff>38100</xdr:colOff>
      <xdr:row>59</xdr:row>
      <xdr:rowOff>53394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44521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6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114085</xdr:rowOff>
    </xdr:from>
    <xdr:to>
      <xdr:col>15</xdr:col>
      <xdr:colOff>101600</xdr:colOff>
      <xdr:row>59</xdr:row>
      <xdr:rowOff>44235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35362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125799</xdr:rowOff>
    </xdr:from>
    <xdr:to>
      <xdr:col>10</xdr:col>
      <xdr:colOff>165100</xdr:colOff>
      <xdr:row>59</xdr:row>
      <xdr:rowOff>55949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47076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125925</xdr:rowOff>
    </xdr:from>
    <xdr:to>
      <xdr:col>6</xdr:col>
      <xdr:colOff>38100</xdr:colOff>
      <xdr:row>59</xdr:row>
      <xdr:rowOff>56075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72602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109606</xdr:rowOff>
    </xdr:from>
    <xdr:to>
      <xdr:col>24</xdr:col>
      <xdr:colOff>63500</xdr:colOff>
      <xdr:row>78</xdr:row>
      <xdr:rowOff>162266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82706"/>
          <a:ext cx="8382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109606</xdr:rowOff>
    </xdr:from>
    <xdr:to>
      <xdr:col>19</xdr:col>
      <xdr:colOff>177800</xdr:colOff>
      <xdr:row>79</xdr:row>
      <xdr:rowOff>10362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2706"/>
          <a:ext cx="889000" cy="7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10362</xdr:rowOff>
    </xdr:from>
    <xdr:to>
      <xdr:col>15</xdr:col>
      <xdr:colOff>50800</xdr:colOff>
      <xdr:row>79</xdr:row>
      <xdr:rowOff>34446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54912"/>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34446</xdr:rowOff>
    </xdr:from>
    <xdr:to>
      <xdr:col>10</xdr:col>
      <xdr:colOff>114300</xdr:colOff>
      <xdr:row>79</xdr:row>
      <xdr:rowOff>52750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8996"/>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119320</xdr:rowOff>
    </xdr:from>
    <xdr:to>
      <xdr:col>10</xdr:col>
      <xdr:colOff>165100</xdr:colOff>
      <xdr:row>79</xdr:row>
      <xdr:rowOff>49470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65997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109196</xdr:rowOff>
    </xdr:from>
    <xdr:to>
      <xdr:col>6</xdr:col>
      <xdr:colOff>38100</xdr:colOff>
      <xdr:row>79</xdr:row>
      <xdr:rowOff>39346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8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55873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111466</xdr:rowOff>
    </xdr:from>
    <xdr:to>
      <xdr:col>24</xdr:col>
      <xdr:colOff>114300</xdr:colOff>
      <xdr:row>79</xdr:row>
      <xdr:rowOff>41616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26393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58806</xdr:rowOff>
    </xdr:from>
    <xdr:to>
      <xdr:col>20</xdr:col>
      <xdr:colOff>38100</xdr:colOff>
      <xdr:row>78</xdr:row>
      <xdr:rowOff>160406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151533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131012</xdr:rowOff>
    </xdr:from>
    <xdr:to>
      <xdr:col>15</xdr:col>
      <xdr:colOff>101600</xdr:colOff>
      <xdr:row>79</xdr:row>
      <xdr:rowOff>61162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52289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155096</xdr:rowOff>
    </xdr:from>
    <xdr:to>
      <xdr:col>10</xdr:col>
      <xdr:colOff>165100</xdr:colOff>
      <xdr:row>79</xdr:row>
      <xdr:rowOff>85246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76373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1950</xdr:rowOff>
    </xdr:from>
    <xdr:to>
      <xdr:col>6</xdr:col>
      <xdr:colOff>38100</xdr:colOff>
      <xdr:row>79</xdr:row>
      <xdr:rowOff>103550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94677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1257</xdr:rowOff>
    </xdr:from>
    <xdr:to>
      <xdr:col>24</xdr:col>
      <xdr:colOff>63500</xdr:colOff>
      <xdr:row>93</xdr:row>
      <xdr:rowOff>108547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946107"/>
          <a:ext cx="838200" cy="1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1257</xdr:rowOff>
    </xdr:from>
    <xdr:to>
      <xdr:col>19</xdr:col>
      <xdr:colOff>177800</xdr:colOff>
      <xdr:row>94</xdr:row>
      <xdr:rowOff>106465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46107"/>
          <a:ext cx="889000" cy="2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106465</xdr:rowOff>
    </xdr:from>
    <xdr:to>
      <xdr:col>15</xdr:col>
      <xdr:colOff>50800</xdr:colOff>
      <xdr:row>94</xdr:row>
      <xdr:rowOff>127025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22765"/>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127025</xdr:rowOff>
    </xdr:from>
    <xdr:to>
      <xdr:col>10</xdr:col>
      <xdr:colOff>114300</xdr:colOff>
      <xdr:row>94</xdr:row>
      <xdr:rowOff>135725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4332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97549</xdr:rowOff>
    </xdr:from>
    <xdr:to>
      <xdr:col>10</xdr:col>
      <xdr:colOff>165100</xdr:colOff>
      <xdr:row>97</xdr:row>
      <xdr:rowOff>27699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18826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110489</xdr:rowOff>
    </xdr:from>
    <xdr:to>
      <xdr:col>6</xdr:col>
      <xdr:colOff>38100</xdr:colOff>
      <xdr:row>97</xdr:row>
      <xdr:rowOff>40639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31766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57747</xdr:rowOff>
    </xdr:from>
    <xdr:to>
      <xdr:col>24</xdr:col>
      <xdr:colOff>114300</xdr:colOff>
      <xdr:row>93</xdr:row>
      <xdr:rowOff>159347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80624</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5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121907</xdr:rowOff>
    </xdr:from>
    <xdr:to>
      <xdr:col>20</xdr:col>
      <xdr:colOff>38100</xdr:colOff>
      <xdr:row>93</xdr:row>
      <xdr:rowOff>52057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68584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55665</xdr:rowOff>
    </xdr:from>
    <xdr:to>
      <xdr:col>15</xdr:col>
      <xdr:colOff>101600</xdr:colOff>
      <xdr:row>94</xdr:row>
      <xdr:rowOff>157265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76225</xdr:rowOff>
    </xdr:from>
    <xdr:to>
      <xdr:col>10</xdr:col>
      <xdr:colOff>165100</xdr:colOff>
      <xdr:row>95</xdr:row>
      <xdr:rowOff>6375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22902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84925</xdr:rowOff>
    </xdr:from>
    <xdr:to>
      <xdr:col>6</xdr:col>
      <xdr:colOff>38100</xdr:colOff>
      <xdr:row>95</xdr:row>
      <xdr:rowOff>15075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31602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137913</xdr:rowOff>
    </xdr:from>
    <xdr:to>
      <xdr:col>55</xdr:col>
      <xdr:colOff>0</xdr:colOff>
      <xdr:row>36</xdr:row>
      <xdr:rowOff>68029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8663"/>
          <a:ext cx="838200" cy="10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65739</xdr:rowOff>
    </xdr:from>
    <xdr:to>
      <xdr:col>50</xdr:col>
      <xdr:colOff>114300</xdr:colOff>
      <xdr:row>36</xdr:row>
      <xdr:rowOff>68029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23589"/>
          <a:ext cx="889000" cy="5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65739</xdr:rowOff>
    </xdr:from>
    <xdr:to>
      <xdr:col>45</xdr:col>
      <xdr:colOff>177800</xdr:colOff>
      <xdr:row>36</xdr:row>
      <xdr:rowOff>113329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23589"/>
          <a:ext cx="889000" cy="5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68912</xdr:rowOff>
    </xdr:from>
    <xdr:to>
      <xdr:col>41</xdr:col>
      <xdr:colOff>50800</xdr:colOff>
      <xdr:row>36</xdr:row>
      <xdr:rowOff>113329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41112"/>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87113</xdr:rowOff>
    </xdr:from>
    <xdr:to>
      <xdr:col>55</xdr:col>
      <xdr:colOff>50800</xdr:colOff>
      <xdr:row>36</xdr:row>
      <xdr:rowOff>17263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65540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17229</xdr:rowOff>
    </xdr:from>
    <xdr:to>
      <xdr:col>50</xdr:col>
      <xdr:colOff>165100</xdr:colOff>
      <xdr:row>36</xdr:row>
      <xdr:rowOff>118829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109956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14939</xdr:rowOff>
    </xdr:from>
    <xdr:to>
      <xdr:col>46</xdr:col>
      <xdr:colOff>38100</xdr:colOff>
      <xdr:row>33</xdr:row>
      <xdr:rowOff>116539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107666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62529</xdr:rowOff>
    </xdr:from>
    <xdr:to>
      <xdr:col>41</xdr:col>
      <xdr:colOff>101600</xdr:colOff>
      <xdr:row>36</xdr:row>
      <xdr:rowOff>164129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155256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18112</xdr:rowOff>
    </xdr:from>
    <xdr:to>
      <xdr:col>36</xdr:col>
      <xdr:colOff>165100</xdr:colOff>
      <xdr:row>36</xdr:row>
      <xdr:rowOff>119712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136239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42552</xdr:rowOff>
    </xdr:from>
    <xdr:to>
      <xdr:col>55</xdr:col>
      <xdr:colOff>0</xdr:colOff>
      <xdr:row>58</xdr:row>
      <xdr:rowOff>56187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6652"/>
          <a:ext cx="8382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23509</xdr:rowOff>
    </xdr:from>
    <xdr:to>
      <xdr:col>50</xdr:col>
      <xdr:colOff>114300</xdr:colOff>
      <xdr:row>58</xdr:row>
      <xdr:rowOff>42552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67609"/>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154484</xdr:rowOff>
    </xdr:from>
    <xdr:to>
      <xdr:col>45</xdr:col>
      <xdr:colOff>177800</xdr:colOff>
      <xdr:row>58</xdr:row>
      <xdr:rowOff>23509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27134"/>
          <a:ext cx="889000" cy="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154484</xdr:rowOff>
    </xdr:from>
    <xdr:to>
      <xdr:col>41</xdr:col>
      <xdr:colOff>50800</xdr:colOff>
      <xdr:row>58</xdr:row>
      <xdr:rowOff>22632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7134"/>
          <a:ext cx="88900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66870</xdr:rowOff>
    </xdr:from>
    <xdr:to>
      <xdr:col>41</xdr:col>
      <xdr:colOff>101600</xdr:colOff>
      <xdr:row>58</xdr:row>
      <xdr:rowOff>168470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1010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42769</xdr:rowOff>
    </xdr:from>
    <xdr:to>
      <xdr:col>36</xdr:col>
      <xdr:colOff>165100</xdr:colOff>
      <xdr:row>58</xdr:row>
      <xdr:rowOff>144369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135496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5387</xdr:rowOff>
    </xdr:from>
    <xdr:to>
      <xdr:col>55</xdr:col>
      <xdr:colOff>50800</xdr:colOff>
      <xdr:row>58</xdr:row>
      <xdr:rowOff>106987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28264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163202</xdr:rowOff>
    </xdr:from>
    <xdr:to>
      <xdr:col>50</xdr:col>
      <xdr:colOff>165100</xdr:colOff>
      <xdr:row>58</xdr:row>
      <xdr:rowOff>93352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109879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144159</xdr:rowOff>
    </xdr:from>
    <xdr:to>
      <xdr:col>46</xdr:col>
      <xdr:colOff>38100</xdr:colOff>
      <xdr:row>58</xdr:row>
      <xdr:rowOff>74309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90836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9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103684</xdr:rowOff>
    </xdr:from>
    <xdr:to>
      <xdr:col>41</xdr:col>
      <xdr:colOff>101600</xdr:colOff>
      <xdr:row>58</xdr:row>
      <xdr:rowOff>33834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50361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5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143282</xdr:rowOff>
    </xdr:from>
    <xdr:to>
      <xdr:col>36</xdr:col>
      <xdr:colOff>165100</xdr:colOff>
      <xdr:row>58</xdr:row>
      <xdr:rowOff>73432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89959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9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128887</xdr:rowOff>
    </xdr:from>
    <xdr:to>
      <xdr:col>55</xdr:col>
      <xdr:colOff>0</xdr:colOff>
      <xdr:row>78</xdr:row>
      <xdr:rowOff>29601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30537"/>
          <a:ext cx="838200" cy="7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26744</xdr:rowOff>
    </xdr:from>
    <xdr:to>
      <xdr:col>50</xdr:col>
      <xdr:colOff>114300</xdr:colOff>
      <xdr:row>78</xdr:row>
      <xdr:rowOff>29601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28394"/>
          <a:ext cx="8890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147303</xdr:rowOff>
    </xdr:from>
    <xdr:to>
      <xdr:col>45</xdr:col>
      <xdr:colOff>177800</xdr:colOff>
      <xdr:row>77</xdr:row>
      <xdr:rowOff>26744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006053"/>
          <a:ext cx="889000" cy="22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147303</xdr:rowOff>
    </xdr:from>
    <xdr:to>
      <xdr:col>41</xdr:col>
      <xdr:colOff>50800</xdr:colOff>
      <xdr:row>76</xdr:row>
      <xdr:rowOff>141328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06053"/>
          <a:ext cx="889000" cy="1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78087</xdr:rowOff>
    </xdr:from>
    <xdr:to>
      <xdr:col>55</xdr:col>
      <xdr:colOff>50800</xdr:colOff>
      <xdr:row>78</xdr:row>
      <xdr:rowOff>8237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100964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150251</xdr:rowOff>
    </xdr:from>
    <xdr:to>
      <xdr:col>50</xdr:col>
      <xdr:colOff>165100</xdr:colOff>
      <xdr:row>78</xdr:row>
      <xdr:rowOff>80401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71528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147394</xdr:rowOff>
    </xdr:from>
    <xdr:to>
      <xdr:col>46</xdr:col>
      <xdr:colOff>38100</xdr:colOff>
      <xdr:row>77</xdr:row>
      <xdr:rowOff>77544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94071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96503</xdr:rowOff>
    </xdr:from>
    <xdr:to>
      <xdr:col>41</xdr:col>
      <xdr:colOff>101600</xdr:colOff>
      <xdr:row>76</xdr:row>
      <xdr:rowOff>26653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43180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7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90528</xdr:rowOff>
    </xdr:from>
    <xdr:to>
      <xdr:col>36</xdr:col>
      <xdr:colOff>165100</xdr:colOff>
      <xdr:row>77</xdr:row>
      <xdr:rowOff>20678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37205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85737</xdr:rowOff>
    </xdr:from>
    <xdr:to>
      <xdr:col>55</xdr:col>
      <xdr:colOff>0</xdr:colOff>
      <xdr:row>96</xdr:row>
      <xdr:rowOff>167754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44937"/>
          <a:ext cx="8382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85737</xdr:rowOff>
    </xdr:from>
    <xdr:to>
      <xdr:col>50</xdr:col>
      <xdr:colOff>114300</xdr:colOff>
      <xdr:row>96</xdr:row>
      <xdr:rowOff>140176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44937"/>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140176</xdr:rowOff>
    </xdr:from>
    <xdr:to>
      <xdr:col>45</xdr:col>
      <xdr:colOff>177800</xdr:colOff>
      <xdr:row>97</xdr:row>
      <xdr:rowOff>98081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99376"/>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83852</xdr:rowOff>
    </xdr:from>
    <xdr:to>
      <xdr:col>41</xdr:col>
      <xdr:colOff>50800</xdr:colOff>
      <xdr:row>97</xdr:row>
      <xdr:rowOff>98081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14502"/>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116954</xdr:rowOff>
    </xdr:from>
    <xdr:to>
      <xdr:col>55</xdr:col>
      <xdr:colOff>50800</xdr:colOff>
      <xdr:row>97</xdr:row>
      <xdr:rowOff>47104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95381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34937</xdr:rowOff>
    </xdr:from>
    <xdr:to>
      <xdr:col>50</xdr:col>
      <xdr:colOff>165100</xdr:colOff>
      <xdr:row>96</xdr:row>
      <xdr:rowOff>136537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153064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89376</xdr:rowOff>
    </xdr:from>
    <xdr:to>
      <xdr:col>46</xdr:col>
      <xdr:colOff>38100</xdr:colOff>
      <xdr:row>97</xdr:row>
      <xdr:rowOff>19526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36053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47281</xdr:rowOff>
    </xdr:from>
    <xdr:to>
      <xdr:col>41</xdr:col>
      <xdr:colOff>101600</xdr:colOff>
      <xdr:row>97</xdr:row>
      <xdr:rowOff>148881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140008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33052</xdr:rowOff>
    </xdr:from>
    <xdr:to>
      <xdr:col>36</xdr:col>
      <xdr:colOff>165100</xdr:colOff>
      <xdr:row>97</xdr:row>
      <xdr:rowOff>134652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125779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147372</xdr:rowOff>
    </xdr:from>
    <xdr:to>
      <xdr:col>85</xdr:col>
      <xdr:colOff>127000</xdr:colOff>
      <xdr:row>37</xdr:row>
      <xdr:rowOff>28107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19572"/>
          <a:ext cx="8382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10523</xdr:rowOff>
    </xdr:from>
    <xdr:to>
      <xdr:col>81</xdr:col>
      <xdr:colOff>50800</xdr:colOff>
      <xdr:row>37</xdr:row>
      <xdr:rowOff>28107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54173"/>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64783</xdr:rowOff>
    </xdr:from>
    <xdr:to>
      <xdr:col>76</xdr:col>
      <xdr:colOff>114300</xdr:colOff>
      <xdr:row>37</xdr:row>
      <xdr:rowOff>10523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5894083"/>
          <a:ext cx="889000" cy="4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104093</xdr:rowOff>
    </xdr:from>
    <xdr:to>
      <xdr:col>71</xdr:col>
      <xdr:colOff>177800</xdr:colOff>
      <xdr:row>34</xdr:row>
      <xdr:rowOff>64783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5590493"/>
          <a:ext cx="889000" cy="30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136687</xdr:rowOff>
    </xdr:from>
    <xdr:to>
      <xdr:col>72</xdr:col>
      <xdr:colOff>38100</xdr:colOff>
      <xdr:row>38</xdr:row>
      <xdr:rowOff>66836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57963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4300</xdr:rowOff>
    </xdr:from>
    <xdr:to>
      <xdr:col>67</xdr:col>
      <xdr:colOff>101600</xdr:colOff>
      <xdr:row>38</xdr:row>
      <xdr:rowOff>105900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97027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1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96572</xdr:rowOff>
    </xdr:from>
    <xdr:to>
      <xdr:col>85</xdr:col>
      <xdr:colOff>177800</xdr:colOff>
      <xdr:row>37</xdr:row>
      <xdr:rowOff>26722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119449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148757</xdr:rowOff>
    </xdr:from>
    <xdr:to>
      <xdr:col>81</xdr:col>
      <xdr:colOff>101600</xdr:colOff>
      <xdr:row>37</xdr:row>
      <xdr:rowOff>78907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95434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131173</xdr:rowOff>
    </xdr:from>
    <xdr:to>
      <xdr:col>76</xdr:col>
      <xdr:colOff>165100</xdr:colOff>
      <xdr:row>37</xdr:row>
      <xdr:rowOff>61323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77850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13983</xdr:rowOff>
    </xdr:from>
    <xdr:to>
      <xdr:col>72</xdr:col>
      <xdr:colOff>38100</xdr:colOff>
      <xdr:row>34</xdr:row>
      <xdr:rowOff>115583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8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132110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6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53293</xdr:rowOff>
    </xdr:from>
    <xdr:to>
      <xdr:col>67</xdr:col>
      <xdr:colOff>101600</xdr:colOff>
      <xdr:row>32</xdr:row>
      <xdr:rowOff>154893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5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171420</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531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152702</xdr:rowOff>
    </xdr:from>
    <xdr:to>
      <xdr:col>85</xdr:col>
      <xdr:colOff>127000</xdr:colOff>
      <xdr:row>76</xdr:row>
      <xdr:rowOff>34457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11452"/>
          <a:ext cx="838200" cy="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34457</xdr:rowOff>
    </xdr:from>
    <xdr:to>
      <xdr:col>81</xdr:col>
      <xdr:colOff>50800</xdr:colOff>
      <xdr:row>76</xdr:row>
      <xdr:rowOff>37809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64657"/>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27187</xdr:rowOff>
    </xdr:from>
    <xdr:to>
      <xdr:col>76</xdr:col>
      <xdr:colOff>114300</xdr:colOff>
      <xdr:row>76</xdr:row>
      <xdr:rowOff>37809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57387"/>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27187</xdr:rowOff>
    </xdr:from>
    <xdr:to>
      <xdr:col>71</xdr:col>
      <xdr:colOff>177800</xdr:colOff>
      <xdr:row>76</xdr:row>
      <xdr:rowOff>62131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57387"/>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156789</xdr:rowOff>
    </xdr:from>
    <xdr:to>
      <xdr:col>72</xdr:col>
      <xdr:colOff>38100</xdr:colOff>
      <xdr:row>77</xdr:row>
      <xdr:rowOff>86939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78066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2082</xdr:rowOff>
    </xdr:from>
    <xdr:to>
      <xdr:col>67</xdr:col>
      <xdr:colOff>101600</xdr:colOff>
      <xdr:row>77</xdr:row>
      <xdr:rowOff>103682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94809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101903</xdr:rowOff>
    </xdr:from>
    <xdr:to>
      <xdr:col>85</xdr:col>
      <xdr:colOff>177800</xdr:colOff>
      <xdr:row>76</xdr:row>
      <xdr:rowOff>32054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606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124780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155107</xdr:rowOff>
    </xdr:from>
    <xdr:to>
      <xdr:col>81</xdr:col>
      <xdr:colOff>101600</xdr:colOff>
      <xdr:row>76</xdr:row>
      <xdr:rowOff>85257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101784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7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158459</xdr:rowOff>
    </xdr:from>
    <xdr:to>
      <xdr:col>76</xdr:col>
      <xdr:colOff>165100</xdr:colOff>
      <xdr:row>76</xdr:row>
      <xdr:rowOff>88609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105136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147837</xdr:rowOff>
    </xdr:from>
    <xdr:to>
      <xdr:col>72</xdr:col>
      <xdr:colOff>38100</xdr:colOff>
      <xdr:row>76</xdr:row>
      <xdr:rowOff>77987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94514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11331</xdr:rowOff>
    </xdr:from>
    <xdr:to>
      <xdr:col>67</xdr:col>
      <xdr:colOff>101600</xdr:colOff>
      <xdr:row>76</xdr:row>
      <xdr:rowOff>112931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129458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150667</xdr:rowOff>
    </xdr:from>
    <xdr:to>
      <xdr:col>85</xdr:col>
      <xdr:colOff>127000</xdr:colOff>
      <xdr:row>99</xdr:row>
      <xdr:rowOff>44148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52767"/>
          <a:ext cx="8382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150667</xdr:rowOff>
    </xdr:from>
    <xdr:to>
      <xdr:col>81</xdr:col>
      <xdr:colOff>50800</xdr:colOff>
      <xdr:row>99</xdr:row>
      <xdr:rowOff>42197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2767"/>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11502</xdr:rowOff>
    </xdr:from>
    <xdr:to>
      <xdr:col>76</xdr:col>
      <xdr:colOff>114300</xdr:colOff>
      <xdr:row>99</xdr:row>
      <xdr:rowOff>42197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85052"/>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148081</xdr:rowOff>
    </xdr:from>
    <xdr:to>
      <xdr:col>71</xdr:col>
      <xdr:colOff>177800</xdr:colOff>
      <xdr:row>99</xdr:row>
      <xdr:rowOff>11502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50181"/>
          <a:ext cx="8890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3418</xdr:rowOff>
    </xdr:from>
    <xdr:to>
      <xdr:col>72</xdr:col>
      <xdr:colOff>38100</xdr:colOff>
      <xdr:row>99</xdr:row>
      <xdr:rowOff>105018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6645</xdr:rowOff>
    </xdr:from>
    <xdr:to>
      <xdr:col>67</xdr:col>
      <xdr:colOff>101600</xdr:colOff>
      <xdr:row>99</xdr:row>
      <xdr:rowOff>108245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99372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164798</xdr:rowOff>
    </xdr:from>
    <xdr:to>
      <xdr:col>85</xdr:col>
      <xdr:colOff>177800</xdr:colOff>
      <xdr:row>99</xdr:row>
      <xdr:rowOff>94948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99867</xdr:rowOff>
    </xdr:from>
    <xdr:to>
      <xdr:col>81</xdr:col>
      <xdr:colOff>101600</xdr:colOff>
      <xdr:row>99</xdr:row>
      <xdr:rowOff>30017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21144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162847</xdr:rowOff>
    </xdr:from>
    <xdr:to>
      <xdr:col>76</xdr:col>
      <xdr:colOff>165100</xdr:colOff>
      <xdr:row>99</xdr:row>
      <xdr:rowOff>92997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84124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132152</xdr:rowOff>
    </xdr:from>
    <xdr:to>
      <xdr:col>72</xdr:col>
      <xdr:colOff>38100</xdr:colOff>
      <xdr:row>99</xdr:row>
      <xdr:rowOff>62302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78829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97281</xdr:rowOff>
    </xdr:from>
    <xdr:to>
      <xdr:col>67</xdr:col>
      <xdr:colOff>101600</xdr:colOff>
      <xdr:row>99</xdr:row>
      <xdr:rowOff>27431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43958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62825</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49375"/>
          <a:ext cx="838200" cy="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111858</xdr:rowOff>
    </xdr:from>
    <xdr:to>
      <xdr:col>102</xdr:col>
      <xdr:colOff>165100</xdr:colOff>
      <xdr:row>39</xdr:row>
      <xdr:rowOff>42008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58535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140825</xdr:rowOff>
    </xdr:from>
    <xdr:to>
      <xdr:col>98</xdr:col>
      <xdr:colOff>38100</xdr:colOff>
      <xdr:row>39</xdr:row>
      <xdr:rowOff>70975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12025</xdr:rowOff>
    </xdr:from>
    <xdr:to>
      <xdr:col>116</xdr:col>
      <xdr:colOff>114300</xdr:colOff>
      <xdr:row>39</xdr:row>
      <xdr:rowOff>113625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98402</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98356</xdr:rowOff>
    </xdr:from>
    <xdr:to>
      <xdr:col>116</xdr:col>
      <xdr:colOff>63500</xdr:colOff>
      <xdr:row>59</xdr:row>
      <xdr:rowOff>98389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390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98389</xdr:rowOff>
    </xdr:from>
    <xdr:to>
      <xdr:col>111</xdr:col>
      <xdr:colOff>177800</xdr:colOff>
      <xdr:row>59</xdr:row>
      <xdr:rowOff>98389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3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98389</xdr:rowOff>
    </xdr:from>
    <xdr:to>
      <xdr:col>107</xdr:col>
      <xdr:colOff>50800</xdr:colOff>
      <xdr:row>59</xdr:row>
      <xdr:rowOff>98389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3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98389</xdr:rowOff>
    </xdr:from>
    <xdr:to>
      <xdr:col>102</xdr:col>
      <xdr:colOff>114300</xdr:colOff>
      <xdr:row>59</xdr:row>
      <xdr:rowOff>98421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393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63036</xdr:rowOff>
    </xdr:from>
    <xdr:to>
      <xdr:col>102</xdr:col>
      <xdr:colOff>165100</xdr:colOff>
      <xdr:row>58</xdr:row>
      <xdr:rowOff>164636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69012</xdr:rowOff>
    </xdr:from>
    <xdr:to>
      <xdr:col>98</xdr:col>
      <xdr:colOff>38100</xdr:colOff>
      <xdr:row>58</xdr:row>
      <xdr:rowOff>170612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15689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47556</xdr:rowOff>
    </xdr:from>
    <xdr:to>
      <xdr:col>116</xdr:col>
      <xdr:colOff>114300</xdr:colOff>
      <xdr:row>59</xdr:row>
      <xdr:rowOff>149156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133933</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47589</xdr:rowOff>
    </xdr:from>
    <xdr:to>
      <xdr:col>112</xdr:col>
      <xdr:colOff>38100</xdr:colOff>
      <xdr:row>59</xdr:row>
      <xdr:rowOff>149189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140316</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47589</xdr:rowOff>
    </xdr:from>
    <xdr:to>
      <xdr:col>107</xdr:col>
      <xdr:colOff>101600</xdr:colOff>
      <xdr:row>59</xdr:row>
      <xdr:rowOff>149189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140316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47589</xdr:rowOff>
    </xdr:from>
    <xdr:to>
      <xdr:col>102</xdr:col>
      <xdr:colOff>165100</xdr:colOff>
      <xdr:row>59</xdr:row>
      <xdr:rowOff>149189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140316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47621</xdr:rowOff>
    </xdr:from>
    <xdr:to>
      <xdr:col>98</xdr:col>
      <xdr:colOff>38100</xdr:colOff>
      <xdr:row>59</xdr:row>
      <xdr:rowOff>149221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140348</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111620</xdr:rowOff>
    </xdr:from>
    <xdr:to>
      <xdr:col>116</xdr:col>
      <xdr:colOff>63500</xdr:colOff>
      <xdr:row>74</xdr:row>
      <xdr:rowOff>117945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98920"/>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111620</xdr:rowOff>
    </xdr:from>
    <xdr:to>
      <xdr:col>111</xdr:col>
      <xdr:colOff>177800</xdr:colOff>
      <xdr:row>74</xdr:row>
      <xdr:rowOff>128719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9892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128719</xdr:rowOff>
    </xdr:from>
    <xdr:to>
      <xdr:col>107</xdr:col>
      <xdr:colOff>50800</xdr:colOff>
      <xdr:row>75</xdr:row>
      <xdr:rowOff>1946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16019"/>
          <a:ext cx="889000" cy="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1946</xdr:rowOff>
    </xdr:from>
    <xdr:to>
      <xdr:col>102</xdr:col>
      <xdr:colOff>114300</xdr:colOff>
      <xdr:row>75</xdr:row>
      <xdr:rowOff>25575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60696"/>
          <a:ext cx="88900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30111</xdr:rowOff>
    </xdr:from>
    <xdr:to>
      <xdr:col>102</xdr:col>
      <xdr:colOff>165100</xdr:colOff>
      <xdr:row>76</xdr:row>
      <xdr:rowOff>131711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122838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5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31262</xdr:rowOff>
    </xdr:from>
    <xdr:to>
      <xdr:col>98</xdr:col>
      <xdr:colOff>38100</xdr:colOff>
      <xdr:row>76</xdr:row>
      <xdr:rowOff>132862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6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123989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67145</xdr:rowOff>
    </xdr:from>
    <xdr:to>
      <xdr:col>116</xdr:col>
      <xdr:colOff>114300</xdr:colOff>
      <xdr:row>74</xdr:row>
      <xdr:rowOff>168745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90022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60820</xdr:rowOff>
    </xdr:from>
    <xdr:to>
      <xdr:col>112</xdr:col>
      <xdr:colOff>38100</xdr:colOff>
      <xdr:row>74</xdr:row>
      <xdr:rowOff>162420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7497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5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77919</xdr:rowOff>
    </xdr:from>
    <xdr:to>
      <xdr:col>107</xdr:col>
      <xdr:colOff>101600</xdr:colOff>
      <xdr:row>75</xdr:row>
      <xdr:rowOff>8069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24596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4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122596</xdr:rowOff>
    </xdr:from>
    <xdr:to>
      <xdr:col>102</xdr:col>
      <xdr:colOff>165100</xdr:colOff>
      <xdr:row>75</xdr:row>
      <xdr:rowOff>52746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69273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146225</xdr:rowOff>
    </xdr:from>
    <xdr:to>
      <xdr:col>98</xdr:col>
      <xdr:colOff>38100</xdr:colOff>
      <xdr:row>75</xdr:row>
      <xdr:rowOff>76375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92902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災害復旧事業費については平成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並びに豪雨に係る事業はほぼ完了したが、類似団体よりも非常に高い水準である。これは地形的に災害が発生しやすい場所に位置していることに加え近年の集中豪雨の規模が大きくなっていうことが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投資及び出資金は令和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年度に株式会社美里づくり公社の設立に伴い、出資を行っていることから上昇した。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扶助費については町の独自施策であるこども医療費の助成事業、県の施策である重心医療扶助制度により類似団体平均よりも高い水準にあるものと思われる。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金について高い水準が続いているがこれは、交付税の合併算定替の縮減に合わせ、合併特例債を活用し基金の造成を行っていることが大きく影響している。併せて当該、基金造成に係る起債の償還がおおむ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年をピークに続くため高い水準が続くため、今後地方債の発行に際しては、交付税措置率の高いものを活用する、発行額の抑制を行う等、健全な財政運営を行うことに念頭に置くこととする。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9,062
8,976
144.00
8,543,193
7,925,204
237,946
4,462,138
7,785,917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77869</xdr:rowOff>
    </xdr:from>
    <xdr:to>
      <xdr:col>24</xdr:col>
      <xdr:colOff>63500</xdr:colOff>
      <xdr:row>36</xdr:row>
      <xdr:rowOff>105954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0069"/>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22570</xdr:rowOff>
    </xdr:from>
    <xdr:to>
      <xdr:col>19</xdr:col>
      <xdr:colOff>177800</xdr:colOff>
      <xdr:row>36</xdr:row>
      <xdr:rowOff>77869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4770"/>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152763</xdr:rowOff>
    </xdr:from>
    <xdr:to>
      <xdr:col>15</xdr:col>
      <xdr:colOff>50800</xdr:colOff>
      <xdr:row>36</xdr:row>
      <xdr:rowOff>22570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82063"/>
          <a:ext cx="889000" cy="2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152763</xdr:rowOff>
    </xdr:from>
    <xdr:to>
      <xdr:col>10</xdr:col>
      <xdr:colOff>114300</xdr:colOff>
      <xdr:row>36</xdr:row>
      <xdr:rowOff>61867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82063"/>
          <a:ext cx="889000" cy="2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142240</xdr:rowOff>
    </xdr:from>
    <xdr:to>
      <xdr:col>10</xdr:col>
      <xdr:colOff>165100</xdr:colOff>
      <xdr:row>37</xdr:row>
      <xdr:rowOff>72390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160093</xdr:rowOff>
    </xdr:from>
    <xdr:to>
      <xdr:col>6</xdr:col>
      <xdr:colOff>38100</xdr:colOff>
      <xdr:row>37</xdr:row>
      <xdr:rowOff>90243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3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81370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2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55154</xdr:rowOff>
    </xdr:from>
    <xdr:to>
      <xdr:col>24</xdr:col>
      <xdr:colOff>114300</xdr:colOff>
      <xdr:row>36</xdr:row>
      <xdr:rowOff>156754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33581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27069</xdr:rowOff>
    </xdr:from>
    <xdr:to>
      <xdr:col>20</xdr:col>
      <xdr:colOff>38100</xdr:colOff>
      <xdr:row>36</xdr:row>
      <xdr:rowOff>128669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143220</xdr:rowOff>
    </xdr:from>
    <xdr:to>
      <xdr:col>15</xdr:col>
      <xdr:colOff>101600</xdr:colOff>
      <xdr:row>36</xdr:row>
      <xdr:rowOff>73370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64497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101963</xdr:rowOff>
    </xdr:from>
    <xdr:to>
      <xdr:col>10</xdr:col>
      <xdr:colOff>165100</xdr:colOff>
      <xdr:row>35</xdr:row>
      <xdr:rowOff>32113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48640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0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11067</xdr:rowOff>
    </xdr:from>
    <xdr:to>
      <xdr:col>6</xdr:col>
      <xdr:colOff>38100</xdr:colOff>
      <xdr:row>36</xdr:row>
      <xdr:rowOff>112667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129194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97568</xdr:rowOff>
    </xdr:from>
    <xdr:to>
      <xdr:col>24</xdr:col>
      <xdr:colOff>63500</xdr:colOff>
      <xdr:row>58</xdr:row>
      <xdr:rowOff>104094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1668"/>
          <a:ext cx="8382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53905</xdr:rowOff>
    </xdr:from>
    <xdr:to>
      <xdr:col>19</xdr:col>
      <xdr:colOff>177800</xdr:colOff>
      <xdr:row>58</xdr:row>
      <xdr:rowOff>104094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8005"/>
          <a:ext cx="889000" cy="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53905</xdr:rowOff>
    </xdr:from>
    <xdr:to>
      <xdr:col>15</xdr:col>
      <xdr:colOff>50800</xdr:colOff>
      <xdr:row>58</xdr:row>
      <xdr:rowOff>111606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8005"/>
          <a:ext cx="889000" cy="5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101399</xdr:rowOff>
    </xdr:from>
    <xdr:to>
      <xdr:col>10</xdr:col>
      <xdr:colOff>114300</xdr:colOff>
      <xdr:row>58</xdr:row>
      <xdr:rowOff>111606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549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83629</xdr:rowOff>
    </xdr:from>
    <xdr:to>
      <xdr:col>6</xdr:col>
      <xdr:colOff>38100</xdr:colOff>
      <xdr:row>59</xdr:row>
      <xdr:rowOff>13779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4906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2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46768</xdr:rowOff>
    </xdr:from>
    <xdr:to>
      <xdr:col>24</xdr:col>
      <xdr:colOff>114300</xdr:colOff>
      <xdr:row>58</xdr:row>
      <xdr:rowOff>148368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53294</xdr:rowOff>
    </xdr:from>
    <xdr:to>
      <xdr:col>20</xdr:col>
      <xdr:colOff>38100</xdr:colOff>
      <xdr:row>58</xdr:row>
      <xdr:rowOff>154894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146021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3105</xdr:rowOff>
    </xdr:from>
    <xdr:to>
      <xdr:col>15</xdr:col>
      <xdr:colOff>101600</xdr:colOff>
      <xdr:row>58</xdr:row>
      <xdr:rowOff>104705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95832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60806</xdr:rowOff>
    </xdr:from>
    <xdr:to>
      <xdr:col>10</xdr:col>
      <xdr:colOff>165100</xdr:colOff>
      <xdr:row>58</xdr:row>
      <xdr:rowOff>162406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7483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50599</xdr:rowOff>
    </xdr:from>
    <xdr:to>
      <xdr:col>6</xdr:col>
      <xdr:colOff>38100</xdr:colOff>
      <xdr:row>58</xdr:row>
      <xdr:rowOff>152199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168726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17612</xdr:rowOff>
    </xdr:from>
    <xdr:to>
      <xdr:col>24</xdr:col>
      <xdr:colOff>63500</xdr:colOff>
      <xdr:row>73</xdr:row>
      <xdr:rowOff>79015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33462"/>
          <a:ext cx="8382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17612</xdr:rowOff>
    </xdr:from>
    <xdr:to>
      <xdr:col>19</xdr:col>
      <xdr:colOff>177800</xdr:colOff>
      <xdr:row>74</xdr:row>
      <xdr:rowOff>81361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33462"/>
          <a:ext cx="889000" cy="23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81361</xdr:rowOff>
    </xdr:from>
    <xdr:to>
      <xdr:col>15</xdr:col>
      <xdr:colOff>50800</xdr:colOff>
      <xdr:row>74</xdr:row>
      <xdr:rowOff>168488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68661"/>
          <a:ext cx="8890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168488</xdr:rowOff>
    </xdr:from>
    <xdr:to>
      <xdr:col>10</xdr:col>
      <xdr:colOff>114300</xdr:colOff>
      <xdr:row>75</xdr:row>
      <xdr:rowOff>36121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55788"/>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79168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28215</xdr:rowOff>
    </xdr:from>
    <xdr:to>
      <xdr:col>24</xdr:col>
      <xdr:colOff>114300</xdr:colOff>
      <xdr:row>73</xdr:row>
      <xdr:rowOff>129815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51092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138262</xdr:rowOff>
    </xdr:from>
    <xdr:to>
      <xdr:col>20</xdr:col>
      <xdr:colOff>38100</xdr:colOff>
      <xdr:row>73</xdr:row>
      <xdr:rowOff>68412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84939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30561</xdr:rowOff>
    </xdr:from>
    <xdr:to>
      <xdr:col>15</xdr:col>
      <xdr:colOff>101600</xdr:colOff>
      <xdr:row>74</xdr:row>
      <xdr:rowOff>132161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148688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117688</xdr:rowOff>
    </xdr:from>
    <xdr:to>
      <xdr:col>10</xdr:col>
      <xdr:colOff>165100</xdr:colOff>
      <xdr:row>75</xdr:row>
      <xdr:rowOff>47838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64365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156771</xdr:rowOff>
    </xdr:from>
    <xdr:to>
      <xdr:col>6</xdr:col>
      <xdr:colOff>38100</xdr:colOff>
      <xdr:row>75</xdr:row>
      <xdr:rowOff>86921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103448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46118</xdr:rowOff>
    </xdr:from>
    <xdr:to>
      <xdr:col>24</xdr:col>
      <xdr:colOff>63500</xdr:colOff>
      <xdr:row>95</xdr:row>
      <xdr:rowOff>167415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33868"/>
          <a:ext cx="838200" cy="1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46118</xdr:rowOff>
    </xdr:from>
    <xdr:to>
      <xdr:col>19</xdr:col>
      <xdr:colOff>177800</xdr:colOff>
      <xdr:row>96</xdr:row>
      <xdr:rowOff>59423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33868"/>
          <a:ext cx="889000" cy="18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59423</xdr:rowOff>
    </xdr:from>
    <xdr:to>
      <xdr:col>15</xdr:col>
      <xdr:colOff>50800</xdr:colOff>
      <xdr:row>96</xdr:row>
      <xdr:rowOff>138260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8623"/>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138260</xdr:rowOff>
    </xdr:from>
    <xdr:to>
      <xdr:col>10</xdr:col>
      <xdr:colOff>114300</xdr:colOff>
      <xdr:row>96</xdr:row>
      <xdr:rowOff>147335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7460"/>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133454</xdr:rowOff>
    </xdr:from>
    <xdr:to>
      <xdr:col>10</xdr:col>
      <xdr:colOff>165100</xdr:colOff>
      <xdr:row>97</xdr:row>
      <xdr:rowOff>63604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54731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151270</xdr:rowOff>
    </xdr:from>
    <xdr:to>
      <xdr:col>6</xdr:col>
      <xdr:colOff>38100</xdr:colOff>
      <xdr:row>97</xdr:row>
      <xdr:rowOff>81420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72547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116615</xdr:rowOff>
    </xdr:from>
    <xdr:to>
      <xdr:col>24</xdr:col>
      <xdr:colOff>114300</xdr:colOff>
      <xdr:row>96</xdr:row>
      <xdr:rowOff>46765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95042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166768</xdr:rowOff>
    </xdr:from>
    <xdr:to>
      <xdr:col>20</xdr:col>
      <xdr:colOff>38100</xdr:colOff>
      <xdr:row>95</xdr:row>
      <xdr:rowOff>96918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113445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8623</xdr:rowOff>
    </xdr:from>
    <xdr:to>
      <xdr:col>15</xdr:col>
      <xdr:colOff>101600</xdr:colOff>
      <xdr:row>96</xdr:row>
      <xdr:rowOff>110223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87460</xdr:rowOff>
    </xdr:from>
    <xdr:to>
      <xdr:col>10</xdr:col>
      <xdr:colOff>165100</xdr:colOff>
      <xdr:row>97</xdr:row>
      <xdr:rowOff>17610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96535</xdr:rowOff>
    </xdr:from>
    <xdr:to>
      <xdr:col>6</xdr:col>
      <xdr:colOff>38100</xdr:colOff>
      <xdr:row>97</xdr:row>
      <xdr:rowOff>26685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43212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141986</xdr:rowOff>
    </xdr:from>
    <xdr:to>
      <xdr:col>55</xdr:col>
      <xdr:colOff>0</xdr:colOff>
      <xdr:row>58</xdr:row>
      <xdr:rowOff>30924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1463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162640</xdr:rowOff>
    </xdr:from>
    <xdr:to>
      <xdr:col>50</xdr:col>
      <xdr:colOff>114300</xdr:colOff>
      <xdr:row>58</xdr:row>
      <xdr:rowOff>30924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35290"/>
          <a:ext cx="88900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162640</xdr:rowOff>
    </xdr:from>
    <xdr:to>
      <xdr:col>45</xdr:col>
      <xdr:colOff>177800</xdr:colOff>
      <xdr:row>58</xdr:row>
      <xdr:rowOff>15863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5290"/>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146421</xdr:rowOff>
    </xdr:from>
    <xdr:to>
      <xdr:col>41</xdr:col>
      <xdr:colOff>50800</xdr:colOff>
      <xdr:row>58</xdr:row>
      <xdr:rowOff>15863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19071"/>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20228</xdr:rowOff>
    </xdr:from>
    <xdr:to>
      <xdr:col>41</xdr:col>
      <xdr:colOff>101600</xdr:colOff>
      <xdr:row>58</xdr:row>
      <xdr:rowOff>121828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6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112955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19314</xdr:rowOff>
    </xdr:from>
    <xdr:to>
      <xdr:col>36</xdr:col>
      <xdr:colOff>165100</xdr:colOff>
      <xdr:row>58</xdr:row>
      <xdr:rowOff>120914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112041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91186</xdr:rowOff>
    </xdr:from>
    <xdr:to>
      <xdr:col>55</xdr:col>
      <xdr:colOff>50800</xdr:colOff>
      <xdr:row>58</xdr:row>
      <xdr:rowOff>21336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114063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151574</xdr:rowOff>
    </xdr:from>
    <xdr:to>
      <xdr:col>50</xdr:col>
      <xdr:colOff>165100</xdr:colOff>
      <xdr:row>58</xdr:row>
      <xdr:rowOff>81724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72851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111840</xdr:rowOff>
    </xdr:from>
    <xdr:to>
      <xdr:col>46</xdr:col>
      <xdr:colOff>38100</xdr:colOff>
      <xdr:row>58</xdr:row>
      <xdr:rowOff>41990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58517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136513</xdr:rowOff>
    </xdr:from>
    <xdr:to>
      <xdr:col>41</xdr:col>
      <xdr:colOff>101600</xdr:colOff>
      <xdr:row>58</xdr:row>
      <xdr:rowOff>66663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83190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95621</xdr:rowOff>
    </xdr:from>
    <xdr:to>
      <xdr:col>36</xdr:col>
      <xdr:colOff>165100</xdr:colOff>
      <xdr:row>58</xdr:row>
      <xdr:rowOff>25771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42298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98901</xdr:rowOff>
    </xdr:from>
    <xdr:to>
      <xdr:col>55</xdr:col>
      <xdr:colOff>0</xdr:colOff>
      <xdr:row>78</xdr:row>
      <xdr:rowOff>163725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72001"/>
          <a:ext cx="8382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42490</xdr:rowOff>
    </xdr:from>
    <xdr:to>
      <xdr:col>50</xdr:col>
      <xdr:colOff>114300</xdr:colOff>
      <xdr:row>78</xdr:row>
      <xdr:rowOff>98901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15590"/>
          <a:ext cx="889000" cy="5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42490</xdr:rowOff>
    </xdr:from>
    <xdr:to>
      <xdr:col>45</xdr:col>
      <xdr:colOff>177800</xdr:colOff>
      <xdr:row>79</xdr:row>
      <xdr:rowOff>5741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5590"/>
          <a:ext cx="889000" cy="1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166196</xdr:rowOff>
    </xdr:from>
    <xdr:to>
      <xdr:col>41</xdr:col>
      <xdr:colOff>50800</xdr:colOff>
      <xdr:row>79</xdr:row>
      <xdr:rowOff>5741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9296"/>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6583</xdr:rowOff>
    </xdr:from>
    <xdr:to>
      <xdr:col>41</xdr:col>
      <xdr:colOff>101600</xdr:colOff>
      <xdr:row>78</xdr:row>
      <xdr:rowOff>108183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124710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31576</xdr:rowOff>
    </xdr:from>
    <xdr:to>
      <xdr:col>36</xdr:col>
      <xdr:colOff>165100</xdr:colOff>
      <xdr:row>78</xdr:row>
      <xdr:rowOff>133176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149703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112925</xdr:rowOff>
    </xdr:from>
    <xdr:to>
      <xdr:col>55</xdr:col>
      <xdr:colOff>50800</xdr:colOff>
      <xdr:row>79</xdr:row>
      <xdr:rowOff>43075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27852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48101</xdr:rowOff>
    </xdr:from>
    <xdr:to>
      <xdr:col>50</xdr:col>
      <xdr:colOff>165100</xdr:colOff>
      <xdr:row>78</xdr:row>
      <xdr:rowOff>149701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140828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163140</xdr:rowOff>
    </xdr:from>
    <xdr:to>
      <xdr:col>46</xdr:col>
      <xdr:colOff>38100</xdr:colOff>
      <xdr:row>78</xdr:row>
      <xdr:rowOff>93290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126391</xdr:rowOff>
    </xdr:from>
    <xdr:to>
      <xdr:col>41</xdr:col>
      <xdr:colOff>101600</xdr:colOff>
      <xdr:row>79</xdr:row>
      <xdr:rowOff>56541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47668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115396</xdr:rowOff>
    </xdr:from>
    <xdr:to>
      <xdr:col>36</xdr:col>
      <xdr:colOff>165100</xdr:colOff>
      <xdr:row>79</xdr:row>
      <xdr:rowOff>45546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36673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50028</xdr:rowOff>
    </xdr:from>
    <xdr:to>
      <xdr:col>55</xdr:col>
      <xdr:colOff>0</xdr:colOff>
      <xdr:row>97</xdr:row>
      <xdr:rowOff>53437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0678"/>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152722</xdr:rowOff>
    </xdr:from>
    <xdr:to>
      <xdr:col>50</xdr:col>
      <xdr:colOff>114300</xdr:colOff>
      <xdr:row>97</xdr:row>
      <xdr:rowOff>53437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11922"/>
          <a:ext cx="889000" cy="7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152722</xdr:rowOff>
    </xdr:from>
    <xdr:to>
      <xdr:col>45</xdr:col>
      <xdr:colOff>177800</xdr:colOff>
      <xdr:row>97</xdr:row>
      <xdr:rowOff>1496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1922"/>
          <a:ext cx="889000" cy="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120166</xdr:rowOff>
    </xdr:from>
    <xdr:to>
      <xdr:col>41</xdr:col>
      <xdr:colOff>50800</xdr:colOff>
      <xdr:row>97</xdr:row>
      <xdr:rowOff>1496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79366"/>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170678</xdr:rowOff>
    </xdr:from>
    <xdr:to>
      <xdr:col>55</xdr:col>
      <xdr:colOff>50800</xdr:colOff>
      <xdr:row>97</xdr:row>
      <xdr:rowOff>100828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149105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2637</xdr:rowOff>
    </xdr:from>
    <xdr:to>
      <xdr:col>50</xdr:col>
      <xdr:colOff>165100</xdr:colOff>
      <xdr:row>97</xdr:row>
      <xdr:rowOff>104237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95364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101922</xdr:rowOff>
    </xdr:from>
    <xdr:to>
      <xdr:col>46</xdr:col>
      <xdr:colOff>38100</xdr:colOff>
      <xdr:row>97</xdr:row>
      <xdr:rowOff>32072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48599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122146</xdr:rowOff>
    </xdr:from>
    <xdr:to>
      <xdr:col>41</xdr:col>
      <xdr:colOff>101600</xdr:colOff>
      <xdr:row>97</xdr:row>
      <xdr:rowOff>52296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68823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69366</xdr:rowOff>
    </xdr:from>
    <xdr:to>
      <xdr:col>36</xdr:col>
      <xdr:colOff>165100</xdr:colOff>
      <xdr:row>96</xdr:row>
      <xdr:rowOff>170966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16043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25240</xdr:rowOff>
    </xdr:from>
    <xdr:to>
      <xdr:col>85</xdr:col>
      <xdr:colOff>127000</xdr:colOff>
      <xdr:row>37</xdr:row>
      <xdr:rowOff>62296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68890"/>
          <a:ext cx="8382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146444</xdr:rowOff>
    </xdr:from>
    <xdr:to>
      <xdr:col>81</xdr:col>
      <xdr:colOff>50800</xdr:colOff>
      <xdr:row>37</xdr:row>
      <xdr:rowOff>25240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18644"/>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51392</xdr:rowOff>
    </xdr:from>
    <xdr:to>
      <xdr:col>76</xdr:col>
      <xdr:colOff>114300</xdr:colOff>
      <xdr:row>36</xdr:row>
      <xdr:rowOff>146444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23592"/>
          <a:ext cx="8890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51392</xdr:rowOff>
    </xdr:from>
    <xdr:to>
      <xdr:col>71</xdr:col>
      <xdr:colOff>177800</xdr:colOff>
      <xdr:row>37</xdr:row>
      <xdr:rowOff>18771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23592"/>
          <a:ext cx="889000" cy="1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43889</xdr:rowOff>
    </xdr:from>
    <xdr:to>
      <xdr:col>72</xdr:col>
      <xdr:colOff>38100</xdr:colOff>
      <xdr:row>37</xdr:row>
      <xdr:rowOff>145489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146347</xdr:rowOff>
    </xdr:from>
    <xdr:to>
      <xdr:col>67</xdr:col>
      <xdr:colOff>101600</xdr:colOff>
      <xdr:row>38</xdr:row>
      <xdr:rowOff>76498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xdr:rowOff>
    </xdr:from>
    <xdr:to>
      <xdr:col>85</xdr:col>
      <xdr:colOff>177800</xdr:colOff>
      <xdr:row>37</xdr:row>
      <xdr:rowOff>113096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161373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145890</xdr:rowOff>
    </xdr:from>
    <xdr:to>
      <xdr:col>81</xdr:col>
      <xdr:colOff>101600</xdr:colOff>
      <xdr:row>37</xdr:row>
      <xdr:rowOff>76040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67167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95644</xdr:rowOff>
    </xdr:from>
    <xdr:to>
      <xdr:col>76</xdr:col>
      <xdr:colOff>165100</xdr:colOff>
      <xdr:row>37</xdr:row>
      <xdr:rowOff>25794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592</xdr:rowOff>
    </xdr:from>
    <xdr:to>
      <xdr:col>72</xdr:col>
      <xdr:colOff>38100</xdr:colOff>
      <xdr:row>36</xdr:row>
      <xdr:rowOff>102192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118719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139421</xdr:rowOff>
    </xdr:from>
    <xdr:to>
      <xdr:col>67</xdr:col>
      <xdr:colOff>101600</xdr:colOff>
      <xdr:row>37</xdr:row>
      <xdr:rowOff>69571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86098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153029</xdr:rowOff>
    </xdr:from>
    <xdr:to>
      <xdr:col>85</xdr:col>
      <xdr:colOff>127000</xdr:colOff>
      <xdr:row>57</xdr:row>
      <xdr:rowOff>157208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25679"/>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125161</xdr:rowOff>
    </xdr:from>
    <xdr:to>
      <xdr:col>81</xdr:col>
      <xdr:colOff>50800</xdr:colOff>
      <xdr:row>57</xdr:row>
      <xdr:rowOff>153029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97811"/>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102402</xdr:rowOff>
    </xdr:from>
    <xdr:to>
      <xdr:col>76</xdr:col>
      <xdr:colOff>114300</xdr:colOff>
      <xdr:row>57</xdr:row>
      <xdr:rowOff>125161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75052"/>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102402</xdr:rowOff>
    </xdr:from>
    <xdr:to>
      <xdr:col>71</xdr:col>
      <xdr:colOff>177800</xdr:colOff>
      <xdr:row>57</xdr:row>
      <xdr:rowOff>168186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5052"/>
          <a:ext cx="8890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119107</xdr:rowOff>
    </xdr:from>
    <xdr:to>
      <xdr:col>72</xdr:col>
      <xdr:colOff>38100</xdr:colOff>
      <xdr:row>58</xdr:row>
      <xdr:rowOff>49257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119525</xdr:rowOff>
    </xdr:from>
    <xdr:to>
      <xdr:col>67</xdr:col>
      <xdr:colOff>101600</xdr:colOff>
      <xdr:row>58</xdr:row>
      <xdr:rowOff>49675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9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106408</xdr:rowOff>
    </xdr:from>
    <xdr:to>
      <xdr:col>85</xdr:col>
      <xdr:colOff>177800</xdr:colOff>
      <xdr:row>58</xdr:row>
      <xdr:rowOff>36558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102229</xdr:rowOff>
    </xdr:from>
    <xdr:to>
      <xdr:col>81</xdr:col>
      <xdr:colOff>101600</xdr:colOff>
      <xdr:row>58</xdr:row>
      <xdr:rowOff>32379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23506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74361</xdr:rowOff>
    </xdr:from>
    <xdr:to>
      <xdr:col>76</xdr:col>
      <xdr:colOff>165100</xdr:colOff>
      <xdr:row>58</xdr:row>
      <xdr:rowOff>4511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2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51602</xdr:rowOff>
    </xdr:from>
    <xdr:to>
      <xdr:col>72</xdr:col>
      <xdr:colOff>38100</xdr:colOff>
      <xdr:row>57</xdr:row>
      <xdr:rowOff>153202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169729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117386</xdr:rowOff>
    </xdr:from>
    <xdr:to>
      <xdr:col>67</xdr:col>
      <xdr:colOff>101600</xdr:colOff>
      <xdr:row>58</xdr:row>
      <xdr:rowOff>47536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64063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147372</xdr:rowOff>
    </xdr:from>
    <xdr:to>
      <xdr:col>85</xdr:col>
      <xdr:colOff>127000</xdr:colOff>
      <xdr:row>77</xdr:row>
      <xdr:rowOff>28107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77572"/>
          <a:ext cx="8382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10523</xdr:rowOff>
    </xdr:from>
    <xdr:to>
      <xdr:col>81</xdr:col>
      <xdr:colOff>50800</xdr:colOff>
      <xdr:row>77</xdr:row>
      <xdr:rowOff>28107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12173"/>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64783</xdr:rowOff>
    </xdr:from>
    <xdr:to>
      <xdr:col>76</xdr:col>
      <xdr:colOff>114300</xdr:colOff>
      <xdr:row>77</xdr:row>
      <xdr:rowOff>10523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752083"/>
          <a:ext cx="889000" cy="4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104094</xdr:rowOff>
    </xdr:from>
    <xdr:to>
      <xdr:col>71</xdr:col>
      <xdr:colOff>177800</xdr:colOff>
      <xdr:row>74</xdr:row>
      <xdr:rowOff>64783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448494"/>
          <a:ext cx="889000" cy="30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136668</xdr:rowOff>
    </xdr:from>
    <xdr:to>
      <xdr:col>72</xdr:col>
      <xdr:colOff>38100</xdr:colOff>
      <xdr:row>78</xdr:row>
      <xdr:rowOff>66818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57945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xdr:rowOff>
    </xdr:from>
    <xdr:to>
      <xdr:col>67</xdr:col>
      <xdr:colOff>101600</xdr:colOff>
      <xdr:row>78</xdr:row>
      <xdr:rowOff>105899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97026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7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96572</xdr:rowOff>
    </xdr:from>
    <xdr:to>
      <xdr:col>85</xdr:col>
      <xdr:colOff>177800</xdr:colOff>
      <xdr:row>77</xdr:row>
      <xdr:rowOff>26722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119449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148757</xdr:rowOff>
    </xdr:from>
    <xdr:to>
      <xdr:col>81</xdr:col>
      <xdr:colOff>101600</xdr:colOff>
      <xdr:row>77</xdr:row>
      <xdr:rowOff>78907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95434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131173</xdr:rowOff>
    </xdr:from>
    <xdr:to>
      <xdr:col>76</xdr:col>
      <xdr:colOff>165100</xdr:colOff>
      <xdr:row>77</xdr:row>
      <xdr:rowOff>61323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77850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13983</xdr:rowOff>
    </xdr:from>
    <xdr:to>
      <xdr:col>72</xdr:col>
      <xdr:colOff>38100</xdr:colOff>
      <xdr:row>74</xdr:row>
      <xdr:rowOff>115583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7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132110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4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53294</xdr:rowOff>
    </xdr:from>
    <xdr:to>
      <xdr:col>67</xdr:col>
      <xdr:colOff>101600</xdr:colOff>
      <xdr:row>72</xdr:row>
      <xdr:rowOff>154894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3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171421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14795" y="121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152702</xdr:rowOff>
    </xdr:from>
    <xdr:to>
      <xdr:col>85</xdr:col>
      <xdr:colOff>127000</xdr:colOff>
      <xdr:row>96</xdr:row>
      <xdr:rowOff>34457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40452"/>
          <a:ext cx="838200" cy="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34457</xdr:rowOff>
    </xdr:from>
    <xdr:to>
      <xdr:col>81</xdr:col>
      <xdr:colOff>50800</xdr:colOff>
      <xdr:row>96</xdr:row>
      <xdr:rowOff>37809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93657"/>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27147</xdr:rowOff>
    </xdr:from>
    <xdr:to>
      <xdr:col>76</xdr:col>
      <xdr:colOff>114300</xdr:colOff>
      <xdr:row>96</xdr:row>
      <xdr:rowOff>37809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86347"/>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27147</xdr:rowOff>
    </xdr:from>
    <xdr:to>
      <xdr:col>71</xdr:col>
      <xdr:colOff>177800</xdr:colOff>
      <xdr:row>96</xdr:row>
      <xdr:rowOff>62131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86347"/>
          <a:ext cx="889000" cy="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156786</xdr:rowOff>
    </xdr:from>
    <xdr:to>
      <xdr:col>72</xdr:col>
      <xdr:colOff>38100</xdr:colOff>
      <xdr:row>97</xdr:row>
      <xdr:rowOff>86936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78063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7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2073</xdr:rowOff>
    </xdr:from>
    <xdr:to>
      <xdr:col>67</xdr:col>
      <xdr:colOff>101600</xdr:colOff>
      <xdr:row>97</xdr:row>
      <xdr:rowOff>103673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94800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7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101902</xdr:rowOff>
    </xdr:from>
    <xdr:to>
      <xdr:col>85</xdr:col>
      <xdr:colOff>177800</xdr:colOff>
      <xdr:row>96</xdr:row>
      <xdr:rowOff>32052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124779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4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155107</xdr:rowOff>
    </xdr:from>
    <xdr:to>
      <xdr:col>81</xdr:col>
      <xdr:colOff>101600</xdr:colOff>
      <xdr:row>96</xdr:row>
      <xdr:rowOff>85257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101784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158459</xdr:rowOff>
    </xdr:from>
    <xdr:to>
      <xdr:col>76</xdr:col>
      <xdr:colOff>165100</xdr:colOff>
      <xdr:row>96</xdr:row>
      <xdr:rowOff>88609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147797</xdr:rowOff>
    </xdr:from>
    <xdr:to>
      <xdr:col>72</xdr:col>
      <xdr:colOff>38100</xdr:colOff>
      <xdr:row>96</xdr:row>
      <xdr:rowOff>77947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94474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11331</xdr:rowOff>
    </xdr:from>
    <xdr:to>
      <xdr:col>67</xdr:col>
      <xdr:colOff>101600</xdr:colOff>
      <xdr:row>96</xdr:row>
      <xdr:rowOff>112931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129458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164973</xdr:rowOff>
    </xdr:from>
    <xdr:to>
      <xdr:col>102</xdr:col>
      <xdr:colOff>165100</xdr:colOff>
      <xdr:row>39</xdr:row>
      <xdr:rowOff>95123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111650</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111650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議会費が減少しているのは、令和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年度に行なわれた町議員選挙から定員が減少したことから議会給料等の減少したことによる。災害復旧費では、平成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及び豪雨災の影響による事業はほぼ完了してきたところであるが、近年の集中豪雨の雨量の増加により上昇傾向にある。消防費については、熊本地震以降に行ってきた避難所整備等事業が縮小傾向にあるため減少している。教育費については社会教育施設及び社会体育施設の新型コロナ感染症対策として行った設備改修が前年度までに完了したため減少となっている。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公債費について増嵩がみられる原因は合併特例債を活用し基金の造成を行っていることが大きく影響している。当該、基金造成に係る起債の償還がおおむね令和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年をピークに続き高い水準が続くため、今後地方債の発行に際しては、交付税措置率の高いものを活用する、発行額の抑制を行う等、健全な財政運営を行うことに念頭に置くこととする。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民生費ついては介護保険別会計への繰出額昨年度と同様に高い水準にある。本町は現在、老年人口割合が半分を超え、高齢化率が非常に高く今後も高齢化率の高止まりが予想される状況のため、予防事業等を推進することで費用の漸減を目指す。また、昨年度は国の事業である子育て世帯等臨時特別支援給付金事業（住民税非課税世帯等分）、子育て世帯生活支援特別給付金事業が実施されたため例年以上に上昇してい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年度についても子育て世帯等臨時特別支援給付金事業（価格高騰対策支援）の実施により令和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年度以前の水準を大きく上回っている。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実質収支額は減少したものの、財政調整基金取り崩し額を抑えることで、実質単年度収支は前年度より増加となり、財政調整基金残高についても増加した。財政調整基金残高については、今後宇城広域連合で実施した大型施設整備に係る公債費負担金につい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億円の一般財源が必要となるため、減少していく見込みである。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４年度決算は、すべての会計において黒字となったが、前年度に比べて一般会計の標準財政規模に対する黒字の割合が減少した。特別会計においては介護保険特別会計は黒字の割合が増加したが、その他の会計では増加したものはなか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生活排水特別会計、簡易水道事業についても現在時点で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赤字ではないが、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財源不足分を基準外繰出で赤字補填している状況にある。これらの公営企業会計は独立採算できるよう、使用料の適正化など健全な財政運営に努める必要がある。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14" sqref="AH14:AL14"/>
    </sheetView>
  </sheetViews>
  <sheetFormatPr defaultColWidth="0" defaultRowHeight="11" zeroHeight="1" x14ac:dyDescent="0.2"/>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8543193</v>
      </c>
      <c r="BO4" s="415"/>
      <c r="BP4" s="415"/>
      <c r="BQ4" s="415"/>
      <c r="BR4" s="415"/>
      <c r="BS4" s="415"/>
      <c r="BT4" s="415"/>
      <c r="BU4" s="416"/>
      <c r="BV4" s="414">
        <v>8660238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6.1</v>
      </c>
      <c r="DC4" s="589"/>
      <c r="DD4" s="589"/>
      <c r="DE4" s="589"/>
      <c r="DF4" s="589"/>
      <c r="DG4" s="589"/>
      <c r="DH4" s="589"/>
      <c r="DI4" s="590"/>
    </row>
    <row r="5" spans="1:119" ht="18.75" customHeight="1" x14ac:dyDescent="0.2">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7925204</v>
      </c>
      <c r="BO5" s="420"/>
      <c r="BP5" s="420"/>
      <c r="BQ5" s="420"/>
      <c r="BR5" s="420"/>
      <c r="BS5" s="420"/>
      <c r="BT5" s="420"/>
      <c r="BU5" s="421"/>
      <c r="BV5" s="419">
        <v>8123928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91.6</v>
      </c>
      <c r="CU5" s="390"/>
      <c r="CV5" s="390"/>
      <c r="CW5" s="390"/>
      <c r="CX5" s="390"/>
      <c r="CY5" s="390"/>
      <c r="CZ5" s="390"/>
      <c r="DA5" s="391"/>
      <c r="DB5" s="389">
        <v>86.8</v>
      </c>
      <c r="DC5" s="390"/>
      <c r="DD5" s="390"/>
      <c r="DE5" s="390"/>
      <c r="DF5" s="390"/>
      <c r="DG5" s="390"/>
      <c r="DH5" s="390"/>
      <c r="DI5" s="391"/>
    </row>
    <row r="6" spans="1:119" ht="18.75" customHeight="1" x14ac:dyDescent="0.2">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617989</v>
      </c>
      <c r="BO6" s="420"/>
      <c r="BP6" s="420"/>
      <c r="BQ6" s="420"/>
      <c r="BR6" s="420"/>
      <c r="BS6" s="420"/>
      <c r="BT6" s="420"/>
      <c r="BU6" s="421"/>
      <c r="BV6" s="419">
        <v>536310</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92.4</v>
      </c>
      <c r="CU6" s="563"/>
      <c r="CV6" s="563"/>
      <c r="CW6" s="563"/>
      <c r="CX6" s="563"/>
      <c r="CY6" s="563"/>
      <c r="CZ6" s="563"/>
      <c r="DA6" s="564"/>
      <c r="DB6" s="562">
        <v>90</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380043</v>
      </c>
      <c r="BO7" s="420"/>
      <c r="BP7" s="420"/>
      <c r="BQ7" s="420"/>
      <c r="BR7" s="420"/>
      <c r="BS7" s="420"/>
      <c r="BT7" s="420"/>
      <c r="BU7" s="421"/>
      <c r="BV7" s="419">
        <v>254531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4462138</v>
      </c>
      <c r="CU7" s="420"/>
      <c r="CV7" s="420"/>
      <c r="CW7" s="420"/>
      <c r="CX7" s="420"/>
      <c r="CY7" s="420"/>
      <c r="CZ7" s="420"/>
      <c r="DA7" s="421"/>
      <c r="DB7" s="419">
        <v>4601175</v>
      </c>
      <c r="DC7" s="420"/>
      <c r="DD7" s="420"/>
      <c r="DE7" s="420"/>
      <c r="DF7" s="420"/>
      <c r="DG7" s="420"/>
      <c r="DH7" s="420"/>
      <c r="DI7" s="421"/>
    </row>
    <row r="8" spans="1:119" ht="18.75" customHeight="1" thickBot="1" x14ac:dyDescent="0.25">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237946</v>
      </c>
      <c r="BO8" s="420"/>
      <c r="BP8" s="420"/>
      <c r="BQ8" s="420"/>
      <c r="BR8" s="420"/>
      <c r="BS8" s="420"/>
      <c r="BT8" s="420"/>
      <c r="BU8" s="421"/>
      <c r="BV8" s="419">
        <v>281779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0.23</v>
      </c>
      <c r="CU8" s="523"/>
      <c r="CV8" s="523"/>
      <c r="CW8" s="523"/>
      <c r="CX8" s="523"/>
      <c r="CY8" s="523"/>
      <c r="CZ8" s="523"/>
      <c r="DA8" s="524"/>
      <c r="DB8" s="522">
        <v>0.24</v>
      </c>
      <c r="DC8" s="523"/>
      <c r="DD8" s="523"/>
      <c r="DE8" s="523"/>
      <c r="DF8" s="523"/>
      <c r="DG8" s="523"/>
      <c r="DH8" s="523"/>
      <c r="DI8" s="524"/>
    </row>
    <row r="9" spans="1:119" ht="18.75" customHeight="1" thickBot="1" x14ac:dyDescent="0.25">
      <c r="A9" s="177"/>
      <c r="B9" s="551" t="s">
        <v>114</v>
      </c>
      <c r="C9" s="552"/>
      <c r="D9" s="552"/>
      <c r="E9" s="552"/>
      <c r="F9" s="552"/>
      <c r="G9" s="552"/>
      <c r="H9" s="552"/>
      <c r="I9" s="552"/>
      <c r="J9" s="552"/>
      <c r="K9" s="472"/>
      <c r="L9" s="553" t="s">
        <v>115</v>
      </c>
      <c r="M9" s="554"/>
      <c r="N9" s="554"/>
      <c r="O9" s="554"/>
      <c r="P9" s="554"/>
      <c r="Q9" s="555"/>
      <c r="R9" s="556">
        <v>9392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-44518</v>
      </c>
      <c r="BO9" s="420"/>
      <c r="BP9" s="420"/>
      <c r="BQ9" s="420"/>
      <c r="BR9" s="420"/>
      <c r="BS9" s="420"/>
      <c r="BT9" s="420"/>
      <c r="BU9" s="421"/>
      <c r="BV9" s="419">
        <v>77472</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16.8</v>
      </c>
      <c r="CU9" s="390"/>
      <c r="CV9" s="390"/>
      <c r="CW9" s="390"/>
      <c r="CX9" s="390"/>
      <c r="CY9" s="390"/>
      <c r="CZ9" s="390"/>
      <c r="DA9" s="391"/>
      <c r="DB9" s="389">
        <v>15.3</v>
      </c>
      <c r="DC9" s="390"/>
      <c r="DD9" s="390"/>
      <c r="DE9" s="390"/>
      <c r="DF9" s="390"/>
      <c r="DG9" s="390"/>
      <c r="DH9" s="390"/>
      <c r="DI9" s="391"/>
    </row>
    <row r="10" spans="1:119" ht="18.75" customHeight="1" thickBot="1" x14ac:dyDescent="0.25">
      <c r="A10" s="177"/>
      <c r="B10" s="551"/>
      <c r="C10" s="552"/>
      <c r="D10" s="552"/>
      <c r="E10" s="552"/>
      <c r="F10" s="552"/>
      <c r="G10" s="552"/>
      <c r="H10" s="552"/>
      <c r="I10" s="552"/>
      <c r="J10" s="552"/>
      <c r="K10" s="472"/>
      <c r="L10" s="392" t="s">
        <v>121</v>
      </c>
      <c r="M10" s="393"/>
      <c r="N10" s="393"/>
      <c r="O10" s="393"/>
      <c r="P10" s="393"/>
      <c r="Q10" s="394"/>
      <c r="R10" s="395">
        <v>10333</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148066</v>
      </c>
      <c r="BO10" s="420"/>
      <c r="BP10" s="420"/>
      <c r="BQ10" s="420"/>
      <c r="BR10" s="420"/>
      <c r="BS10" s="420"/>
      <c r="BT10" s="420"/>
      <c r="BU10" s="421"/>
      <c r="BV10" s="419">
        <v>112914</v>
      </c>
      <c r="BW10" s="420"/>
      <c r="BX10" s="420"/>
      <c r="BY10" s="420"/>
      <c r="BZ10" s="420"/>
      <c r="CA10" s="420"/>
      <c r="CB10" s="420"/>
      <c r="CC10" s="421"/>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118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77"/>
      <c r="B12" s="525" t="s">
        <v>133</v>
      </c>
      <c r="C12" s="526"/>
      <c r="D12" s="526"/>
      <c r="E12" s="526"/>
      <c r="F12" s="526"/>
      <c r="G12" s="526"/>
      <c r="H12" s="526"/>
      <c r="I12" s="526"/>
      <c r="J12" s="526"/>
      <c r="K12" s="527"/>
      <c r="L12" s="534" t="s">
        <v>134</v>
      </c>
      <c r="M12" s="535"/>
      <c r="N12" s="535"/>
      <c r="O12" s="535"/>
      <c r="P12" s="535"/>
      <c r="Q12" s="536"/>
      <c r="R12" s="537">
        <v>9062</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104</v>
      </c>
      <c r="AV12" s="467"/>
      <c r="AW12" s="467"/>
      <c r="AX12" s="467"/>
      <c r="AY12" s="399" t="s">
        <v>138</v>
      </c>
      <c r="AZ12" s="400"/>
      <c r="BA12" s="400"/>
      <c r="BB12" s="400"/>
      <c r="BC12" s="400"/>
      <c r="BD12" s="400"/>
      <c r="BE12" s="400"/>
      <c r="BF12" s="400"/>
      <c r="BG12" s="400"/>
      <c r="BH12" s="400"/>
      <c r="BI12" s="400"/>
      <c r="BJ12" s="400"/>
      <c r="BK12" s="400"/>
      <c r="BL12" s="400"/>
      <c r="BM12" s="401"/>
      <c r="BN12" s="419">
        <v>15308</v>
      </c>
      <c r="BO12" s="420"/>
      <c r="BP12" s="420"/>
      <c r="BQ12" s="420"/>
      <c r="BR12" s="420"/>
      <c r="BS12" s="420"/>
      <c r="BT12" s="420"/>
      <c r="BU12" s="421"/>
      <c r="BV12" s="419">
        <v>120000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9" t="s">
        <v>140</v>
      </c>
      <c r="N13" s="510"/>
      <c r="O13" s="510"/>
      <c r="P13" s="510"/>
      <c r="Q13" s="511"/>
      <c r="R13" s="512">
        <v>8976</v>
      </c>
      <c r="S13" s="513"/>
      <c r="T13" s="513"/>
      <c r="U13" s="513"/>
      <c r="V13" s="514"/>
      <c r="W13" s="500" t="s">
        <v>141</v>
      </c>
      <c r="X13" s="442"/>
      <c r="Y13" s="442"/>
      <c r="Z13" s="442"/>
      <c r="AA13" s="442"/>
      <c r="AB13" s="443"/>
      <c r="AC13" s="395">
        <v>608</v>
      </c>
      <c r="AD13" s="396"/>
      <c r="AE13" s="396"/>
      <c r="AF13" s="396"/>
      <c r="AG13" s="397"/>
      <c r="AH13" s="395">
        <v>665</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88240</v>
      </c>
      <c r="BO13" s="420"/>
      <c r="BP13" s="420"/>
      <c r="BQ13" s="420"/>
      <c r="BR13" s="420"/>
      <c r="BS13" s="420"/>
      <c r="BT13" s="420"/>
      <c r="BU13" s="421"/>
      <c r="BV13" s="419">
        <v>70386</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6.7</v>
      </c>
      <c r="CU13" s="390"/>
      <c r="CV13" s="390"/>
      <c r="CW13" s="390"/>
      <c r="CX13" s="390"/>
      <c r="CY13" s="390"/>
      <c r="CZ13" s="390"/>
      <c r="DA13" s="391"/>
      <c r="DB13" s="389">
        <v>6.4</v>
      </c>
      <c r="DC13" s="390"/>
      <c r="DD13" s="390"/>
      <c r="DE13" s="390"/>
      <c r="DF13" s="390"/>
      <c r="DG13" s="390"/>
      <c r="DH13" s="390"/>
      <c r="DI13" s="391"/>
    </row>
    <row r="14" spans="1:119" ht="18.75" customHeight="1" thickBot="1" x14ac:dyDescent="0.25">
      <c r="A14" s="177"/>
      <c r="B14" s="528"/>
      <c r="C14" s="529"/>
      <c r="D14" s="529"/>
      <c r="E14" s="529"/>
      <c r="F14" s="529"/>
      <c r="G14" s="529"/>
      <c r="H14" s="529"/>
      <c r="I14" s="529"/>
      <c r="J14" s="529"/>
      <c r="K14" s="530"/>
      <c r="L14" s="502" t="s">
        <v>146</v>
      </c>
      <c r="M14" s="546"/>
      <c r="N14" s="546"/>
      <c r="O14" s="546"/>
      <c r="P14" s="546"/>
      <c r="Q14" s="547"/>
      <c r="R14" s="512">
        <v>9386</v>
      </c>
      <c r="S14" s="513"/>
      <c r="T14" s="513"/>
      <c r="U14" s="513"/>
      <c r="V14" s="514"/>
      <c r="W14" s="515"/>
      <c r="X14" s="445"/>
      <c r="Y14" s="445"/>
      <c r="Z14" s="445"/>
      <c r="AA14" s="445"/>
      <c r="AB14" s="446"/>
      <c r="AC14" s="505">
        <v>13.6</v>
      </c>
      <c r="AD14" s="506"/>
      <c r="AE14" s="506"/>
      <c r="AF14" s="506"/>
      <c r="AG14" s="507"/>
      <c r="AH14" s="505">
        <v>13.8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131</v>
      </c>
      <c r="CU14" s="517"/>
      <c r="CV14" s="517"/>
      <c r="CW14" s="517"/>
      <c r="CX14" s="517"/>
      <c r="CY14" s="517"/>
      <c r="CZ14" s="517"/>
      <c r="DA14" s="518"/>
      <c r="DB14" s="516" t="s">
        <v>132</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9" t="s">
        <v>148</v>
      </c>
      <c r="N15" s="510"/>
      <c r="O15" s="510"/>
      <c r="P15" s="510"/>
      <c r="Q15" s="511"/>
      <c r="R15" s="512">
        <v>9321</v>
      </c>
      <c r="S15" s="513"/>
      <c r="T15" s="513"/>
      <c r="U15" s="513"/>
      <c r="V15" s="514"/>
      <c r="W15" s="500" t="s">
        <v>149</v>
      </c>
      <c r="X15" s="442"/>
      <c r="Y15" s="442"/>
      <c r="Z15" s="442"/>
      <c r="AA15" s="442"/>
      <c r="AB15" s="443"/>
      <c r="AC15" s="395">
        <v>1315</v>
      </c>
      <c r="AD15" s="396"/>
      <c r="AE15" s="396"/>
      <c r="AF15" s="396"/>
      <c r="AG15" s="397"/>
      <c r="AH15" s="395">
        <v>1350</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933102</v>
      </c>
      <c r="BO15" s="415"/>
      <c r="BP15" s="415"/>
      <c r="BQ15" s="415"/>
      <c r="BR15" s="415"/>
      <c r="BS15" s="415"/>
      <c r="BT15" s="415"/>
      <c r="BU15" s="416"/>
      <c r="BV15" s="414">
        <v>935930</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29.4</v>
      </c>
      <c r="AD16" s="506"/>
      <c r="AE16" s="506"/>
      <c r="AF16" s="506"/>
      <c r="AG16" s="507"/>
      <c r="AH16" s="505">
        <v>28</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4205490</v>
      </c>
      <c r="BO16" s="420"/>
      <c r="BP16" s="420"/>
      <c r="BQ16" s="420"/>
      <c r="BR16" s="420"/>
      <c r="BS16" s="420"/>
      <c r="BT16" s="420"/>
      <c r="BU16" s="421"/>
      <c r="BV16" s="419">
        <v>4238258</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7"/>
      <c r="B17" s="531"/>
      <c r="C17" s="532"/>
      <c r="D17" s="532"/>
      <c r="E17" s="532"/>
      <c r="F17" s="532"/>
      <c r="G17" s="532"/>
      <c r="H17" s="532"/>
      <c r="I17" s="532"/>
      <c r="J17" s="532"/>
      <c r="K17" s="533"/>
      <c r="L17" s="191"/>
      <c r="M17" s="494" t="s">
        <v>155</v>
      </c>
      <c r="N17" s="495"/>
      <c r="O17" s="495"/>
      <c r="P17" s="495"/>
      <c r="Q17" s="496"/>
      <c r="R17" s="497" t="s">
        <v>156</v>
      </c>
      <c r="S17" s="498"/>
      <c r="T17" s="498"/>
      <c r="U17" s="498"/>
      <c r="V17" s="499"/>
      <c r="W17" s="500" t="s">
        <v>157</v>
      </c>
      <c r="X17" s="442"/>
      <c r="Y17" s="442"/>
      <c r="Z17" s="442"/>
      <c r="AA17" s="442"/>
      <c r="AB17" s="443"/>
      <c r="AC17" s="395">
        <v>2544</v>
      </c>
      <c r="AD17" s="396"/>
      <c r="AE17" s="396"/>
      <c r="AF17" s="396"/>
      <c r="AG17" s="397"/>
      <c r="AH17" s="395">
        <v>2801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1147079</v>
      </c>
      <c r="BO17" s="420"/>
      <c r="BP17" s="420"/>
      <c r="BQ17" s="420"/>
      <c r="BR17" s="420"/>
      <c r="BS17" s="420"/>
      <c r="BT17" s="420"/>
      <c r="BU17" s="421"/>
      <c r="BV17" s="419">
        <v>1152320</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7"/>
      <c r="B18" s="471" t="s">
        <v>159</v>
      </c>
      <c r="C18" s="472"/>
      <c r="D18" s="472"/>
      <c r="E18" s="473"/>
      <c r="F18" s="473"/>
      <c r="G18" s="473"/>
      <c r="H18" s="473"/>
      <c r="I18" s="473"/>
      <c r="J18" s="473"/>
      <c r="K18" s="473"/>
      <c r="L18" s="474">
        <v>144</v>
      </c>
      <c r="M18" s="474"/>
      <c r="N18" s="474"/>
      <c r="O18" s="474"/>
      <c r="P18" s="474"/>
      <c r="Q18" s="474"/>
      <c r="R18" s="475"/>
      <c r="S18" s="475"/>
      <c r="T18" s="475"/>
      <c r="U18" s="475"/>
      <c r="V18" s="476"/>
      <c r="W18" s="490"/>
      <c r="X18" s="491"/>
      <c r="Y18" s="491"/>
      <c r="Z18" s="491"/>
      <c r="AA18" s="491"/>
      <c r="AB18" s="501"/>
      <c r="AC18" s="383">
        <v>57</v>
      </c>
      <c r="AD18" s="384"/>
      <c r="AE18" s="384"/>
      <c r="AF18" s="384"/>
      <c r="AG18" s="477"/>
      <c r="AH18" s="383">
        <v>58.2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4122546</v>
      </c>
      <c r="BO18" s="420"/>
      <c r="BP18" s="420"/>
      <c r="BQ18" s="420"/>
      <c r="BR18" s="420"/>
      <c r="BS18" s="420"/>
      <c r="BT18" s="420"/>
      <c r="BU18" s="421"/>
      <c r="BV18" s="419">
        <v>4020588</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7"/>
      <c r="B19" s="471" t="s">
        <v>161</v>
      </c>
      <c r="C19" s="472"/>
      <c r="D19" s="472"/>
      <c r="E19" s="473"/>
      <c r="F19" s="473"/>
      <c r="G19" s="473"/>
      <c r="H19" s="473"/>
      <c r="I19" s="473"/>
      <c r="J19" s="473"/>
      <c r="K19" s="473"/>
      <c r="L19" s="479">
        <v>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5852573</v>
      </c>
      <c r="BO19" s="420"/>
      <c r="BP19" s="420"/>
      <c r="BQ19" s="420"/>
      <c r="BR19" s="420"/>
      <c r="BS19" s="420"/>
      <c r="BT19" s="420"/>
      <c r="BU19" s="421"/>
      <c r="BV19" s="419">
        <v>5964060</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7"/>
      <c r="B20" s="471" t="s">
        <v>163</v>
      </c>
      <c r="C20" s="472"/>
      <c r="D20" s="472"/>
      <c r="E20" s="473"/>
      <c r="F20" s="473"/>
      <c r="G20" s="473"/>
      <c r="H20" s="473"/>
      <c r="I20" s="473"/>
      <c r="J20" s="473"/>
      <c r="K20" s="473"/>
      <c r="L20" s="479">
        <v>3439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7"/>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7"/>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7785917</v>
      </c>
      <c r="BO22" s="415"/>
      <c r="BP22" s="415"/>
      <c r="BQ22" s="415"/>
      <c r="BR22" s="415"/>
      <c r="BS22" s="415"/>
      <c r="BT22" s="415"/>
      <c r="BU22" s="416"/>
      <c r="BV22" s="414">
        <v>8063625</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6025497</v>
      </c>
      <c r="BO23" s="420"/>
      <c r="BP23" s="420"/>
      <c r="BQ23" s="420"/>
      <c r="BR23" s="420"/>
      <c r="BS23" s="420"/>
      <c r="BT23" s="420"/>
      <c r="BU23" s="421"/>
      <c r="BV23" s="419">
        <v>6253198</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7"/>
      <c r="B24" s="435"/>
      <c r="C24" s="436"/>
      <c r="D24" s="437"/>
      <c r="E24" s="392" t="s">
        <v>173</v>
      </c>
      <c r="F24" s="393"/>
      <c r="G24" s="393"/>
      <c r="H24" s="393"/>
      <c r="I24" s="393"/>
      <c r="J24" s="393"/>
      <c r="K24" s="394"/>
      <c r="L24" s="395">
        <v>1</v>
      </c>
      <c r="M24" s="396"/>
      <c r="N24" s="396"/>
      <c r="O24" s="396"/>
      <c r="P24" s="397"/>
      <c r="Q24" s="395">
        <v>7690</v>
      </c>
      <c r="R24" s="396"/>
      <c r="S24" s="396"/>
      <c r="T24" s="396"/>
      <c r="U24" s="396"/>
      <c r="V24" s="397"/>
      <c r="W24" s="454"/>
      <c r="X24" s="436"/>
      <c r="Y24" s="437"/>
      <c r="Z24" s="392" t="s">
        <v>174</v>
      </c>
      <c r="AA24" s="393"/>
      <c r="AB24" s="393"/>
      <c r="AC24" s="393"/>
      <c r="AD24" s="393"/>
      <c r="AE24" s="393"/>
      <c r="AF24" s="393"/>
      <c r="AG24" s="394"/>
      <c r="AH24" s="395">
        <v>131</v>
      </c>
      <c r="AI24" s="396"/>
      <c r="AJ24" s="396"/>
      <c r="AK24" s="396"/>
      <c r="AL24" s="397"/>
      <c r="AM24" s="395">
        <v>359071</v>
      </c>
      <c r="AN24" s="396"/>
      <c r="AO24" s="396"/>
      <c r="AP24" s="396"/>
      <c r="AQ24" s="396"/>
      <c r="AR24" s="397"/>
      <c r="AS24" s="395">
        <v>2741</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5372594</v>
      </c>
      <c r="BO24" s="420"/>
      <c r="BP24" s="420"/>
      <c r="BQ24" s="420"/>
      <c r="BR24" s="420"/>
      <c r="BS24" s="420"/>
      <c r="BT24" s="420"/>
      <c r="BU24" s="421"/>
      <c r="BV24" s="419">
        <v>5398447</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7"/>
      <c r="B25" s="435"/>
      <c r="C25" s="436"/>
      <c r="D25" s="437"/>
      <c r="E25" s="392" t="s">
        <v>176</v>
      </c>
      <c r="F25" s="393"/>
      <c r="G25" s="393"/>
      <c r="H25" s="393"/>
      <c r="I25" s="393"/>
      <c r="J25" s="393"/>
      <c r="K25" s="394"/>
      <c r="L25" s="395">
        <v>1</v>
      </c>
      <c r="M25" s="396"/>
      <c r="N25" s="396"/>
      <c r="O25" s="396"/>
      <c r="P25" s="397"/>
      <c r="Q25" s="395">
        <v>5765</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179</v>
      </c>
      <c r="AN25" s="396"/>
      <c r="AO25" s="396"/>
      <c r="AP25" s="396"/>
      <c r="AQ25" s="396"/>
      <c r="AR25" s="397"/>
      <c r="AS25" s="395" t="s">
        <v>178</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2491321</v>
      </c>
      <c r="BO25" s="415"/>
      <c r="BP25" s="415"/>
      <c r="BQ25" s="415"/>
      <c r="BR25" s="415"/>
      <c r="BS25" s="415"/>
      <c r="BT25" s="415"/>
      <c r="BU25" s="416"/>
      <c r="BV25" s="414">
        <v>2706727</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7"/>
      <c r="B26" s="435"/>
      <c r="C26" s="436"/>
      <c r="D26" s="437"/>
      <c r="E26" s="392" t="s">
        <v>181</v>
      </c>
      <c r="F26" s="393"/>
      <c r="G26" s="393"/>
      <c r="H26" s="393"/>
      <c r="I26" s="393"/>
      <c r="J26" s="393"/>
      <c r="K26" s="394"/>
      <c r="L26" s="395">
        <v>1</v>
      </c>
      <c r="M26" s="396"/>
      <c r="N26" s="396"/>
      <c r="O26" s="396"/>
      <c r="P26" s="397"/>
      <c r="Q26" s="395">
        <v>5306</v>
      </c>
      <c r="R26" s="396"/>
      <c r="S26" s="396"/>
      <c r="T26" s="396"/>
      <c r="U26" s="396"/>
      <c r="V26" s="397"/>
      <c r="W26" s="454"/>
      <c r="X26" s="436"/>
      <c r="Y26" s="437"/>
      <c r="Z26" s="392" t="s">
        <v>182</v>
      </c>
      <c r="AA26" s="430"/>
      <c r="AB26" s="430"/>
      <c r="AC26" s="430"/>
      <c r="AD26" s="430"/>
      <c r="AE26" s="430"/>
      <c r="AF26" s="430"/>
      <c r="AG26" s="431"/>
      <c r="AH26" s="395">
        <v>8</v>
      </c>
      <c r="AI26" s="396"/>
      <c r="AJ26" s="396"/>
      <c r="AK26" s="396"/>
      <c r="AL26" s="397"/>
      <c r="AM26" s="395">
        <v>26216</v>
      </c>
      <c r="AN26" s="396"/>
      <c r="AO26" s="396"/>
      <c r="AP26" s="396"/>
      <c r="AQ26" s="396"/>
      <c r="AR26" s="397"/>
      <c r="AS26" s="395">
        <v>3277</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178</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7"/>
      <c r="B27" s="435"/>
      <c r="C27" s="436"/>
      <c r="D27" s="437"/>
      <c r="E27" s="392" t="s">
        <v>185</v>
      </c>
      <c r="F27" s="393"/>
      <c r="G27" s="393"/>
      <c r="H27" s="393"/>
      <c r="I27" s="393"/>
      <c r="J27" s="393"/>
      <c r="K27" s="394"/>
      <c r="L27" s="395">
        <v>1</v>
      </c>
      <c r="M27" s="396"/>
      <c r="N27" s="396"/>
      <c r="O27" s="396"/>
      <c r="P27" s="397"/>
      <c r="Q27" s="395">
        <v>3072</v>
      </c>
      <c r="R27" s="396"/>
      <c r="S27" s="396"/>
      <c r="T27" s="396"/>
      <c r="U27" s="396"/>
      <c r="V27" s="397"/>
      <c r="W27" s="454"/>
      <c r="X27" s="436"/>
      <c r="Y27" s="437"/>
      <c r="Z27" s="392" t="s">
        <v>186</v>
      </c>
      <c r="AA27" s="393"/>
      <c r="AB27" s="393"/>
      <c r="AC27" s="393"/>
      <c r="AD27" s="393"/>
      <c r="AE27" s="393"/>
      <c r="AF27" s="393"/>
      <c r="AG27" s="394"/>
      <c r="AH27" s="395" t="s">
        <v>178</v>
      </c>
      <c r="AI27" s="396"/>
      <c r="AJ27" s="396"/>
      <c r="AK27" s="396"/>
      <c r="AL27" s="397"/>
      <c r="AM27" s="395" t="s">
        <v>178</v>
      </c>
      <c r="AN27" s="396"/>
      <c r="AO27" s="396"/>
      <c r="AP27" s="396"/>
      <c r="AQ27" s="396"/>
      <c r="AR27" s="397"/>
      <c r="AS27" s="395" t="s">
        <v>184</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15604</v>
      </c>
      <c r="BO27" s="423"/>
      <c r="BP27" s="423"/>
      <c r="BQ27" s="423"/>
      <c r="BR27" s="423"/>
      <c r="BS27" s="423"/>
      <c r="BT27" s="423"/>
      <c r="BU27" s="424"/>
      <c r="BV27" s="422">
        <v>15603</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7"/>
      <c r="B28" s="435"/>
      <c r="C28" s="436"/>
      <c r="D28" s="437"/>
      <c r="E28" s="392" t="s">
        <v>188</v>
      </c>
      <c r="F28" s="393"/>
      <c r="G28" s="393"/>
      <c r="H28" s="393"/>
      <c r="I28" s="393"/>
      <c r="J28" s="393"/>
      <c r="K28" s="394"/>
      <c r="L28" s="395">
        <v>1</v>
      </c>
      <c r="M28" s="396"/>
      <c r="N28" s="396"/>
      <c r="O28" s="396"/>
      <c r="P28" s="397"/>
      <c r="Q28" s="395">
        <v>2543</v>
      </c>
      <c r="R28" s="396"/>
      <c r="S28" s="396"/>
      <c r="T28" s="396"/>
      <c r="U28" s="396"/>
      <c r="V28" s="397"/>
      <c r="W28" s="454"/>
      <c r="X28" s="436"/>
      <c r="Y28" s="437"/>
      <c r="Z28" s="392" t="s">
        <v>189</v>
      </c>
      <c r="AA28" s="393"/>
      <c r="AB28" s="393"/>
      <c r="AC28" s="393"/>
      <c r="AD28" s="393"/>
      <c r="AE28" s="393"/>
      <c r="AF28" s="393"/>
      <c r="AG28" s="394"/>
      <c r="AH28" s="395" t="s">
        <v>131</v>
      </c>
      <c r="AI28" s="396"/>
      <c r="AJ28" s="396"/>
      <c r="AK28" s="396"/>
      <c r="AL28" s="397"/>
      <c r="AM28" s="395" t="s">
        <v>131</v>
      </c>
      <c r="AN28" s="396"/>
      <c r="AO28" s="396"/>
      <c r="AP28" s="396"/>
      <c r="AQ28" s="396"/>
      <c r="AR28" s="397"/>
      <c r="AS28" s="395" t="s">
        <v>184</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1804886</v>
      </c>
      <c r="BO28" s="415"/>
      <c r="BP28" s="415"/>
      <c r="BQ28" s="415"/>
      <c r="BR28" s="415"/>
      <c r="BS28" s="415"/>
      <c r="BT28" s="415"/>
      <c r="BU28" s="416"/>
      <c r="BV28" s="414">
        <v>1672128</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7"/>
      <c r="B29" s="435"/>
      <c r="C29" s="436"/>
      <c r="D29" s="437"/>
      <c r="E29" s="392" t="s">
        <v>191</v>
      </c>
      <c r="F29" s="393"/>
      <c r="G29" s="393"/>
      <c r="H29" s="393"/>
      <c r="I29" s="393"/>
      <c r="J29" s="393"/>
      <c r="K29" s="394"/>
      <c r="L29" s="395">
        <v>10</v>
      </c>
      <c r="M29" s="396"/>
      <c r="N29" s="396"/>
      <c r="O29" s="396"/>
      <c r="P29" s="397"/>
      <c r="Q29" s="395">
        <v>2384</v>
      </c>
      <c r="R29" s="396"/>
      <c r="S29" s="396"/>
      <c r="T29" s="396"/>
      <c r="U29" s="396"/>
      <c r="V29" s="397"/>
      <c r="W29" s="455"/>
      <c r="X29" s="456"/>
      <c r="Y29" s="457"/>
      <c r="Z29" s="392" t="s">
        <v>192</v>
      </c>
      <c r="AA29" s="393"/>
      <c r="AB29" s="393"/>
      <c r="AC29" s="393"/>
      <c r="AD29" s="393"/>
      <c r="AE29" s="393"/>
      <c r="AF29" s="393"/>
      <c r="AG29" s="394"/>
      <c r="AH29" s="395">
        <v>131</v>
      </c>
      <c r="AI29" s="396"/>
      <c r="AJ29" s="396"/>
      <c r="AK29" s="396"/>
      <c r="AL29" s="397"/>
      <c r="AM29" s="395">
        <v>359071</v>
      </c>
      <c r="AN29" s="396"/>
      <c r="AO29" s="396"/>
      <c r="AP29" s="396"/>
      <c r="AQ29" s="396"/>
      <c r="AR29" s="397"/>
      <c r="AS29" s="395">
        <v>2741</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469674</v>
      </c>
      <c r="BO29" s="420"/>
      <c r="BP29" s="420"/>
      <c r="BQ29" s="420"/>
      <c r="BR29" s="420"/>
      <c r="BS29" s="420"/>
      <c r="BT29" s="420"/>
      <c r="BU29" s="421"/>
      <c r="BV29" s="419">
        <v>505550</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94.6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1880227</v>
      </c>
      <c r="BO30" s="423"/>
      <c r="BP30" s="423"/>
      <c r="BQ30" s="423"/>
      <c r="BR30" s="423"/>
      <c r="BS30" s="423"/>
      <c r="BT30" s="423"/>
      <c r="BU30" s="424"/>
      <c r="BV30" s="422">
        <v>1887259</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2">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203</v>
      </c>
      <c r="V33" s="371"/>
      <c r="W33" s="370" t="s">
        <v>204</v>
      </c>
      <c r="X33" s="370"/>
      <c r="Y33" s="370"/>
      <c r="Z33" s="370"/>
      <c r="AA33" s="370"/>
      <c r="AB33" s="370"/>
      <c r="AC33" s="370"/>
      <c r="AD33" s="370"/>
      <c r="AE33" s="370"/>
      <c r="AF33" s="370"/>
      <c r="AG33" s="370"/>
      <c r="AH33" s="370"/>
      <c r="AI33" s="370"/>
      <c r="AJ33" s="370"/>
      <c r="AK33" s="370"/>
      <c r="AL33" s="202"/>
      <c r="AM33" s="371" t="s">
        <v>201</v>
      </c>
      <c r="AN33" s="371"/>
      <c r="AO33" s="370" t="s">
        <v>202</v>
      </c>
      <c r="AP33" s="370"/>
      <c r="AQ33" s="370"/>
      <c r="AR33" s="370"/>
      <c r="AS33" s="370"/>
      <c r="AT33" s="370"/>
      <c r="AU33" s="370"/>
      <c r="AV33" s="370"/>
      <c r="AW33" s="370"/>
      <c r="AX33" s="370"/>
      <c r="AY33" s="370"/>
      <c r="AZ33" s="370"/>
      <c r="BA33" s="370"/>
      <c r="BB33" s="370"/>
      <c r="BC33" s="370"/>
      <c r="BD33" s="203"/>
      <c r="BE33" s="370" t="s">
        <v>205</v>
      </c>
      <c r="BF33" s="370"/>
      <c r="BG33" s="370" t="s">
        <v>206</v>
      </c>
      <c r="BH33" s="370"/>
      <c r="BI33" s="370"/>
      <c r="BJ33" s="370"/>
      <c r="BK33" s="370"/>
      <c r="BL33" s="370"/>
      <c r="BM33" s="370"/>
      <c r="BN33" s="370"/>
      <c r="BO33" s="370"/>
      <c r="BP33" s="370"/>
      <c r="BQ33" s="370"/>
      <c r="BR33" s="370"/>
      <c r="BS33" s="370"/>
      <c r="BT33" s="370"/>
      <c r="BU33" s="370"/>
      <c r="BV33" s="203"/>
      <c r="BW33" s="371" t="s">
        <v>205</v>
      </c>
      <c r="BX33" s="371"/>
      <c r="BY33" s="370" t="s">
        <v>207</v>
      </c>
      <c r="BZ33" s="370"/>
      <c r="CA33" s="370"/>
      <c r="CB33" s="370"/>
      <c r="CC33" s="370"/>
      <c r="CD33" s="370"/>
      <c r="CE33" s="370"/>
      <c r="CF33" s="370"/>
      <c r="CG33" s="370"/>
      <c r="CH33" s="370"/>
      <c r="CI33" s="370"/>
      <c r="CJ33" s="370"/>
      <c r="CK33" s="370"/>
      <c r="CL33" s="370"/>
      <c r="CM33" s="370"/>
      <c r="CN33" s="202"/>
      <c r="CO33" s="371" t="s">
        <v>201</v>
      </c>
      <c r="CP33" s="371"/>
      <c r="CQ33" s="370" t="s">
        <v>208</v>
      </c>
      <c r="CR33" s="370"/>
      <c r="CS33" s="370"/>
      <c r="CT33" s="370"/>
      <c r="CU33" s="370"/>
      <c r="CV33" s="370"/>
      <c r="CW33" s="370"/>
      <c r="CX33" s="370"/>
      <c r="CY33" s="370"/>
      <c r="CZ33" s="370"/>
      <c r="DA33" s="370"/>
      <c r="DB33" s="370"/>
      <c r="DC33" s="370"/>
      <c r="DD33" s="370"/>
      <c r="DE33" s="370"/>
      <c r="DF33" s="202"/>
      <c r="DG33" s="369" t="s">
        <v>209</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t="str">
        <f>IF(AO34="","",MAX(C34:D43,U34:V43)+1)</f>
        <v/>
      </c>
      <c r="AN34" s="367"/>
      <c r="AO34" s="368"/>
      <c r="AP34" s="368"/>
      <c r="AQ34" s="368"/>
      <c r="AR34" s="368"/>
      <c r="AS34" s="368"/>
      <c r="AT34" s="368"/>
      <c r="AU34" s="368"/>
      <c r="AV34" s="368"/>
      <c r="AW34" s="368"/>
      <c r="AX34" s="368"/>
      <c r="AY34" s="368"/>
      <c r="AZ34" s="368"/>
      <c r="BA34" s="368"/>
      <c r="BB34" s="368"/>
      <c r="BC34" s="368"/>
      <c r="BD34" s="177"/>
      <c r="BE34" s="367">
        <f>IF(BG34="","",MAX(C34:D43,U34:V43,AM34:AN43)+1)</f>
        <v>6</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77"/>
      <c r="CO34" s="367">
        <f>IF(CQ34="","",MAX(C34:D43,U34:V43,AM34:AN43,BE34:BF43,BW34:BX43)+1)</f>
        <v>13</v>
      </c>
      <c r="CP34" s="367"/>
      <c r="CQ34" s="368" t="str">
        <f>IF('各会計、関係団体の財政状況及び健全化判断比率'!BS7="","",'各会計、関係団体の財政状況及び健全化判断比率'!BS7)</f>
        <v>有限会社　石段の郷中央</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f t="shared" ref="BE35:BE43" si="1">IF(BG35="","",BE34+1)</f>
        <v>7</v>
      </c>
      <c r="BF35" s="367"/>
      <c r="BG35" s="368" t="str">
        <f>IF('各会計、関係団体の財政状況及び健全化判断比率'!B32="","",'各会計、関係団体の財政状況及び健全化判断比率'!B32)</f>
        <v>生活排水特別会計</v>
      </c>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宇城広域連合（一般会計）</v>
      </c>
      <c r="BZ35" s="368"/>
      <c r="CA35" s="368"/>
      <c r="CB35" s="368"/>
      <c r="CC35" s="368"/>
      <c r="CD35" s="368"/>
      <c r="CE35" s="368"/>
      <c r="CF35" s="368"/>
      <c r="CG35" s="368"/>
      <c r="CH35" s="368"/>
      <c r="CI35" s="368"/>
      <c r="CJ35" s="368"/>
      <c r="CK35" s="368"/>
      <c r="CL35" s="368"/>
      <c r="CM35" s="368"/>
      <c r="CN35" s="177"/>
      <c r="CO35" s="367">
        <f t="shared" ref="CO35:CO43" si="3">IF(CQ35="","",CO34+1)</f>
        <v>14</v>
      </c>
      <c r="CP35" s="367"/>
      <c r="CQ35" s="368" t="str">
        <f>IF('各会計、関係団体の財政状況及び健全化判断比率'!BS8="","",'各会計、関係団体の財政状況及び健全化判断比率'!BS8)</f>
        <v>株式会社　美里まちづくり公社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宇城広域連合（ふるさと市町村圏基金特別会計）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熊本県後期高齢者医療広域連合（後期高齢者医療特別会計）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6HFrqiCr13SZHqoP+R+fVJhrd3HLtQNtvkEgUjPyycG/QtWmiQjGuuex13R2cxwlWsPoMgOTD54kPgpxmD/n5Q==" saltValue="/f/He35mjsCOTkXvNZGY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AH14" sqref="AH14:AL14"/>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567</v>
      </c>
      <c r="D34" s="1151"/>
      <c r="E34" s="1152"/>
      <c r="F34" s="32">
        <v>9.49</v>
      </c>
      <c r="G34" s="33">
        <v>4.5199999999999996</v>
      </c>
      <c r="H34" s="33">
        <v>4.68</v>
      </c>
      <c r="I34" s="33">
        <v>27.87</v>
      </c>
      <c r="J34" s="34">
        <v>5.33</v>
      </c>
      <c r="K34" s="22"/>
      <c r="L34" s="22"/>
      <c r="M34" s="22"/>
      <c r="N34" s="22"/>
      <c r="O34" s="22"/>
      <c r="P34" s="22"/>
    </row>
    <row r="35" spans="1:16" ht="39" customHeight="1" x14ac:dyDescent="0.2">
      <c r="A35" s="22"/>
      <c r="B35" s="35"/>
      <c r="C35" s="1145" t="s">
        <v>568</v>
      </c>
      <c r="D35" s="1146"/>
      <c r="E35" s="1147"/>
      <c r="F35" s="36">
        <v>0.59</v>
      </c>
      <c r="G35" s="37">
        <v>0.76</v>
      </c>
      <c r="H35" s="37">
        <v>0.83</v>
      </c>
      <c r="I35" s="37">
        <v>1.1299999999999999</v>
      </c>
      <c r="J35" s="38">
        <v>1.73</v>
      </c>
      <c r="K35" s="22"/>
      <c r="L35" s="22"/>
      <c r="M35" s="22"/>
      <c r="N35" s="22"/>
      <c r="O35" s="22"/>
      <c r="P35" s="22"/>
    </row>
    <row r="36" spans="1:16" ht="39" customHeight="1" x14ac:dyDescent="0.2">
      <c r="A36" s="22"/>
      <c r="B36" s="35"/>
      <c r="C36" s="1145" t="s">
        <v>569</v>
      </c>
      <c r="D36" s="1146"/>
      <c r="E36" s="1147"/>
      <c r="F36" s="36">
        <v>1.69</v>
      </c>
      <c r="G36" s="37">
        <v>1.45</v>
      </c>
      <c r="H36" s="37">
        <v>1.36</v>
      </c>
      <c r="I36" s="37">
        <v>1.54</v>
      </c>
      <c r="J36" s="38">
        <v>1.32</v>
      </c>
      <c r="K36" s="22"/>
      <c r="L36" s="22"/>
      <c r="M36" s="22"/>
      <c r="N36" s="22"/>
      <c r="O36" s="22"/>
      <c r="P36" s="22"/>
    </row>
    <row r="37" spans="1:16" ht="39" customHeight="1" x14ac:dyDescent="0.2">
      <c r="A37" s="22"/>
      <c r="B37" s="35"/>
      <c r="C37" s="1145" t="s">
        <v>570</v>
      </c>
      <c r="D37" s="1146"/>
      <c r="E37" s="1147"/>
      <c r="F37" s="36">
        <v>0.03</v>
      </c>
      <c r="G37" s="37">
        <v>0.13</v>
      </c>
      <c r="H37" s="37">
        <v>0.3</v>
      </c>
      <c r="I37" s="37">
        <v>0.13</v>
      </c>
      <c r="J37" s="38">
        <v>0.09</v>
      </c>
      <c r="K37" s="22"/>
      <c r="L37" s="22"/>
      <c r="M37" s="22"/>
      <c r="N37" s="22"/>
      <c r="O37" s="22"/>
      <c r="P37" s="22"/>
    </row>
    <row r="38" spans="1:16" ht="39" customHeight="1" x14ac:dyDescent="0.2">
      <c r="A38" s="22"/>
      <c r="B38" s="35"/>
      <c r="C38" s="1145" t="s">
        <v>571</v>
      </c>
      <c r="D38" s="1146"/>
      <c r="E38" s="1147"/>
      <c r="F38" s="36">
        <v>0.04</v>
      </c>
      <c r="G38" s="37">
        <v>0.04</v>
      </c>
      <c r="H38" s="37">
        <v>0.04</v>
      </c>
      <c r="I38" s="37">
        <v>0.04</v>
      </c>
      <c r="J38" s="38">
        <v>0.04</v>
      </c>
      <c r="K38" s="22"/>
      <c r="L38" s="22"/>
      <c r="M38" s="22"/>
      <c r="N38" s="22"/>
      <c r="O38" s="22"/>
      <c r="P38" s="22"/>
    </row>
    <row r="39" spans="1:16" ht="39" customHeight="1" x14ac:dyDescent="0.2">
      <c r="A39" s="22"/>
      <c r="B39" s="35"/>
      <c r="C39" s="1145" t="s">
        <v>572</v>
      </c>
      <c r="D39" s="1146"/>
      <c r="E39" s="1147"/>
      <c r="F39" s="36">
        <v>0</v>
      </c>
      <c r="G39" s="37">
        <v>0</v>
      </c>
      <c r="H39" s="37">
        <v>0</v>
      </c>
      <c r="I39" s="37">
        <v>0</v>
      </c>
      <c r="J39" s="38">
        <v>0</v>
      </c>
      <c r="K39" s="22"/>
      <c r="L39" s="22"/>
      <c r="M39" s="22"/>
      <c r="N39" s="22"/>
      <c r="O39" s="22"/>
      <c r="P39" s="22"/>
    </row>
    <row r="40" spans="1:16" ht="39" customHeight="1" x14ac:dyDescent="0.2">
      <c r="A40" s="22"/>
      <c r="B40" s="35"/>
      <c r="C40" s="1145" t="s">
        <v>573</v>
      </c>
      <c r="D40" s="1146"/>
      <c r="E40" s="1147"/>
      <c r="F40" s="36" t="s">
        <v>517</v>
      </c>
      <c r="G40" s="37">
        <v>0.06</v>
      </c>
      <c r="H40" s="37">
        <v>0.41</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575</v>
      </c>
      <c r="D43" s="1149"/>
      <c r="E43" s="1150"/>
      <c r="F43" s="41">
        <v>7.0000000000000007E-2</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U18QY1s7IHCrAc3LZ6Z280jh8uRHOffzFA7JkrrSUYhPTc7lHHJp8zgALItF7H1220EUPmUGdQsbIFwnC4PXQ==" saltValue="MExrTv1TDcKvojPt7BKD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1" zoomScaleSheetLayoutView="55" workbookViewId="0">
      <selection activeCell="AH14" sqref="AH14:AL1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930</v>
      </c>
      <c r="L45" s="60">
        <v>986</v>
      </c>
      <c r="M45" s="60">
        <v>940</v>
      </c>
      <c r="N45" s="60">
        <v>920</v>
      </c>
      <c r="O45" s="61">
        <v>994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15</v>
      </c>
      <c r="F48" s="1155"/>
      <c r="G48" s="1155"/>
      <c r="H48" s="1155"/>
      <c r="I48" s="1155"/>
      <c r="J48" s="1156"/>
      <c r="K48" s="63">
        <v>55</v>
      </c>
      <c r="L48" s="64">
        <v>58</v>
      </c>
      <c r="M48" s="64">
        <v>61</v>
      </c>
      <c r="N48" s="64">
        <v>67</v>
      </c>
      <c r="O48" s="65">
        <v>52</v>
      </c>
      <c r="P48" s="48"/>
      <c r="Q48" s="48"/>
      <c r="R48" s="48"/>
      <c r="S48" s="48"/>
      <c r="T48" s="48"/>
      <c r="U48" s="48"/>
    </row>
    <row r="49" spans="1:21" ht="30.75" customHeight="1" x14ac:dyDescent="0.2">
      <c r="A49" s="48"/>
      <c r="B49" s="1178"/>
      <c r="C49" s="1179"/>
      <c r="D49" s="62"/>
      <c r="E49" s="1155" t="s">
        <v>16</v>
      </c>
      <c r="F49" s="1155"/>
      <c r="G49" s="1155"/>
      <c r="H49" s="1155"/>
      <c r="I49" s="1155"/>
      <c r="J49" s="1156"/>
      <c r="K49" s="63">
        <v>15</v>
      </c>
      <c r="L49" s="64">
        <v>14</v>
      </c>
      <c r="M49" s="64">
        <v>11</v>
      </c>
      <c r="N49" s="64">
        <v>19</v>
      </c>
      <c r="O49" s="65">
        <v>53</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517</v>
      </c>
      <c r="L50" s="64" t="s">
        <v>517</v>
      </c>
      <c r="M50" s="64" t="s">
        <v>517</v>
      </c>
      <c r="N50" s="64" t="s">
        <v>517</v>
      </c>
      <c r="O50" s="65" t="s">
        <v>517</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t="s">
        <v>517</v>
      </c>
      <c r="O51" s="65" t="s">
        <v>517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796</v>
      </c>
      <c r="L52" s="64">
        <v>811</v>
      </c>
      <c r="M52" s="64">
        <v>792</v>
      </c>
      <c r="N52" s="64">
        <v>778</v>
      </c>
      <c r="O52" s="65">
        <v>802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204</v>
      </c>
      <c r="L53" s="69">
        <v>247</v>
      </c>
      <c r="M53" s="69">
        <v>220</v>
      </c>
      <c r="N53" s="69">
        <v>228</v>
      </c>
      <c r="O53" s="70">
        <v>297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rfnlCGEFqDYjvU48LKVfQWazmSrPRzpIIV9T15AtUNlSTe71n1N5+RZit0EbdsLQRbmB9sKSqYV5UQgSaHNUw==" saltValue="Z29TwVJKR35NWp9tDos7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election activeCell="AH14" sqref="AH14:AL14"/>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6" t="s">
        <v>32</v>
      </c>
      <c r="C41" s="1197"/>
      <c r="D41" s="105"/>
      <c r="E41" s="1198" t="s">
        <v>33</v>
      </c>
      <c r="F41" s="1198"/>
      <c r="G41" s="1198"/>
      <c r="H41" s="1199"/>
      <c r="I41" s="351">
        <v>7844</v>
      </c>
      <c r="J41" s="352">
        <v>8181</v>
      </c>
      <c r="K41" s="352">
        <v>8169</v>
      </c>
      <c r="L41" s="352">
        <v>8064</v>
      </c>
      <c r="M41" s="353">
        <v>7786</v>
      </c>
    </row>
    <row r="42" spans="2:13" ht="27.75" customHeight="1" x14ac:dyDescent="0.2">
      <c r="B42" s="1186"/>
      <c r="C42" s="1187"/>
      <c r="D42" s="106"/>
      <c r="E42" s="1190" t="s">
        <v>34</v>
      </c>
      <c r="F42" s="1190"/>
      <c r="G42" s="1190"/>
      <c r="H42" s="1191"/>
      <c r="I42" s="354" t="s">
        <v>517</v>
      </c>
      <c r="J42" s="355" t="s">
        <v>517</v>
      </c>
      <c r="K42" s="355" t="s">
        <v>517</v>
      </c>
      <c r="L42" s="355" t="s">
        <v>517</v>
      </c>
      <c r="M42" s="356" t="s">
        <v>517</v>
      </c>
    </row>
    <row r="43" spans="2:13" ht="27.75" customHeight="1" x14ac:dyDescent="0.2">
      <c r="B43" s="1186"/>
      <c r="C43" s="1187"/>
      <c r="D43" s="106"/>
      <c r="E43" s="1190" t="s">
        <v>35</v>
      </c>
      <c r="F43" s="1190"/>
      <c r="G43" s="1190"/>
      <c r="H43" s="1191"/>
      <c r="I43" s="354">
        <v>533</v>
      </c>
      <c r="J43" s="355">
        <v>425</v>
      </c>
      <c r="K43" s="355">
        <v>373</v>
      </c>
      <c r="L43" s="355">
        <v>378</v>
      </c>
      <c r="M43" s="356">
        <v>351</v>
      </c>
    </row>
    <row r="44" spans="2:13" ht="27.75" customHeight="1" x14ac:dyDescent="0.2">
      <c r="B44" s="1186"/>
      <c r="C44" s="1187"/>
      <c r="D44" s="106"/>
      <c r="E44" s="1190" t="s">
        <v>36</v>
      </c>
      <c r="F44" s="1190"/>
      <c r="G44" s="1190"/>
      <c r="H44" s="1191"/>
      <c r="I44" s="354">
        <v>146</v>
      </c>
      <c r="J44" s="355">
        <v>231</v>
      </c>
      <c r="K44" s="355">
        <v>272</v>
      </c>
      <c r="L44" s="355">
        <v>523</v>
      </c>
      <c r="M44" s="356">
        <v>782</v>
      </c>
    </row>
    <row r="45" spans="2:13" ht="27.75" customHeight="1" x14ac:dyDescent="0.2">
      <c r="B45" s="1186"/>
      <c r="C45" s="1187"/>
      <c r="D45" s="106"/>
      <c r="E45" s="1190" t="s">
        <v>37</v>
      </c>
      <c r="F45" s="1190"/>
      <c r="G45" s="1190"/>
      <c r="H45" s="1191"/>
      <c r="I45" s="354">
        <v>1041</v>
      </c>
      <c r="J45" s="355">
        <v>1010</v>
      </c>
      <c r="K45" s="355">
        <v>978</v>
      </c>
      <c r="L45" s="355">
        <v>857</v>
      </c>
      <c r="M45" s="356">
        <v>837</v>
      </c>
    </row>
    <row r="46" spans="2:13" ht="27.75" customHeight="1" x14ac:dyDescent="0.2">
      <c r="B46" s="1186"/>
      <c r="C46" s="1187"/>
      <c r="D46" s="107"/>
      <c r="E46" s="1190" t="s">
        <v>38</v>
      </c>
      <c r="F46" s="1190"/>
      <c r="G46" s="1190"/>
      <c r="H46" s="1191"/>
      <c r="I46" s="354" t="s">
        <v>517</v>
      </c>
      <c r="J46" s="355" t="s">
        <v>517</v>
      </c>
      <c r="K46" s="355" t="s">
        <v>517</v>
      </c>
      <c r="L46" s="355" t="s">
        <v>517</v>
      </c>
      <c r="M46" s="356" t="s">
        <v>517</v>
      </c>
    </row>
    <row r="47" spans="2:13" ht="27.75" customHeight="1" x14ac:dyDescent="0.2">
      <c r="B47" s="1186"/>
      <c r="C47" s="1187"/>
      <c r="D47" s="108"/>
      <c r="E47" s="1200" t="s">
        <v>39</v>
      </c>
      <c r="F47" s="1201"/>
      <c r="G47" s="1201"/>
      <c r="H47" s="1202"/>
      <c r="I47" s="354" t="s">
        <v>517</v>
      </c>
      <c r="J47" s="355" t="s">
        <v>517</v>
      </c>
      <c r="K47" s="355" t="s">
        <v>517</v>
      </c>
      <c r="L47" s="355" t="s">
        <v>517</v>
      </c>
      <c r="M47" s="356" t="s">
        <v>517</v>
      </c>
    </row>
    <row r="48" spans="2:13" ht="27.75" customHeight="1" x14ac:dyDescent="0.2">
      <c r="B48" s="1186"/>
      <c r="C48" s="1187"/>
      <c r="D48" s="106"/>
      <c r="E48" s="1190" t="s">
        <v>40</v>
      </c>
      <c r="F48" s="1190"/>
      <c r="G48" s="1190"/>
      <c r="H48" s="1191"/>
      <c r="I48" s="354" t="s">
        <v>517</v>
      </c>
      <c r="J48" s="355" t="s">
        <v>517</v>
      </c>
      <c r="K48" s="355" t="s">
        <v>517</v>
      </c>
      <c r="L48" s="355" t="s">
        <v>517</v>
      </c>
      <c r="M48" s="356" t="s">
        <v>517</v>
      </c>
    </row>
    <row r="49" spans="2:13" ht="27.75" customHeight="1" x14ac:dyDescent="0.2">
      <c r="B49" s="1188"/>
      <c r="C49" s="1189"/>
      <c r="D49" s="106"/>
      <c r="E49" s="1190" t="s">
        <v>41</v>
      </c>
      <c r="F49" s="1190"/>
      <c r="G49" s="1190"/>
      <c r="H49" s="1191"/>
      <c r="I49" s="354" t="s">
        <v>517</v>
      </c>
      <c r="J49" s="355" t="s">
        <v>517</v>
      </c>
      <c r="K49" s="355" t="s">
        <v>517</v>
      </c>
      <c r="L49" s="355" t="s">
        <v>517</v>
      </c>
      <c r="M49" s="356" t="s">
        <v>517</v>
      </c>
    </row>
    <row r="50" spans="2:13" ht="27.75" customHeight="1" x14ac:dyDescent="0.2">
      <c r="B50" s="1184" t="s">
        <v>42</v>
      </c>
      <c r="C50" s="1185"/>
      <c r="D50" s="109"/>
      <c r="E50" s="1190" t="s">
        <v>43</v>
      </c>
      <c r="F50" s="1190"/>
      <c r="G50" s="1190"/>
      <c r="H50" s="1191"/>
      <c r="I50" s="354">
        <v>3330</v>
      </c>
      <c r="J50" s="355">
        <v>2972</v>
      </c>
      <c r="K50" s="355">
        <v>2922</v>
      </c>
      <c r="L50" s="355">
        <v>3351</v>
      </c>
      <c r="M50" s="356">
        <v>3480</v>
      </c>
    </row>
    <row r="51" spans="2:13" ht="27.75" customHeight="1" x14ac:dyDescent="0.2">
      <c r="B51" s="1186"/>
      <c r="C51" s="1187"/>
      <c r="D51" s="106"/>
      <c r="E51" s="1190" t="s">
        <v>44</v>
      </c>
      <c r="F51" s="1190"/>
      <c r="G51" s="1190"/>
      <c r="H51" s="1191"/>
      <c r="I51" s="354">
        <v>115</v>
      </c>
      <c r="J51" s="355">
        <v>107</v>
      </c>
      <c r="K51" s="355">
        <v>101</v>
      </c>
      <c r="L51" s="355">
        <v>94</v>
      </c>
      <c r="M51" s="356">
        <v>88</v>
      </c>
    </row>
    <row r="52" spans="2:13" ht="27.75" customHeight="1" x14ac:dyDescent="0.2">
      <c r="B52" s="1188"/>
      <c r="C52" s="1189"/>
      <c r="D52" s="106"/>
      <c r="E52" s="1190" t="s">
        <v>45</v>
      </c>
      <c r="F52" s="1190"/>
      <c r="G52" s="1190"/>
      <c r="H52" s="1191"/>
      <c r="I52" s="354">
        <v>6643</v>
      </c>
      <c r="J52" s="355">
        <v>7013</v>
      </c>
      <c r="K52" s="355">
        <v>6895</v>
      </c>
      <c r="L52" s="355">
        <v>6724</v>
      </c>
      <c r="M52" s="356">
        <v>6291</v>
      </c>
    </row>
    <row r="53" spans="2:13" ht="27.75" customHeight="1" thickBot="1" x14ac:dyDescent="0.25">
      <c r="B53" s="1192" t="s">
        <v>46</v>
      </c>
      <c r="C53" s="1193"/>
      <c r="D53" s="110"/>
      <c r="E53" s="1194" t="s">
        <v>47</v>
      </c>
      <c r="F53" s="1194"/>
      <c r="G53" s="1194"/>
      <c r="H53" s="1195"/>
      <c r="I53" s="357">
        <v>-525</v>
      </c>
      <c r="J53" s="358">
        <v>-245</v>
      </c>
      <c r="K53" s="358">
        <v>-126</v>
      </c>
      <c r="L53" s="358">
        <v>-347</v>
      </c>
      <c r="M53" s="359">
        <v>-102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HLJx0D9qViDcEUcCjCqedN08gUPNuCMyCSHpk+b9Dy/8OYvX8nyj0Np7B/68FQshOZKKMQvVQi9PvFxqThV0Q==" saltValue="Y0z/Yn1Cmih/MCB998Vu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AH14" sqref="AH14:AL14"/>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561</v>
      </c>
      <c r="G54" s="119" t="s">
        <v>562</v>
      </c>
      <c r="H54" s="120" t="s">
        <v>563</v>
      </c>
    </row>
    <row r="55" spans="2:8" ht="52.5" customHeight="1" x14ac:dyDescent="0.2">
      <c r="B55" s="121"/>
      <c r="C55" s="1211" t="s">
        <v>50</v>
      </c>
      <c r="D55" s="1211"/>
      <c r="E55" s="1212"/>
      <c r="F55" s="122">
        <v>1679</v>
      </c>
      <c r="G55" s="122">
        <v>1672</v>
      </c>
      <c r="H55" s="123">
        <v>1805</v>
      </c>
    </row>
    <row r="56" spans="2:8" ht="52.5" customHeight="1" x14ac:dyDescent="0.2">
      <c r="B56" s="124"/>
      <c r="C56" s="1213" t="s">
        <v>51</v>
      </c>
      <c r="D56" s="1213"/>
      <c r="E56" s="1214"/>
      <c r="F56" s="125">
        <v>497</v>
      </c>
      <c r="G56" s="125">
        <v>506</v>
      </c>
      <c r="H56" s="126">
        <v>470</v>
      </c>
    </row>
    <row r="57" spans="2:8" ht="53.25" customHeight="1" x14ac:dyDescent="0.2">
      <c r="B57" s="124"/>
      <c r="C57" s="1215" t="s">
        <v>52</v>
      </c>
      <c r="D57" s="1215"/>
      <c r="E57" s="1216"/>
      <c r="F57" s="127">
        <v>1391</v>
      </c>
      <c r="G57" s="127">
        <v>1887</v>
      </c>
      <c r="H57" s="128">
        <v>1880</v>
      </c>
    </row>
    <row r="58" spans="2:8" ht="45.75" customHeight="1" x14ac:dyDescent="0.2">
      <c r="B58" s="129"/>
      <c r="C58" s="1203" t="s">
        <v>588</v>
      </c>
      <c r="D58" s="1204"/>
      <c r="E58" s="1205"/>
      <c r="F58" s="360">
        <v>709</v>
      </c>
      <c r="G58" s="360">
        <v>798</v>
      </c>
      <c r="H58" s="361">
        <v>773</v>
      </c>
    </row>
    <row r="59" spans="2:8" ht="45.75" customHeight="1" x14ac:dyDescent="0.2">
      <c r="B59" s="129"/>
      <c r="C59" s="1203" t="s">
        <v>589</v>
      </c>
      <c r="D59" s="1204"/>
      <c r="E59" s="1205"/>
      <c r="F59" s="360">
        <v>182</v>
      </c>
      <c r="G59" s="360">
        <v>432</v>
      </c>
      <c r="H59" s="361">
        <v>467</v>
      </c>
    </row>
    <row r="60" spans="2:8" ht="45.75" customHeight="1" x14ac:dyDescent="0.2">
      <c r="B60" s="129"/>
      <c r="C60" s="1203" t="s">
        <v>590</v>
      </c>
      <c r="D60" s="1204"/>
      <c r="E60" s="1205"/>
      <c r="F60" s="360">
        <v>273</v>
      </c>
      <c r="G60" s="360">
        <v>413</v>
      </c>
      <c r="H60" s="361">
        <v>413</v>
      </c>
    </row>
    <row r="61" spans="2:8" ht="45.75" customHeight="1" x14ac:dyDescent="0.2">
      <c r="B61" s="129"/>
      <c r="C61" s="1203" t="s">
        <v>591</v>
      </c>
      <c r="D61" s="1204"/>
      <c r="E61" s="1205"/>
      <c r="F61" s="360">
        <v>66</v>
      </c>
      <c r="G61" s="360">
        <v>103</v>
      </c>
      <c r="H61" s="361">
        <v>120</v>
      </c>
    </row>
    <row r="62" spans="2:8" ht="45.75" customHeight="1" thickBot="1" x14ac:dyDescent="0.25">
      <c r="B62" s="130"/>
      <c r="C62" s="1206" t="s">
        <v>592</v>
      </c>
      <c r="D62" s="1207"/>
      <c r="E62" s="1208"/>
      <c r="F62" s="362">
        <v>45</v>
      </c>
      <c r="G62" s="362">
        <v>45</v>
      </c>
      <c r="H62" s="363">
        <v>45</v>
      </c>
    </row>
    <row r="63" spans="2:8" ht="52.5" customHeight="1" thickBot="1" x14ac:dyDescent="0.25">
      <c r="B63" s="131"/>
      <c r="C63" s="1209" t="s">
        <v>53</v>
      </c>
      <c r="D63" s="1209"/>
      <c r="E63" s="1210"/>
      <c r="F63" s="132">
        <v>3568</v>
      </c>
      <c r="G63" s="132">
        <v>4065</v>
      </c>
      <c r="H63" s="133">
        <v>4155</v>
      </c>
    </row>
    <row r="64" spans="2:8" ht="13" x14ac:dyDescent="0.2"/>
  </sheetData>
  <sheetProtection algorithmName="SHA-512" hashValue="umbRtACj+puQg0OROJc6syCam5AhNkkv8nnTMPHRz3oADgbFtpfc59dcGAjyZYqX4qHvHAwL6houC3AhUbt62w==" saltValue="edC1v25lI7+z0w9DB2EF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0" customWidth="1"/>
    <col min="2" max="8" width="13.36328125" style="140" customWidth="1"/>
    <col min="9" max="16384" width="11.08984375" style="140"/>
  </cols>
  <sheetData>
    <row r="1" spans="1:8" x14ac:dyDescent="0.2">
      <c r="A1" s="134"/>
      <c r="B1" s="135"/>
      <c r="C1" s="136"/>
      <c r="D1" s="137"/>
      <c r="E1" s="138"/>
      <c r="F1" s="138"/>
      <c r="G1" s="138"/>
      <c r="H1" s="139"/>
    </row>
    <row r="2" spans="1:8" x14ac:dyDescent="0.2">
      <c r="A2" s="141"/>
      <c r="B2" s="142"/>
      <c r="C2" s="143"/>
      <c r="D2" s="144" t="s">
        <v>54</v>
      </c>
      <c r="E2" s="145"/>
      <c r="F2" s="146" t="s">
        <v>556</v>
      </c>
      <c r="G2" s="147"/>
      <c r="H2" s="148"/>
    </row>
    <row r="3" spans="1:8" x14ac:dyDescent="0.2">
      <c r="A3" s="144" t="s">
        <v>549</v>
      </c>
      <c r="B3" s="149"/>
      <c r="C3" s="150"/>
      <c r="D3" s="151">
        <v>151695</v>
      </c>
      <c r="E3" s="152"/>
      <c r="F3" s="153">
        <v>108252</v>
      </c>
      <c r="G3" s="154"/>
      <c r="H3" s="155"/>
    </row>
    <row r="4" spans="1:8" x14ac:dyDescent="0.2">
      <c r="A4" s="156"/>
      <c r="B4" s="157"/>
      <c r="C4" s="158"/>
      <c r="D4" s="159">
        <v>35938</v>
      </c>
      <c r="E4" s="160"/>
      <c r="F4" s="161">
        <v>50321</v>
      </c>
      <c r="G4" s="162"/>
      <c r="H4" s="163"/>
    </row>
    <row r="5" spans="1:8" x14ac:dyDescent="0.2">
      <c r="A5" s="144" t="s">
        <v>551</v>
      </c>
      <c r="B5" s="149"/>
      <c r="C5" s="150"/>
      <c r="D5" s="151">
        <v>175946</v>
      </c>
      <c r="E5" s="152"/>
      <c r="F5" s="153">
        <v>93492</v>
      </c>
      <c r="G5" s="154"/>
      <c r="H5" s="155"/>
    </row>
    <row r="6" spans="1:8" x14ac:dyDescent="0.2">
      <c r="A6" s="156"/>
      <c r="B6" s="157"/>
      <c r="C6" s="158"/>
      <c r="D6" s="159">
        <v>82143</v>
      </c>
      <c r="E6" s="160"/>
      <c r="F6" s="161">
        <v>53316</v>
      </c>
      <c r="G6" s="162"/>
      <c r="H6" s="163"/>
    </row>
    <row r="7" spans="1:8" x14ac:dyDescent="0.2">
      <c r="A7" s="144" t="s">
        <v>552</v>
      </c>
      <c r="B7" s="149"/>
      <c r="C7" s="150"/>
      <c r="D7" s="151">
        <v>151158</v>
      </c>
      <c r="E7" s="152"/>
      <c r="F7" s="153">
        <v>126525</v>
      </c>
      <c r="G7" s="154"/>
      <c r="H7" s="155"/>
    </row>
    <row r="8" spans="1:8" x14ac:dyDescent="0.2">
      <c r="A8" s="156"/>
      <c r="B8" s="157"/>
      <c r="C8" s="158"/>
      <c r="D8" s="159">
        <v>57431</v>
      </c>
      <c r="E8" s="160"/>
      <c r="F8" s="161">
        <v>67052</v>
      </c>
      <c r="G8" s="162"/>
      <c r="H8" s="163"/>
    </row>
    <row r="9" spans="1:8" x14ac:dyDescent="0.2">
      <c r="A9" s="144" t="s">
        <v>553</v>
      </c>
      <c r="B9" s="149"/>
      <c r="C9" s="150"/>
      <c r="D9" s="151">
        <v>139496</v>
      </c>
      <c r="E9" s="152"/>
      <c r="F9" s="153">
        <v>122054</v>
      </c>
      <c r="G9" s="154"/>
      <c r="H9" s="155"/>
    </row>
    <row r="10" spans="1:8" x14ac:dyDescent="0.2">
      <c r="A10" s="156"/>
      <c r="B10" s="157"/>
      <c r="C10" s="158"/>
      <c r="D10" s="159">
        <v>62954</v>
      </c>
      <c r="E10" s="160"/>
      <c r="F10" s="161">
        <v>68298</v>
      </c>
      <c r="G10" s="162"/>
      <c r="H10" s="163"/>
    </row>
    <row r="11" spans="1:8" x14ac:dyDescent="0.2">
      <c r="A11" s="144" t="s">
        <v>554</v>
      </c>
      <c r="B11" s="149"/>
      <c r="C11" s="150"/>
      <c r="D11" s="151">
        <v>131145</v>
      </c>
      <c r="E11" s="152"/>
      <c r="F11" s="153">
        <v>111644</v>
      </c>
      <c r="G11" s="154"/>
      <c r="H11" s="155"/>
    </row>
    <row r="12" spans="1:8" x14ac:dyDescent="0.2">
      <c r="A12" s="156"/>
      <c r="B12" s="157"/>
      <c r="C12" s="164"/>
      <c r="D12" s="159">
        <v>48570</v>
      </c>
      <c r="E12" s="160"/>
      <c r="F12" s="161">
        <v>66606</v>
      </c>
      <c r="G12" s="162"/>
      <c r="H12" s="163"/>
    </row>
    <row r="13" spans="1:8" x14ac:dyDescent="0.2">
      <c r="A13" s="144"/>
      <c r="B13" s="149"/>
      <c r="C13" s="165"/>
      <c r="D13" s="166">
        <v>149888</v>
      </c>
      <c r="E13" s="167"/>
      <c r="F13" s="168">
        <v>112393</v>
      </c>
      <c r="G13" s="169"/>
      <c r="H13" s="155"/>
    </row>
    <row r="14" spans="1:8" x14ac:dyDescent="0.2">
      <c r="A14" s="156"/>
      <c r="B14" s="157"/>
      <c r="C14" s="158"/>
      <c r="D14" s="159">
        <v>57407</v>
      </c>
      <c r="E14" s="160"/>
      <c r="F14" s="161">
        <v>61119</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9.5</v>
      </c>
      <c r="C19" s="170">
        <f>ROUND(VALUE(SUBSTITUTE(実質収支比率等に係る経年分析!G$48,"▲","-")),2)</f>
        <v>4.5199999999999996</v>
      </c>
      <c r="D19" s="170">
        <f>ROUND(VALUE(SUBSTITUTE(実質収支比率等に係る経年分析!H$48,"▲","-")),2)</f>
        <v>4.6900000000000004</v>
      </c>
      <c r="E19" s="170">
        <f>ROUND(VALUE(SUBSTITUTE(実質収支比率等に係る経年分析!I$48,"▲","-")),2)</f>
        <v>6.12</v>
      </c>
      <c r="F19" s="170">
        <f>ROUND(VALUE(SUBSTITUTE(実質収支比率等に係る経年分析!J$48,"▲","-")),2)</f>
        <v>5.33</v>
      </c>
    </row>
    <row r="20" spans="1:11" x14ac:dyDescent="0.2">
      <c r="A20" s="170" t="s">
        <v>57</v>
      </c>
      <c r="B20" s="170">
        <f>ROUND(VALUE(SUBSTITUTE(実質収支比率等に係る経年分析!F$47,"▲","-")),2)</f>
        <v>44.19</v>
      </c>
      <c r="C20" s="170">
        <f>ROUND(VALUE(SUBSTITUTE(実質収支比率等に係る経年分析!G$47,"▲","-")),2)</f>
        <v>42.76</v>
      </c>
      <c r="D20" s="170">
        <f>ROUND(VALUE(SUBSTITUTE(実質収支比率等に係る経年分析!H$47,"▲","-")),2)</f>
        <v>38.54</v>
      </c>
      <c r="E20" s="170">
        <f>ROUND(VALUE(SUBSTITUTE(実質収支比率等に係る経年分析!I$47,"▲","-")),2)</f>
        <v>36.340000000000003</v>
      </c>
      <c r="F20" s="170">
        <f>ROUND(VALUE(SUBSTITUTE(実質収支比率等に係る経年分析!J$47,"▲","-")),2)</f>
        <v>40.450000000000003</v>
      </c>
    </row>
    <row r="21" spans="1:11" x14ac:dyDescent="0.2">
      <c r="A21" s="170" t="s">
        <v>58</v>
      </c>
      <c r="B21" s="170">
        <f>IF(ISNUMBER(VALUE(SUBSTITUTE(実質収支比率等に係る経年分析!F$49,"▲","-"))),ROUND(VALUE(SUBSTITUTE(実質収支比率等に係る経年分析!F$49,"▲","-")),2),NA())</f>
        <v>-3.79</v>
      </c>
      <c r="C21" s="170">
        <f>IF(ISNUMBER(VALUE(SUBSTITUTE(実質収支比率等に係る経年分析!G$49,"▲","-"))),ROUND(VALUE(SUBSTITUTE(実質収支比率等に係る経年分析!G$49,"▲","-")),2),NA())</f>
        <v>-6.31</v>
      </c>
      <c r="D21" s="170">
        <f>IF(ISNUMBER(VALUE(SUBSTITUTE(実質収支比率等に係る経年分析!H$49,"▲","-"))),ROUND(VALUE(SUBSTITUTE(実質収支比率等に係る経年分析!H$49,"▲","-")),2),NA())</f>
        <v>-2.44</v>
      </c>
      <c r="E21" s="170">
        <f>IF(ISNUMBER(VALUE(SUBSTITUTE(実質収支比率等に係る経年分析!I$49,"▲","-"))),ROUND(VALUE(SUBSTITUTE(実質収支比率等に係る経年分析!I$49,"▲","-")),2),NA())</f>
        <v>1.53</v>
      </c>
      <c r="F21" s="170">
        <f>IF(ISNUMBER(VALUE(SUBSTITUTE(実質収支比率等に係る経年分析!J$49,"▲","-"))),ROUND(VALUE(SUBSTITUTE(実質収支比率等に係る経年分析!J$49,"▲","-")),2),NA())</f>
        <v>1.98</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7.0000000000000007E-2</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str">
        <f>IF(連結実質赤字比率に係る赤字・黒字の構成分析!C$40="",NA(),連結実質赤字比率に係る赤字・黒字の構成分析!C$40)</f>
        <v>簡易水道事業特別会計</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0.41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土地取得特別会計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2">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0.04</v>
      </c>
    </row>
    <row r="33" spans="1:16" x14ac:dyDescent="0.2">
      <c r="A33" s="171" t="str">
        <f>IF(連結実質赤字比率に係る赤字・黒字の構成分析!C$37="",NA(),連結実質赤字比率に係る赤字・黒字の構成分析!C$37)</f>
        <v>生活排水特別会計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0.13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0.09</v>
      </c>
    </row>
    <row r="34" spans="1:16" x14ac:dyDescent="0.2">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1.69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1.45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1.36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1.54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1.32</v>
      </c>
    </row>
    <row r="35" spans="1:16" x14ac:dyDescent="0.2">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0.59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0.76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0.83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1.1299999999999999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1.73</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9.49</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4.5199999999999996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4.68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27.87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5.33</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796</v>
      </c>
      <c r="E42" s="172"/>
      <c r="F42" s="172"/>
      <c r="G42" s="172">
        <f>'実質公債費比率（分子）の構造'!L$52</f>
        <v>811</v>
      </c>
      <c r="H42" s="172"/>
      <c r="I42" s="172"/>
      <c r="J42" s="172">
        <f>'実質公債費比率（分子）の構造'!M$52</f>
        <v>792</v>
      </c>
      <c r="K42" s="172"/>
      <c r="L42" s="172"/>
      <c r="M42" s="172">
        <f>'実質公債費比率（分子）の構造'!N$52</f>
        <v>778</v>
      </c>
      <c r="N42" s="172"/>
      <c r="O42" s="172"/>
      <c r="P42" s="172">
        <f>'実質公債費比率（分子）の構造'!O$52</f>
        <v>802</v>
      </c>
    </row>
    <row r="43" spans="1:16" x14ac:dyDescent="0.2">
      <c r="A43" s="172" t="s">
        <v>66</v>
      </c>
      <c r="B43" s="172">
        <f>'実質公債費比率（分子）の構造'!K$51</f>
        <v>0</v>
      </c>
      <c r="C43" s="172"/>
      <c r="D43" s="172"/>
      <c r="E43" s="172">
        <f>'実質公債費比率（分子）の構造'!L$51</f>
        <v>0</v>
      </c>
      <c r="F43" s="172"/>
      <c r="G43" s="172"/>
      <c r="H43" s="172">
        <f>'実質公債費比率（分子）の構造'!M$51</f>
        <v>0</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f>'実質公債費比率（分子）の構造'!K$49</f>
        <v>15</v>
      </c>
      <c r="C45" s="172"/>
      <c r="D45" s="172"/>
      <c r="E45" s="172">
        <f>'実質公債費比率（分子）の構造'!L$49</f>
        <v>14</v>
      </c>
      <c r="F45" s="172"/>
      <c r="G45" s="172"/>
      <c r="H45" s="172">
        <f>'実質公債費比率（分子）の構造'!M$49</f>
        <v>11</v>
      </c>
      <c r="I45" s="172"/>
      <c r="J45" s="172"/>
      <c r="K45" s="172">
        <f>'実質公債費比率（分子）の構造'!N$49</f>
        <v>19</v>
      </c>
      <c r="L45" s="172"/>
      <c r="M45" s="172"/>
      <c r="N45" s="172">
        <f>'実質公債費比率（分子）の構造'!O$49</f>
        <v>53</v>
      </c>
      <c r="O45" s="172"/>
      <c r="P45" s="172"/>
    </row>
    <row r="46" spans="1:16" x14ac:dyDescent="0.2">
      <c r="A46" s="172" t="s">
        <v>69</v>
      </c>
      <c r="B46" s="172">
        <f>'実質公債費比率（分子）の構造'!K$48</f>
        <v>55</v>
      </c>
      <c r="C46" s="172"/>
      <c r="D46" s="172"/>
      <c r="E46" s="172">
        <f>'実質公債費比率（分子）の構造'!L$48</f>
        <v>58</v>
      </c>
      <c r="F46" s="172"/>
      <c r="G46" s="172"/>
      <c r="H46" s="172">
        <f>'実質公債費比率（分子）の構造'!M$48</f>
        <v>61</v>
      </c>
      <c r="I46" s="172"/>
      <c r="J46" s="172"/>
      <c r="K46" s="172">
        <f>'実質公債費比率（分子）の構造'!N$48</f>
        <v>67</v>
      </c>
      <c r="L46" s="172"/>
      <c r="M46" s="172"/>
      <c r="N46" s="172">
        <f>'実質公債費比率（分子）の構造'!O$48</f>
        <v>52</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930</v>
      </c>
      <c r="C49" s="172"/>
      <c r="D49" s="172"/>
      <c r="E49" s="172">
        <f>'実質公債費比率（分子）の構造'!L$45</f>
        <v>986</v>
      </c>
      <c r="F49" s="172"/>
      <c r="G49" s="172"/>
      <c r="H49" s="172">
        <f>'実質公債費比率（分子）の構造'!M$45</f>
        <v>940</v>
      </c>
      <c r="I49" s="172"/>
      <c r="J49" s="172"/>
      <c r="K49" s="172">
        <f>'実質公債費比率（分子）の構造'!N$45</f>
        <v>920</v>
      </c>
      <c r="L49" s="172"/>
      <c r="M49" s="172"/>
      <c r="N49" s="172">
        <f>'実質公債費比率（分子）の構造'!O$45</f>
        <v>994</v>
      </c>
      <c r="O49" s="172"/>
      <c r="P49" s="172"/>
    </row>
    <row r="50" spans="1:16" x14ac:dyDescent="0.2">
      <c r="A50" s="172" t="s">
        <v>73</v>
      </c>
      <c r="B50" s="172" t="e">
        <f>NA()</f>
        <v>#N/A</v>
      </c>
      <c r="C50" s="172">
        <f>IF(ISNUMBER('実質公債費比率（分子）の構造'!K$53),'実質公債費比率（分子）の構造'!K$53,NA())</f>
        <v>204</v>
      </c>
      <c r="D50" s="172" t="e">
        <f>NA()</f>
        <v>#N/A</v>
      </c>
      <c r="E50" s="172" t="e">
        <f>NA()</f>
        <v>#N/A</v>
      </c>
      <c r="F50" s="172">
        <f>IF(ISNUMBER('実質公債費比率（分子）の構造'!L$53),'実質公債費比率（分子）の構造'!L$53,NA())</f>
        <v>247</v>
      </c>
      <c r="G50" s="172" t="e">
        <f>NA()</f>
        <v>#N/A</v>
      </c>
      <c r="H50" s="172" t="e">
        <f>NA()</f>
        <v>#N/A</v>
      </c>
      <c r="I50" s="172">
        <f>IF(ISNUMBER('実質公債費比率（分子）の構造'!M$53),'実質公債費比率（分子）の構造'!M$53,NA())</f>
        <v>220</v>
      </c>
      <c r="J50" s="172" t="e">
        <f>NA()</f>
        <v>#N/A</v>
      </c>
      <c r="K50" s="172" t="e">
        <f>NA()</f>
        <v>#N/A</v>
      </c>
      <c r="L50" s="172">
        <f>IF(ISNUMBER('実質公債費比率（分子）の構造'!N$53),'実質公債費比率（分子）の構造'!N$53,NA())</f>
        <v>228</v>
      </c>
      <c r="M50" s="172" t="e">
        <f>NA()</f>
        <v>#N/A</v>
      </c>
      <c r="N50" s="172" t="e">
        <f>NA()</f>
        <v>#N/A</v>
      </c>
      <c r="O50" s="172">
        <f>IF(ISNUMBER('実質公債費比率（分子）の構造'!O$53),'実質公債費比率（分子）の構造'!O$53,NA())</f>
        <v>297</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6643</v>
      </c>
      <c r="E56" s="171"/>
      <c r="F56" s="171"/>
      <c r="G56" s="171">
        <f>'将来負担比率（分子）の構造'!J$52</f>
        <v>7013</v>
      </c>
      <c r="H56" s="171"/>
      <c r="I56" s="171"/>
      <c r="J56" s="171">
        <f>'将来負担比率（分子）の構造'!K$52</f>
        <v>6895</v>
      </c>
      <c r="K56" s="171"/>
      <c r="L56" s="171"/>
      <c r="M56" s="171">
        <f>'将来負担比率（分子）の構造'!L$52</f>
        <v>6724</v>
      </c>
      <c r="N56" s="171"/>
      <c r="O56" s="171"/>
      <c r="P56" s="171">
        <f>'将来負担比率（分子）の構造'!M$52</f>
        <v>6291</v>
      </c>
    </row>
    <row r="57" spans="1:16" x14ac:dyDescent="0.2">
      <c r="A57" s="171" t="s">
        <v>44</v>
      </c>
      <c r="B57" s="171"/>
      <c r="C57" s="171"/>
      <c r="D57" s="171">
        <f>'将来負担比率（分子）の構造'!I$51</f>
        <v>115</v>
      </c>
      <c r="E57" s="171"/>
      <c r="F57" s="171"/>
      <c r="G57" s="171">
        <f>'将来負担比率（分子）の構造'!J$51</f>
        <v>107</v>
      </c>
      <c r="H57" s="171"/>
      <c r="I57" s="171"/>
      <c r="J57" s="171">
        <f>'将来負担比率（分子）の構造'!K$51</f>
        <v>101</v>
      </c>
      <c r="K57" s="171"/>
      <c r="L57" s="171"/>
      <c r="M57" s="171">
        <f>'将来負担比率（分子）の構造'!L$51</f>
        <v>94</v>
      </c>
      <c r="N57" s="171"/>
      <c r="O57" s="171"/>
      <c r="P57" s="171">
        <f>'将来負担比率（分子）の構造'!M$51</f>
        <v>88</v>
      </c>
    </row>
    <row r="58" spans="1:16" x14ac:dyDescent="0.2">
      <c r="A58" s="171" t="s">
        <v>43</v>
      </c>
      <c r="B58" s="171"/>
      <c r="C58" s="171"/>
      <c r="D58" s="171">
        <f>'将来負担比率（分子）の構造'!I$50</f>
        <v>3330</v>
      </c>
      <c r="E58" s="171"/>
      <c r="F58" s="171"/>
      <c r="G58" s="171">
        <f>'将来負担比率（分子）の構造'!J$50</f>
        <v>2972</v>
      </c>
      <c r="H58" s="171"/>
      <c r="I58" s="171"/>
      <c r="J58" s="171">
        <f>'将来負担比率（分子）の構造'!K$50</f>
        <v>2922</v>
      </c>
      <c r="K58" s="171"/>
      <c r="L58" s="171"/>
      <c r="M58" s="171">
        <f>'将来負担比率（分子）の構造'!L$50</f>
        <v>3351</v>
      </c>
      <c r="N58" s="171"/>
      <c r="O58" s="171"/>
      <c r="P58" s="171">
        <f>'将来負担比率（分子）の構造'!M$50</f>
        <v>3480</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1041</v>
      </c>
      <c r="C62" s="171"/>
      <c r="D62" s="171"/>
      <c r="E62" s="171">
        <f>'将来負担比率（分子）の構造'!J$45</f>
        <v>1010</v>
      </c>
      <c r="F62" s="171"/>
      <c r="G62" s="171"/>
      <c r="H62" s="171">
        <f>'将来負担比率（分子）の構造'!K$45</f>
        <v>978</v>
      </c>
      <c r="I62" s="171"/>
      <c r="J62" s="171"/>
      <c r="K62" s="171">
        <f>'将来負担比率（分子）の構造'!L$45</f>
        <v>857</v>
      </c>
      <c r="L62" s="171"/>
      <c r="M62" s="171"/>
      <c r="N62" s="171">
        <f>'将来負担比率（分子）の構造'!M$45</f>
        <v>837</v>
      </c>
      <c r="O62" s="171"/>
      <c r="P62" s="171"/>
    </row>
    <row r="63" spans="1:16" x14ac:dyDescent="0.2">
      <c r="A63" s="171" t="s">
        <v>36</v>
      </c>
      <c r="B63" s="171">
        <f>'将来負担比率（分子）の構造'!I$44</f>
        <v>146</v>
      </c>
      <c r="C63" s="171"/>
      <c r="D63" s="171"/>
      <c r="E63" s="171">
        <f>'将来負担比率（分子）の構造'!J$44</f>
        <v>231</v>
      </c>
      <c r="F63" s="171"/>
      <c r="G63" s="171"/>
      <c r="H63" s="171">
        <f>'将来負担比率（分子）の構造'!K$44</f>
        <v>272</v>
      </c>
      <c r="I63" s="171"/>
      <c r="J63" s="171"/>
      <c r="K63" s="171">
        <f>'将来負担比率（分子）の構造'!L$44</f>
        <v>523</v>
      </c>
      <c r="L63" s="171"/>
      <c r="M63" s="171"/>
      <c r="N63" s="171">
        <f>'将来負担比率（分子）の構造'!M$44</f>
        <v>782</v>
      </c>
      <c r="O63" s="171"/>
      <c r="P63" s="171"/>
    </row>
    <row r="64" spans="1:16" x14ac:dyDescent="0.2">
      <c r="A64" s="171" t="s">
        <v>35</v>
      </c>
      <c r="B64" s="171">
        <f>'将来負担比率（分子）の構造'!I$43</f>
        <v>533</v>
      </c>
      <c r="C64" s="171"/>
      <c r="D64" s="171"/>
      <c r="E64" s="171">
        <f>'将来負担比率（分子）の構造'!J$43</f>
        <v>425</v>
      </c>
      <c r="F64" s="171"/>
      <c r="G64" s="171"/>
      <c r="H64" s="171">
        <f>'将来負担比率（分子）の構造'!K$43</f>
        <v>373</v>
      </c>
      <c r="I64" s="171"/>
      <c r="J64" s="171"/>
      <c r="K64" s="171">
        <f>'将来負担比率（分子）の構造'!L$43</f>
        <v>378</v>
      </c>
      <c r="L64" s="171"/>
      <c r="M64" s="171"/>
      <c r="N64" s="171">
        <f>'将来負担比率（分子）の構造'!M$43</f>
        <v>351</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7844</v>
      </c>
      <c r="C66" s="171"/>
      <c r="D66" s="171"/>
      <c r="E66" s="171">
        <f>'将来負担比率（分子）の構造'!J$41</f>
        <v>8181</v>
      </c>
      <c r="F66" s="171"/>
      <c r="G66" s="171"/>
      <c r="H66" s="171">
        <f>'将来負担比率（分子）の構造'!K$41</f>
        <v>8169</v>
      </c>
      <c r="I66" s="171"/>
      <c r="J66" s="171"/>
      <c r="K66" s="171">
        <f>'将来負担比率（分子）の構造'!L$41</f>
        <v>8064</v>
      </c>
      <c r="L66" s="171"/>
      <c r="M66" s="171"/>
      <c r="N66" s="171">
        <f>'将来負担比率（分子）の構造'!M$41</f>
        <v>7786</v>
      </c>
      <c r="O66" s="171"/>
      <c r="P66" s="171"/>
    </row>
    <row r="67" spans="1:16" x14ac:dyDescent="0.2">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1679</v>
      </c>
      <c r="C72" s="175">
        <f>基金残高に係る経年分析!G55</f>
        <v>1672</v>
      </c>
      <c r="D72" s="175">
        <f>基金残高に係る経年分析!H55</f>
        <v>1805</v>
      </c>
    </row>
    <row r="73" spans="1:16" x14ac:dyDescent="0.2">
      <c r="A73" s="174" t="s">
        <v>80</v>
      </c>
      <c r="B73" s="175">
        <f>基金残高に係る経年分析!F56</f>
        <v>497</v>
      </c>
      <c r="C73" s="175">
        <f>基金残高に係る経年分析!G56</f>
        <v>506</v>
      </c>
      <c r="D73" s="175">
        <f>基金残高に係る経年分析!H56</f>
        <v>470</v>
      </c>
    </row>
    <row r="74" spans="1:16" x14ac:dyDescent="0.2">
      <c r="A74" s="174" t="s">
        <v>81</v>
      </c>
      <c r="B74" s="175">
        <f>基金残高に係る経年分析!F57</f>
        <v>1391</v>
      </c>
      <c r="C74" s="175">
        <f>基金残高に係る経年分析!G57</f>
        <v>1887</v>
      </c>
      <c r="D74" s="175">
        <f>基金残高に係る経年分析!H57</f>
        <v>1880</v>
      </c>
    </row>
  </sheetData>
  <sheetProtection algorithmName="SHA-512" hashValue="ZcdxCEjLiq0u475RjEDYKuQfHPy/3Ug1NlTHjQl35Af4soVKNWagf5u3VE+lBRzScbIuq0ydPdtFpk5EWNeKjg==" saltValue="wxWvg/v5UzmUxC/OpsAP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14" sqref="AH14:AL14"/>
    </sheetView>
  </sheetViews>
  <sheetFormatPr defaultColWidth="0" defaultRowHeight="11.25" customHeight="1" zeroHeight="1" x14ac:dyDescent="0.2"/>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219</v>
      </c>
      <c r="DI1" s="718"/>
      <c r="DJ1" s="718"/>
      <c r="DK1" s="718"/>
      <c r="DL1" s="718"/>
      <c r="DM1" s="718"/>
      <c r="DN1" s="719"/>
      <c r="DO1" s="210"/>
      <c r="DP1" s="717" t="s">
        <v>220</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837678</v>
      </c>
      <c r="S5" s="674"/>
      <c r="T5" s="674"/>
      <c r="U5" s="674"/>
      <c r="V5" s="674"/>
      <c r="W5" s="674"/>
      <c r="X5" s="674"/>
      <c r="Y5" s="702"/>
      <c r="Z5" s="715">
        <v>9.8000000000000007</v>
      </c>
      <c r="AA5" s="715"/>
      <c r="AB5" s="715"/>
      <c r="AC5" s="715"/>
      <c r="AD5" s="716">
        <v>837678</v>
      </c>
      <c r="AE5" s="716"/>
      <c r="AF5" s="716"/>
      <c r="AG5" s="716"/>
      <c r="AH5" s="716"/>
      <c r="AI5" s="716"/>
      <c r="AJ5" s="716"/>
      <c r="AK5" s="716"/>
      <c r="AL5" s="703">
        <v>18.8</v>
      </c>
      <c r="AM5" s="686"/>
      <c r="AN5" s="686"/>
      <c r="AO5" s="704"/>
      <c r="AP5" s="676" t="s">
        <v>233</v>
      </c>
      <c r="AQ5" s="677"/>
      <c r="AR5" s="677"/>
      <c r="AS5" s="677"/>
      <c r="AT5" s="677"/>
      <c r="AU5" s="677"/>
      <c r="AV5" s="677"/>
      <c r="AW5" s="677"/>
      <c r="AX5" s="677"/>
      <c r="AY5" s="677"/>
      <c r="AZ5" s="677"/>
      <c r="BA5" s="677"/>
      <c r="BB5" s="677"/>
      <c r="BC5" s="677"/>
      <c r="BD5" s="677"/>
      <c r="BE5" s="677"/>
      <c r="BF5" s="678"/>
      <c r="BG5" s="627">
        <v>837051</v>
      </c>
      <c r="BH5" s="628"/>
      <c r="BI5" s="628"/>
      <c r="BJ5" s="628"/>
      <c r="BK5" s="628"/>
      <c r="BL5" s="628"/>
      <c r="BM5" s="628"/>
      <c r="BN5" s="629"/>
      <c r="BO5" s="663">
        <v>99.9</v>
      </c>
      <c r="BP5" s="663"/>
      <c r="BQ5" s="663"/>
      <c r="BR5" s="663"/>
      <c r="BS5" s="664" t="s">
        <v>131</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98772</v>
      </c>
      <c r="S6" s="628"/>
      <c r="T6" s="628"/>
      <c r="U6" s="628"/>
      <c r="V6" s="628"/>
      <c r="W6" s="628"/>
      <c r="X6" s="628"/>
      <c r="Y6" s="629"/>
      <c r="Z6" s="663">
        <v>1.2</v>
      </c>
      <c r="AA6" s="663"/>
      <c r="AB6" s="663"/>
      <c r="AC6" s="663"/>
      <c r="AD6" s="664">
        <v>98772</v>
      </c>
      <c r="AE6" s="664"/>
      <c r="AF6" s="664"/>
      <c r="AG6" s="664"/>
      <c r="AH6" s="664"/>
      <c r="AI6" s="664"/>
      <c r="AJ6" s="664"/>
      <c r="AK6" s="664"/>
      <c r="AL6" s="630">
        <v>2.2000000000000002</v>
      </c>
      <c r="AM6" s="631"/>
      <c r="AN6" s="631"/>
      <c r="AO6" s="665"/>
      <c r="AP6" s="624" t="s">
        <v>238</v>
      </c>
      <c r="AQ6" s="625"/>
      <c r="AR6" s="625"/>
      <c r="AS6" s="625"/>
      <c r="AT6" s="625"/>
      <c r="AU6" s="625"/>
      <c r="AV6" s="625"/>
      <c r="AW6" s="625"/>
      <c r="AX6" s="625"/>
      <c r="AY6" s="625"/>
      <c r="AZ6" s="625"/>
      <c r="BA6" s="625"/>
      <c r="BB6" s="625"/>
      <c r="BC6" s="625"/>
      <c r="BD6" s="625"/>
      <c r="BE6" s="625"/>
      <c r="BF6" s="626"/>
      <c r="BG6" s="627">
        <v>837051</v>
      </c>
      <c r="BH6" s="628"/>
      <c r="BI6" s="628"/>
      <c r="BJ6" s="628"/>
      <c r="BK6" s="628"/>
      <c r="BL6" s="628"/>
      <c r="BM6" s="628"/>
      <c r="BN6" s="629"/>
      <c r="BO6" s="663">
        <v>99.9</v>
      </c>
      <c r="BP6" s="663"/>
      <c r="BQ6" s="663"/>
      <c r="BR6" s="663"/>
      <c r="BS6" s="664" t="s">
        <v>239</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69418</v>
      </c>
      <c r="CS6" s="628"/>
      <c r="CT6" s="628"/>
      <c r="CU6" s="628"/>
      <c r="CV6" s="628"/>
      <c r="CW6" s="628"/>
      <c r="CX6" s="628"/>
      <c r="CY6" s="629"/>
      <c r="CZ6" s="703">
        <v>0.9</v>
      </c>
      <c r="DA6" s="686"/>
      <c r="DB6" s="686"/>
      <c r="DC6" s="705"/>
      <c r="DD6" s="633" t="s">
        <v>241</v>
      </c>
      <c r="DE6" s="628"/>
      <c r="DF6" s="628"/>
      <c r="DG6" s="628"/>
      <c r="DH6" s="628"/>
      <c r="DI6" s="628"/>
      <c r="DJ6" s="628"/>
      <c r="DK6" s="628"/>
      <c r="DL6" s="628"/>
      <c r="DM6" s="628"/>
      <c r="DN6" s="628"/>
      <c r="DO6" s="628"/>
      <c r="DP6" s="629"/>
      <c r="DQ6" s="633">
        <v>69418</v>
      </c>
      <c r="DR6" s="628"/>
      <c r="DS6" s="628"/>
      <c r="DT6" s="628"/>
      <c r="DU6" s="628"/>
      <c r="DV6" s="628"/>
      <c r="DW6" s="628"/>
      <c r="DX6" s="628"/>
      <c r="DY6" s="628"/>
      <c r="DZ6" s="628"/>
      <c r="EA6" s="628"/>
      <c r="EB6" s="628"/>
      <c r="EC6" s="662"/>
    </row>
    <row r="7" spans="2:143" ht="11.25" customHeight="1" x14ac:dyDescent="0.2">
      <c r="B7" s="624" t="s">
        <v>242</v>
      </c>
      <c r="C7" s="625"/>
      <c r="D7" s="625"/>
      <c r="E7" s="625"/>
      <c r="F7" s="625"/>
      <c r="G7" s="625"/>
      <c r="H7" s="625"/>
      <c r="I7" s="625"/>
      <c r="J7" s="625"/>
      <c r="K7" s="625"/>
      <c r="L7" s="625"/>
      <c r="M7" s="625"/>
      <c r="N7" s="625"/>
      <c r="O7" s="625"/>
      <c r="P7" s="625"/>
      <c r="Q7" s="626"/>
      <c r="R7" s="627">
        <v>166</v>
      </c>
      <c r="S7" s="628"/>
      <c r="T7" s="628"/>
      <c r="U7" s="628"/>
      <c r="V7" s="628"/>
      <c r="W7" s="628"/>
      <c r="X7" s="628"/>
      <c r="Y7" s="629"/>
      <c r="Z7" s="663">
        <v>0</v>
      </c>
      <c r="AA7" s="663"/>
      <c r="AB7" s="663"/>
      <c r="AC7" s="663"/>
      <c r="AD7" s="664">
        <v>166</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300025</v>
      </c>
      <c r="BH7" s="628"/>
      <c r="BI7" s="628"/>
      <c r="BJ7" s="628"/>
      <c r="BK7" s="628"/>
      <c r="BL7" s="628"/>
      <c r="BM7" s="628"/>
      <c r="BN7" s="629"/>
      <c r="BO7" s="663">
        <v>35.799999999999997</v>
      </c>
      <c r="BP7" s="663"/>
      <c r="BQ7" s="663"/>
      <c r="BR7" s="663"/>
      <c r="BS7" s="664" t="s">
        <v>131</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1407257</v>
      </c>
      <c r="CS7" s="628"/>
      <c r="CT7" s="628"/>
      <c r="CU7" s="628"/>
      <c r="CV7" s="628"/>
      <c r="CW7" s="628"/>
      <c r="CX7" s="628"/>
      <c r="CY7" s="629"/>
      <c r="CZ7" s="663">
        <v>17.8</v>
      </c>
      <c r="DA7" s="663"/>
      <c r="DB7" s="663"/>
      <c r="DC7" s="663"/>
      <c r="DD7" s="633">
        <v>154368</v>
      </c>
      <c r="DE7" s="628"/>
      <c r="DF7" s="628"/>
      <c r="DG7" s="628"/>
      <c r="DH7" s="628"/>
      <c r="DI7" s="628"/>
      <c r="DJ7" s="628"/>
      <c r="DK7" s="628"/>
      <c r="DL7" s="628"/>
      <c r="DM7" s="628"/>
      <c r="DN7" s="628"/>
      <c r="DO7" s="628"/>
      <c r="DP7" s="629"/>
      <c r="DQ7" s="633">
        <v>1139742</v>
      </c>
      <c r="DR7" s="628"/>
      <c r="DS7" s="628"/>
      <c r="DT7" s="628"/>
      <c r="DU7" s="628"/>
      <c r="DV7" s="628"/>
      <c r="DW7" s="628"/>
      <c r="DX7" s="628"/>
      <c r="DY7" s="628"/>
      <c r="DZ7" s="628"/>
      <c r="EA7" s="628"/>
      <c r="EB7" s="628"/>
      <c r="EC7" s="662"/>
    </row>
    <row r="8" spans="2:143" ht="11.25" customHeight="1" x14ac:dyDescent="0.2">
      <c r="B8" s="624" t="s">
        <v>245</v>
      </c>
      <c r="C8" s="625"/>
      <c r="D8" s="625"/>
      <c r="E8" s="625"/>
      <c r="F8" s="625"/>
      <c r="G8" s="625"/>
      <c r="H8" s="625"/>
      <c r="I8" s="625"/>
      <c r="J8" s="625"/>
      <c r="K8" s="625"/>
      <c r="L8" s="625"/>
      <c r="M8" s="625"/>
      <c r="N8" s="625"/>
      <c r="O8" s="625"/>
      <c r="P8" s="625"/>
      <c r="Q8" s="626"/>
      <c r="R8" s="627">
        <v>3219</v>
      </c>
      <c r="S8" s="628"/>
      <c r="T8" s="628"/>
      <c r="U8" s="628"/>
      <c r="V8" s="628"/>
      <c r="W8" s="628"/>
      <c r="X8" s="628"/>
      <c r="Y8" s="629"/>
      <c r="Z8" s="663">
        <v>0</v>
      </c>
      <c r="AA8" s="663"/>
      <c r="AB8" s="663"/>
      <c r="AC8" s="663"/>
      <c r="AD8" s="664">
        <v>3219</v>
      </c>
      <c r="AE8" s="664"/>
      <c r="AF8" s="664"/>
      <c r="AG8" s="664"/>
      <c r="AH8" s="664"/>
      <c r="AI8" s="664"/>
      <c r="AJ8" s="664"/>
      <c r="AK8" s="664"/>
      <c r="AL8" s="630">
        <v>0.1</v>
      </c>
      <c r="AM8" s="631"/>
      <c r="AN8" s="631"/>
      <c r="AO8" s="665"/>
      <c r="AP8" s="624" t="s">
        <v>246</v>
      </c>
      <c r="AQ8" s="625"/>
      <c r="AR8" s="625"/>
      <c r="AS8" s="625"/>
      <c r="AT8" s="625"/>
      <c r="AU8" s="625"/>
      <c r="AV8" s="625"/>
      <c r="AW8" s="625"/>
      <c r="AX8" s="625"/>
      <c r="AY8" s="625"/>
      <c r="AZ8" s="625"/>
      <c r="BA8" s="625"/>
      <c r="BB8" s="625"/>
      <c r="BC8" s="625"/>
      <c r="BD8" s="625"/>
      <c r="BE8" s="625"/>
      <c r="BF8" s="626"/>
      <c r="BG8" s="627">
        <v>14136</v>
      </c>
      <c r="BH8" s="628"/>
      <c r="BI8" s="628"/>
      <c r="BJ8" s="628"/>
      <c r="BK8" s="628"/>
      <c r="BL8" s="628"/>
      <c r="BM8" s="628"/>
      <c r="BN8" s="629"/>
      <c r="BO8" s="663">
        <v>1.7</v>
      </c>
      <c r="BP8" s="663"/>
      <c r="BQ8" s="663"/>
      <c r="BR8" s="663"/>
      <c r="BS8" s="664" t="s">
        <v>184</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2088468</v>
      </c>
      <c r="CS8" s="628"/>
      <c r="CT8" s="628"/>
      <c r="CU8" s="628"/>
      <c r="CV8" s="628"/>
      <c r="CW8" s="628"/>
      <c r="CX8" s="628"/>
      <c r="CY8" s="629"/>
      <c r="CZ8" s="663">
        <v>26.4</v>
      </c>
      <c r="DA8" s="663"/>
      <c r="DB8" s="663"/>
      <c r="DC8" s="663"/>
      <c r="DD8" s="633">
        <v>114966</v>
      </c>
      <c r="DE8" s="628"/>
      <c r="DF8" s="628"/>
      <c r="DG8" s="628"/>
      <c r="DH8" s="628"/>
      <c r="DI8" s="628"/>
      <c r="DJ8" s="628"/>
      <c r="DK8" s="628"/>
      <c r="DL8" s="628"/>
      <c r="DM8" s="628"/>
      <c r="DN8" s="628"/>
      <c r="DO8" s="628"/>
      <c r="DP8" s="629"/>
      <c r="DQ8" s="633">
        <v>1020324</v>
      </c>
      <c r="DR8" s="628"/>
      <c r="DS8" s="628"/>
      <c r="DT8" s="628"/>
      <c r="DU8" s="628"/>
      <c r="DV8" s="628"/>
      <c r="DW8" s="628"/>
      <c r="DX8" s="628"/>
      <c r="DY8" s="628"/>
      <c r="DZ8" s="628"/>
      <c r="EA8" s="628"/>
      <c r="EB8" s="628"/>
      <c r="EC8" s="662"/>
    </row>
    <row r="9" spans="2:143" ht="11.25" customHeight="1" x14ac:dyDescent="0.2">
      <c r="B9" s="624" t="s">
        <v>248</v>
      </c>
      <c r="C9" s="625"/>
      <c r="D9" s="625"/>
      <c r="E9" s="625"/>
      <c r="F9" s="625"/>
      <c r="G9" s="625"/>
      <c r="H9" s="625"/>
      <c r="I9" s="625"/>
      <c r="J9" s="625"/>
      <c r="K9" s="625"/>
      <c r="L9" s="625"/>
      <c r="M9" s="625"/>
      <c r="N9" s="625"/>
      <c r="O9" s="625"/>
      <c r="P9" s="625"/>
      <c r="Q9" s="626"/>
      <c r="R9" s="627">
        <v>2204</v>
      </c>
      <c r="S9" s="628"/>
      <c r="T9" s="628"/>
      <c r="U9" s="628"/>
      <c r="V9" s="628"/>
      <c r="W9" s="628"/>
      <c r="X9" s="628"/>
      <c r="Y9" s="629"/>
      <c r="Z9" s="663">
        <v>0</v>
      </c>
      <c r="AA9" s="663"/>
      <c r="AB9" s="663"/>
      <c r="AC9" s="663"/>
      <c r="AD9" s="664">
        <v>2204</v>
      </c>
      <c r="AE9" s="664"/>
      <c r="AF9" s="664"/>
      <c r="AG9" s="664"/>
      <c r="AH9" s="664"/>
      <c r="AI9" s="664"/>
      <c r="AJ9" s="664"/>
      <c r="AK9" s="664"/>
      <c r="AL9" s="630">
        <v>0</v>
      </c>
      <c r="AM9" s="631"/>
      <c r="AN9" s="631"/>
      <c r="AO9" s="665"/>
      <c r="AP9" s="624" t="s">
        <v>249</v>
      </c>
      <c r="AQ9" s="625"/>
      <c r="AR9" s="625"/>
      <c r="AS9" s="625"/>
      <c r="AT9" s="625"/>
      <c r="AU9" s="625"/>
      <c r="AV9" s="625"/>
      <c r="AW9" s="625"/>
      <c r="AX9" s="625"/>
      <c r="AY9" s="625"/>
      <c r="AZ9" s="625"/>
      <c r="BA9" s="625"/>
      <c r="BB9" s="625"/>
      <c r="BC9" s="625"/>
      <c r="BD9" s="625"/>
      <c r="BE9" s="625"/>
      <c r="BF9" s="626"/>
      <c r="BG9" s="627">
        <v>253585</v>
      </c>
      <c r="BH9" s="628"/>
      <c r="BI9" s="628"/>
      <c r="BJ9" s="628"/>
      <c r="BK9" s="628"/>
      <c r="BL9" s="628"/>
      <c r="BM9" s="628"/>
      <c r="BN9" s="629"/>
      <c r="BO9" s="663">
        <v>30.3</v>
      </c>
      <c r="BP9" s="663"/>
      <c r="BQ9" s="663"/>
      <c r="BR9" s="663"/>
      <c r="BS9" s="664" t="s">
        <v>184</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669347</v>
      </c>
      <c r="CS9" s="628"/>
      <c r="CT9" s="628"/>
      <c r="CU9" s="628"/>
      <c r="CV9" s="628"/>
      <c r="CW9" s="628"/>
      <c r="CX9" s="628"/>
      <c r="CY9" s="629"/>
      <c r="CZ9" s="663">
        <v>8.4</v>
      </c>
      <c r="DA9" s="663"/>
      <c r="DB9" s="663"/>
      <c r="DC9" s="663"/>
      <c r="DD9" s="633">
        <v>8156</v>
      </c>
      <c r="DE9" s="628"/>
      <c r="DF9" s="628"/>
      <c r="DG9" s="628"/>
      <c r="DH9" s="628"/>
      <c r="DI9" s="628"/>
      <c r="DJ9" s="628"/>
      <c r="DK9" s="628"/>
      <c r="DL9" s="628"/>
      <c r="DM9" s="628"/>
      <c r="DN9" s="628"/>
      <c r="DO9" s="628"/>
      <c r="DP9" s="629"/>
      <c r="DQ9" s="633">
        <v>579247</v>
      </c>
      <c r="DR9" s="628"/>
      <c r="DS9" s="628"/>
      <c r="DT9" s="628"/>
      <c r="DU9" s="628"/>
      <c r="DV9" s="628"/>
      <c r="DW9" s="628"/>
      <c r="DX9" s="628"/>
      <c r="DY9" s="628"/>
      <c r="DZ9" s="628"/>
      <c r="EA9" s="628"/>
      <c r="EB9" s="628"/>
      <c r="EC9" s="662"/>
    </row>
    <row r="10" spans="2:143" ht="11.25" customHeight="1" x14ac:dyDescent="0.2">
      <c r="B10" s="624" t="s">
        <v>251</v>
      </c>
      <c r="C10" s="625"/>
      <c r="D10" s="625"/>
      <c r="E10" s="625"/>
      <c r="F10" s="625"/>
      <c r="G10" s="625"/>
      <c r="H10" s="625"/>
      <c r="I10" s="625"/>
      <c r="J10" s="625"/>
      <c r="K10" s="625"/>
      <c r="L10" s="625"/>
      <c r="M10" s="625"/>
      <c r="N10" s="625"/>
      <c r="O10" s="625"/>
      <c r="P10" s="625"/>
      <c r="Q10" s="626"/>
      <c r="R10" s="627" t="s">
        <v>239</v>
      </c>
      <c r="S10" s="628"/>
      <c r="T10" s="628"/>
      <c r="U10" s="628"/>
      <c r="V10" s="628"/>
      <c r="W10" s="628"/>
      <c r="X10" s="628"/>
      <c r="Y10" s="629"/>
      <c r="Z10" s="663" t="s">
        <v>131</v>
      </c>
      <c r="AA10" s="663"/>
      <c r="AB10" s="663"/>
      <c r="AC10" s="663"/>
      <c r="AD10" s="664" t="s">
        <v>241</v>
      </c>
      <c r="AE10" s="664"/>
      <c r="AF10" s="664"/>
      <c r="AG10" s="664"/>
      <c r="AH10" s="664"/>
      <c r="AI10" s="664"/>
      <c r="AJ10" s="664"/>
      <c r="AK10" s="664"/>
      <c r="AL10" s="630" t="s">
        <v>239</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15762</v>
      </c>
      <c r="BH10" s="628"/>
      <c r="BI10" s="628"/>
      <c r="BJ10" s="628"/>
      <c r="BK10" s="628"/>
      <c r="BL10" s="628"/>
      <c r="BM10" s="628"/>
      <c r="BN10" s="629"/>
      <c r="BO10" s="663">
        <v>1.9</v>
      </c>
      <c r="BP10" s="663"/>
      <c r="BQ10" s="663"/>
      <c r="BR10" s="663"/>
      <c r="BS10" s="664" t="s">
        <v>184</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t="s">
        <v>239</v>
      </c>
      <c r="CS10" s="628"/>
      <c r="CT10" s="628"/>
      <c r="CU10" s="628"/>
      <c r="CV10" s="628"/>
      <c r="CW10" s="628"/>
      <c r="CX10" s="628"/>
      <c r="CY10" s="629"/>
      <c r="CZ10" s="663" t="s">
        <v>131</v>
      </c>
      <c r="DA10" s="663"/>
      <c r="DB10" s="663"/>
      <c r="DC10" s="663"/>
      <c r="DD10" s="633" t="s">
        <v>131</v>
      </c>
      <c r="DE10" s="628"/>
      <c r="DF10" s="628"/>
      <c r="DG10" s="628"/>
      <c r="DH10" s="628"/>
      <c r="DI10" s="628"/>
      <c r="DJ10" s="628"/>
      <c r="DK10" s="628"/>
      <c r="DL10" s="628"/>
      <c r="DM10" s="628"/>
      <c r="DN10" s="628"/>
      <c r="DO10" s="628"/>
      <c r="DP10" s="629"/>
      <c r="DQ10" s="633" t="s">
        <v>131</v>
      </c>
      <c r="DR10" s="628"/>
      <c r="DS10" s="628"/>
      <c r="DT10" s="628"/>
      <c r="DU10" s="628"/>
      <c r="DV10" s="628"/>
      <c r="DW10" s="628"/>
      <c r="DX10" s="628"/>
      <c r="DY10" s="628"/>
      <c r="DZ10" s="628"/>
      <c r="EA10" s="628"/>
      <c r="EB10" s="628"/>
      <c r="EC10" s="662"/>
    </row>
    <row r="11" spans="2:143" ht="11.25" customHeight="1" x14ac:dyDescent="0.2">
      <c r="B11" s="624" t="s">
        <v>254</v>
      </c>
      <c r="C11" s="625"/>
      <c r="D11" s="625"/>
      <c r="E11" s="625"/>
      <c r="F11" s="625"/>
      <c r="G11" s="625"/>
      <c r="H11" s="625"/>
      <c r="I11" s="625"/>
      <c r="J11" s="625"/>
      <c r="K11" s="625"/>
      <c r="L11" s="625"/>
      <c r="M11" s="625"/>
      <c r="N11" s="625"/>
      <c r="O11" s="625"/>
      <c r="P11" s="625"/>
      <c r="Q11" s="626"/>
      <c r="R11" s="627">
        <v>221158</v>
      </c>
      <c r="S11" s="628"/>
      <c r="T11" s="628"/>
      <c r="U11" s="628"/>
      <c r="V11" s="628"/>
      <c r="W11" s="628"/>
      <c r="X11" s="628"/>
      <c r="Y11" s="629"/>
      <c r="Z11" s="630">
        <v>2.6</v>
      </c>
      <c r="AA11" s="631"/>
      <c r="AB11" s="631"/>
      <c r="AC11" s="632"/>
      <c r="AD11" s="633">
        <v>221158</v>
      </c>
      <c r="AE11" s="628"/>
      <c r="AF11" s="628"/>
      <c r="AG11" s="628"/>
      <c r="AH11" s="628"/>
      <c r="AI11" s="628"/>
      <c r="AJ11" s="628"/>
      <c r="AK11" s="629"/>
      <c r="AL11" s="630">
        <v>5</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16542</v>
      </c>
      <c r="BH11" s="628"/>
      <c r="BI11" s="628"/>
      <c r="BJ11" s="628"/>
      <c r="BK11" s="628"/>
      <c r="BL11" s="628"/>
      <c r="BM11" s="628"/>
      <c r="BN11" s="629"/>
      <c r="BO11" s="663">
        <v>2</v>
      </c>
      <c r="BP11" s="663"/>
      <c r="BQ11" s="663"/>
      <c r="BR11" s="663"/>
      <c r="BS11" s="664" t="s">
        <v>241</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583596</v>
      </c>
      <c r="CS11" s="628"/>
      <c r="CT11" s="628"/>
      <c r="CU11" s="628"/>
      <c r="CV11" s="628"/>
      <c r="CW11" s="628"/>
      <c r="CX11" s="628"/>
      <c r="CY11" s="629"/>
      <c r="CZ11" s="663">
        <v>7.4</v>
      </c>
      <c r="DA11" s="663"/>
      <c r="DB11" s="663"/>
      <c r="DC11" s="663"/>
      <c r="DD11" s="633">
        <v>184505</v>
      </c>
      <c r="DE11" s="628"/>
      <c r="DF11" s="628"/>
      <c r="DG11" s="628"/>
      <c r="DH11" s="628"/>
      <c r="DI11" s="628"/>
      <c r="DJ11" s="628"/>
      <c r="DK11" s="628"/>
      <c r="DL11" s="628"/>
      <c r="DM11" s="628"/>
      <c r="DN11" s="628"/>
      <c r="DO11" s="628"/>
      <c r="DP11" s="629"/>
      <c r="DQ11" s="633">
        <v>314393</v>
      </c>
      <c r="DR11" s="628"/>
      <c r="DS11" s="628"/>
      <c r="DT11" s="628"/>
      <c r="DU11" s="628"/>
      <c r="DV11" s="628"/>
      <c r="DW11" s="628"/>
      <c r="DX11" s="628"/>
      <c r="DY11" s="628"/>
      <c r="DZ11" s="628"/>
      <c r="EA11" s="628"/>
      <c r="EB11" s="628"/>
      <c r="EC11" s="662"/>
    </row>
    <row r="12" spans="2:143" ht="11.25" customHeight="1" x14ac:dyDescent="0.2">
      <c r="B12" s="624" t="s">
        <v>257</v>
      </c>
      <c r="C12" s="625"/>
      <c r="D12" s="625"/>
      <c r="E12" s="625"/>
      <c r="F12" s="625"/>
      <c r="G12" s="625"/>
      <c r="H12" s="625"/>
      <c r="I12" s="625"/>
      <c r="J12" s="625"/>
      <c r="K12" s="625"/>
      <c r="L12" s="625"/>
      <c r="M12" s="625"/>
      <c r="N12" s="625"/>
      <c r="O12" s="625"/>
      <c r="P12" s="625"/>
      <c r="Q12" s="626"/>
      <c r="R12" s="627" t="s">
        <v>184</v>
      </c>
      <c r="S12" s="628"/>
      <c r="T12" s="628"/>
      <c r="U12" s="628"/>
      <c r="V12" s="628"/>
      <c r="W12" s="628"/>
      <c r="X12" s="628"/>
      <c r="Y12" s="629"/>
      <c r="Z12" s="663" t="s">
        <v>241</v>
      </c>
      <c r="AA12" s="663"/>
      <c r="AB12" s="663"/>
      <c r="AC12" s="663"/>
      <c r="AD12" s="664" t="s">
        <v>131</v>
      </c>
      <c r="AE12" s="664"/>
      <c r="AF12" s="664"/>
      <c r="AG12" s="664"/>
      <c r="AH12" s="664"/>
      <c r="AI12" s="664"/>
      <c r="AJ12" s="664"/>
      <c r="AK12" s="664"/>
      <c r="AL12" s="630" t="s">
        <v>241</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432410</v>
      </c>
      <c r="BH12" s="628"/>
      <c r="BI12" s="628"/>
      <c r="BJ12" s="628"/>
      <c r="BK12" s="628"/>
      <c r="BL12" s="628"/>
      <c r="BM12" s="628"/>
      <c r="BN12" s="629"/>
      <c r="BO12" s="663">
        <v>51.6</v>
      </c>
      <c r="BP12" s="663"/>
      <c r="BQ12" s="663"/>
      <c r="BR12" s="663"/>
      <c r="BS12" s="664" t="s">
        <v>131</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88742</v>
      </c>
      <c r="CS12" s="628"/>
      <c r="CT12" s="628"/>
      <c r="CU12" s="628"/>
      <c r="CV12" s="628"/>
      <c r="CW12" s="628"/>
      <c r="CX12" s="628"/>
      <c r="CY12" s="629"/>
      <c r="CZ12" s="663">
        <v>1.1000000000000001</v>
      </c>
      <c r="DA12" s="663"/>
      <c r="DB12" s="663"/>
      <c r="DC12" s="663"/>
      <c r="DD12" s="633">
        <v>11385</v>
      </c>
      <c r="DE12" s="628"/>
      <c r="DF12" s="628"/>
      <c r="DG12" s="628"/>
      <c r="DH12" s="628"/>
      <c r="DI12" s="628"/>
      <c r="DJ12" s="628"/>
      <c r="DK12" s="628"/>
      <c r="DL12" s="628"/>
      <c r="DM12" s="628"/>
      <c r="DN12" s="628"/>
      <c r="DO12" s="628"/>
      <c r="DP12" s="629"/>
      <c r="DQ12" s="633">
        <v>53534</v>
      </c>
      <c r="DR12" s="628"/>
      <c r="DS12" s="628"/>
      <c r="DT12" s="628"/>
      <c r="DU12" s="628"/>
      <c r="DV12" s="628"/>
      <c r="DW12" s="628"/>
      <c r="DX12" s="628"/>
      <c r="DY12" s="628"/>
      <c r="DZ12" s="628"/>
      <c r="EA12" s="628"/>
      <c r="EB12" s="628"/>
      <c r="EC12" s="662"/>
    </row>
    <row r="13" spans="2:143" ht="11.25" customHeight="1" x14ac:dyDescent="0.2">
      <c r="B13" s="624" t="s">
        <v>260</v>
      </c>
      <c r="C13" s="625"/>
      <c r="D13" s="625"/>
      <c r="E13" s="625"/>
      <c r="F13" s="625"/>
      <c r="G13" s="625"/>
      <c r="H13" s="625"/>
      <c r="I13" s="625"/>
      <c r="J13" s="625"/>
      <c r="K13" s="625"/>
      <c r="L13" s="625"/>
      <c r="M13" s="625"/>
      <c r="N13" s="625"/>
      <c r="O13" s="625"/>
      <c r="P13" s="625"/>
      <c r="Q13" s="626"/>
      <c r="R13" s="627" t="s">
        <v>184</v>
      </c>
      <c r="S13" s="628"/>
      <c r="T13" s="628"/>
      <c r="U13" s="628"/>
      <c r="V13" s="628"/>
      <c r="W13" s="628"/>
      <c r="X13" s="628"/>
      <c r="Y13" s="629"/>
      <c r="Z13" s="663" t="s">
        <v>239</v>
      </c>
      <c r="AA13" s="663"/>
      <c r="AB13" s="663"/>
      <c r="AC13" s="663"/>
      <c r="AD13" s="664" t="s">
        <v>131</v>
      </c>
      <c r="AE13" s="664"/>
      <c r="AF13" s="664"/>
      <c r="AG13" s="664"/>
      <c r="AH13" s="664"/>
      <c r="AI13" s="664"/>
      <c r="AJ13" s="664"/>
      <c r="AK13" s="664"/>
      <c r="AL13" s="630" t="s">
        <v>241</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412935</v>
      </c>
      <c r="BH13" s="628"/>
      <c r="BI13" s="628"/>
      <c r="BJ13" s="628"/>
      <c r="BK13" s="628"/>
      <c r="BL13" s="628"/>
      <c r="BM13" s="628"/>
      <c r="BN13" s="629"/>
      <c r="BO13" s="663">
        <v>49.3</v>
      </c>
      <c r="BP13" s="663"/>
      <c r="BQ13" s="663"/>
      <c r="BR13" s="663"/>
      <c r="BS13" s="664" t="s">
        <v>239</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802314</v>
      </c>
      <c r="CS13" s="628"/>
      <c r="CT13" s="628"/>
      <c r="CU13" s="628"/>
      <c r="CV13" s="628"/>
      <c r="CW13" s="628"/>
      <c r="CX13" s="628"/>
      <c r="CY13" s="629"/>
      <c r="CZ13" s="663">
        <v>10.1</v>
      </c>
      <c r="DA13" s="663"/>
      <c r="DB13" s="663"/>
      <c r="DC13" s="663"/>
      <c r="DD13" s="633">
        <v>611544</v>
      </c>
      <c r="DE13" s="628"/>
      <c r="DF13" s="628"/>
      <c r="DG13" s="628"/>
      <c r="DH13" s="628"/>
      <c r="DI13" s="628"/>
      <c r="DJ13" s="628"/>
      <c r="DK13" s="628"/>
      <c r="DL13" s="628"/>
      <c r="DM13" s="628"/>
      <c r="DN13" s="628"/>
      <c r="DO13" s="628"/>
      <c r="DP13" s="629"/>
      <c r="DQ13" s="633">
        <v>250222</v>
      </c>
      <c r="DR13" s="628"/>
      <c r="DS13" s="628"/>
      <c r="DT13" s="628"/>
      <c r="DU13" s="628"/>
      <c r="DV13" s="628"/>
      <c r="DW13" s="628"/>
      <c r="DX13" s="628"/>
      <c r="DY13" s="628"/>
      <c r="DZ13" s="628"/>
      <c r="EA13" s="628"/>
      <c r="EB13" s="628"/>
      <c r="EC13" s="662"/>
    </row>
    <row r="14" spans="2:143" ht="11.25" customHeight="1" x14ac:dyDescent="0.2">
      <c r="B14" s="624" t="s">
        <v>263</v>
      </c>
      <c r="C14" s="625"/>
      <c r="D14" s="625"/>
      <c r="E14" s="625"/>
      <c r="F14" s="625"/>
      <c r="G14" s="625"/>
      <c r="H14" s="625"/>
      <c r="I14" s="625"/>
      <c r="J14" s="625"/>
      <c r="K14" s="625"/>
      <c r="L14" s="625"/>
      <c r="M14" s="625"/>
      <c r="N14" s="625"/>
      <c r="O14" s="625"/>
      <c r="P14" s="625"/>
      <c r="Q14" s="626"/>
      <c r="R14" s="627" t="s">
        <v>239</v>
      </c>
      <c r="S14" s="628"/>
      <c r="T14" s="628"/>
      <c r="U14" s="628"/>
      <c r="V14" s="628"/>
      <c r="W14" s="628"/>
      <c r="X14" s="628"/>
      <c r="Y14" s="629"/>
      <c r="Z14" s="663" t="s">
        <v>131</v>
      </c>
      <c r="AA14" s="663"/>
      <c r="AB14" s="663"/>
      <c r="AC14" s="663"/>
      <c r="AD14" s="664" t="s">
        <v>239</v>
      </c>
      <c r="AE14" s="664"/>
      <c r="AF14" s="664"/>
      <c r="AG14" s="664"/>
      <c r="AH14" s="664"/>
      <c r="AI14" s="664"/>
      <c r="AJ14" s="664"/>
      <c r="AK14" s="664"/>
      <c r="AL14" s="630" t="s">
        <v>239</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44989</v>
      </c>
      <c r="BH14" s="628"/>
      <c r="BI14" s="628"/>
      <c r="BJ14" s="628"/>
      <c r="BK14" s="628"/>
      <c r="BL14" s="628"/>
      <c r="BM14" s="628"/>
      <c r="BN14" s="629"/>
      <c r="BO14" s="663">
        <v>5.4</v>
      </c>
      <c r="BP14" s="663"/>
      <c r="BQ14" s="663"/>
      <c r="BR14" s="663"/>
      <c r="BS14" s="664" t="s">
        <v>239</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279889</v>
      </c>
      <c r="CS14" s="628"/>
      <c r="CT14" s="628"/>
      <c r="CU14" s="628"/>
      <c r="CV14" s="628"/>
      <c r="CW14" s="628"/>
      <c r="CX14" s="628"/>
      <c r="CY14" s="629"/>
      <c r="CZ14" s="663">
        <v>3.5</v>
      </c>
      <c r="DA14" s="663"/>
      <c r="DB14" s="663"/>
      <c r="DC14" s="663"/>
      <c r="DD14" s="633">
        <v>15767</v>
      </c>
      <c r="DE14" s="628"/>
      <c r="DF14" s="628"/>
      <c r="DG14" s="628"/>
      <c r="DH14" s="628"/>
      <c r="DI14" s="628"/>
      <c r="DJ14" s="628"/>
      <c r="DK14" s="628"/>
      <c r="DL14" s="628"/>
      <c r="DM14" s="628"/>
      <c r="DN14" s="628"/>
      <c r="DO14" s="628"/>
      <c r="DP14" s="629"/>
      <c r="DQ14" s="633">
        <v>257253</v>
      </c>
      <c r="DR14" s="628"/>
      <c r="DS14" s="628"/>
      <c r="DT14" s="628"/>
      <c r="DU14" s="628"/>
      <c r="DV14" s="628"/>
      <c r="DW14" s="628"/>
      <c r="DX14" s="628"/>
      <c r="DY14" s="628"/>
      <c r="DZ14" s="628"/>
      <c r="EA14" s="628"/>
      <c r="EB14" s="628"/>
      <c r="EC14" s="662"/>
    </row>
    <row r="15" spans="2:143" ht="11.25" customHeight="1" x14ac:dyDescent="0.2">
      <c r="B15" s="624" t="s">
        <v>266</v>
      </c>
      <c r="C15" s="625"/>
      <c r="D15" s="625"/>
      <c r="E15" s="625"/>
      <c r="F15" s="625"/>
      <c r="G15" s="625"/>
      <c r="H15" s="625"/>
      <c r="I15" s="625"/>
      <c r="J15" s="625"/>
      <c r="K15" s="625"/>
      <c r="L15" s="625"/>
      <c r="M15" s="625"/>
      <c r="N15" s="625"/>
      <c r="O15" s="625"/>
      <c r="P15" s="625"/>
      <c r="Q15" s="626"/>
      <c r="R15" s="627" t="s">
        <v>239</v>
      </c>
      <c r="S15" s="628"/>
      <c r="T15" s="628"/>
      <c r="U15" s="628"/>
      <c r="V15" s="628"/>
      <c r="W15" s="628"/>
      <c r="X15" s="628"/>
      <c r="Y15" s="629"/>
      <c r="Z15" s="663" t="s">
        <v>131</v>
      </c>
      <c r="AA15" s="663"/>
      <c r="AB15" s="663"/>
      <c r="AC15" s="663"/>
      <c r="AD15" s="664" t="s">
        <v>241</v>
      </c>
      <c r="AE15" s="664"/>
      <c r="AF15" s="664"/>
      <c r="AG15" s="664"/>
      <c r="AH15" s="664"/>
      <c r="AI15" s="664"/>
      <c r="AJ15" s="664"/>
      <c r="AK15" s="664"/>
      <c r="AL15" s="630" t="s">
        <v>131</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59627</v>
      </c>
      <c r="BH15" s="628"/>
      <c r="BI15" s="628"/>
      <c r="BJ15" s="628"/>
      <c r="BK15" s="628"/>
      <c r="BL15" s="628"/>
      <c r="BM15" s="628"/>
      <c r="BN15" s="629"/>
      <c r="BO15" s="663">
        <v>7.1</v>
      </c>
      <c r="BP15" s="663"/>
      <c r="BQ15" s="663"/>
      <c r="BR15" s="663"/>
      <c r="BS15" s="664" t="s">
        <v>131</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610244</v>
      </c>
      <c r="CS15" s="628"/>
      <c r="CT15" s="628"/>
      <c r="CU15" s="628"/>
      <c r="CV15" s="628"/>
      <c r="CW15" s="628"/>
      <c r="CX15" s="628"/>
      <c r="CY15" s="629"/>
      <c r="CZ15" s="663">
        <v>7.7</v>
      </c>
      <c r="DA15" s="663"/>
      <c r="DB15" s="663"/>
      <c r="DC15" s="663"/>
      <c r="DD15" s="633">
        <v>87746</v>
      </c>
      <c r="DE15" s="628"/>
      <c r="DF15" s="628"/>
      <c r="DG15" s="628"/>
      <c r="DH15" s="628"/>
      <c r="DI15" s="628"/>
      <c r="DJ15" s="628"/>
      <c r="DK15" s="628"/>
      <c r="DL15" s="628"/>
      <c r="DM15" s="628"/>
      <c r="DN15" s="628"/>
      <c r="DO15" s="628"/>
      <c r="DP15" s="629"/>
      <c r="DQ15" s="633">
        <v>488381</v>
      </c>
      <c r="DR15" s="628"/>
      <c r="DS15" s="628"/>
      <c r="DT15" s="628"/>
      <c r="DU15" s="628"/>
      <c r="DV15" s="628"/>
      <c r="DW15" s="628"/>
      <c r="DX15" s="628"/>
      <c r="DY15" s="628"/>
      <c r="DZ15" s="628"/>
      <c r="EA15" s="628"/>
      <c r="EB15" s="628"/>
      <c r="EC15" s="662"/>
    </row>
    <row r="16" spans="2:143" ht="11.25" customHeight="1" x14ac:dyDescent="0.2">
      <c r="B16" s="624" t="s">
        <v>269</v>
      </c>
      <c r="C16" s="625"/>
      <c r="D16" s="625"/>
      <c r="E16" s="625"/>
      <c r="F16" s="625"/>
      <c r="G16" s="625"/>
      <c r="H16" s="625"/>
      <c r="I16" s="625"/>
      <c r="J16" s="625"/>
      <c r="K16" s="625"/>
      <c r="L16" s="625"/>
      <c r="M16" s="625"/>
      <c r="N16" s="625"/>
      <c r="O16" s="625"/>
      <c r="P16" s="625"/>
      <c r="Q16" s="626"/>
      <c r="R16" s="627">
        <v>6664</v>
      </c>
      <c r="S16" s="628"/>
      <c r="T16" s="628"/>
      <c r="U16" s="628"/>
      <c r="V16" s="628"/>
      <c r="W16" s="628"/>
      <c r="X16" s="628"/>
      <c r="Y16" s="629"/>
      <c r="Z16" s="663">
        <v>0.1</v>
      </c>
      <c r="AA16" s="663"/>
      <c r="AB16" s="663"/>
      <c r="AC16" s="663"/>
      <c r="AD16" s="664">
        <v>6664</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184</v>
      </c>
      <c r="BH16" s="628"/>
      <c r="BI16" s="628"/>
      <c r="BJ16" s="628"/>
      <c r="BK16" s="628"/>
      <c r="BL16" s="628"/>
      <c r="BM16" s="628"/>
      <c r="BN16" s="629"/>
      <c r="BO16" s="663" t="s">
        <v>184</v>
      </c>
      <c r="BP16" s="663"/>
      <c r="BQ16" s="663"/>
      <c r="BR16" s="663"/>
      <c r="BS16" s="664" t="s">
        <v>241</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332226</v>
      </c>
      <c r="CS16" s="628"/>
      <c r="CT16" s="628"/>
      <c r="CU16" s="628"/>
      <c r="CV16" s="628"/>
      <c r="CW16" s="628"/>
      <c r="CX16" s="628"/>
      <c r="CY16" s="629"/>
      <c r="CZ16" s="663">
        <v>4.2</v>
      </c>
      <c r="DA16" s="663"/>
      <c r="DB16" s="663"/>
      <c r="DC16" s="663"/>
      <c r="DD16" s="633" t="s">
        <v>131</v>
      </c>
      <c r="DE16" s="628"/>
      <c r="DF16" s="628"/>
      <c r="DG16" s="628"/>
      <c r="DH16" s="628"/>
      <c r="DI16" s="628"/>
      <c r="DJ16" s="628"/>
      <c r="DK16" s="628"/>
      <c r="DL16" s="628"/>
      <c r="DM16" s="628"/>
      <c r="DN16" s="628"/>
      <c r="DO16" s="628"/>
      <c r="DP16" s="629"/>
      <c r="DQ16" s="633">
        <v>78218</v>
      </c>
      <c r="DR16" s="628"/>
      <c r="DS16" s="628"/>
      <c r="DT16" s="628"/>
      <c r="DU16" s="628"/>
      <c r="DV16" s="628"/>
      <c r="DW16" s="628"/>
      <c r="DX16" s="628"/>
      <c r="DY16" s="628"/>
      <c r="DZ16" s="628"/>
      <c r="EA16" s="628"/>
      <c r="EB16" s="628"/>
      <c r="EC16" s="662"/>
    </row>
    <row r="17" spans="2:133" ht="11.25" customHeight="1" x14ac:dyDescent="0.2">
      <c r="B17" s="624" t="s">
        <v>272</v>
      </c>
      <c r="C17" s="625"/>
      <c r="D17" s="625"/>
      <c r="E17" s="625"/>
      <c r="F17" s="625"/>
      <c r="G17" s="625"/>
      <c r="H17" s="625"/>
      <c r="I17" s="625"/>
      <c r="J17" s="625"/>
      <c r="K17" s="625"/>
      <c r="L17" s="625"/>
      <c r="M17" s="625"/>
      <c r="N17" s="625"/>
      <c r="O17" s="625"/>
      <c r="P17" s="625"/>
      <c r="Q17" s="626"/>
      <c r="R17" s="627">
        <v>10976</v>
      </c>
      <c r="S17" s="628"/>
      <c r="T17" s="628"/>
      <c r="U17" s="628"/>
      <c r="V17" s="628"/>
      <c r="W17" s="628"/>
      <c r="X17" s="628"/>
      <c r="Y17" s="629"/>
      <c r="Z17" s="663">
        <v>0.1</v>
      </c>
      <c r="AA17" s="663"/>
      <c r="AB17" s="663"/>
      <c r="AC17" s="663"/>
      <c r="AD17" s="664">
        <v>10976</v>
      </c>
      <c r="AE17" s="664"/>
      <c r="AF17" s="664"/>
      <c r="AG17" s="664"/>
      <c r="AH17" s="664"/>
      <c r="AI17" s="664"/>
      <c r="AJ17" s="664"/>
      <c r="AK17" s="664"/>
      <c r="AL17" s="630">
        <v>0.2</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131</v>
      </c>
      <c r="BH17" s="628"/>
      <c r="BI17" s="628"/>
      <c r="BJ17" s="628"/>
      <c r="BK17" s="628"/>
      <c r="BL17" s="628"/>
      <c r="BM17" s="628"/>
      <c r="BN17" s="629"/>
      <c r="BO17" s="663" t="s">
        <v>131</v>
      </c>
      <c r="BP17" s="663"/>
      <c r="BQ17" s="663"/>
      <c r="BR17" s="663"/>
      <c r="BS17" s="664" t="s">
        <v>239</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993703</v>
      </c>
      <c r="CS17" s="628"/>
      <c r="CT17" s="628"/>
      <c r="CU17" s="628"/>
      <c r="CV17" s="628"/>
      <c r="CW17" s="628"/>
      <c r="CX17" s="628"/>
      <c r="CY17" s="629"/>
      <c r="CZ17" s="663">
        <v>12.5</v>
      </c>
      <c r="DA17" s="663"/>
      <c r="DB17" s="663"/>
      <c r="DC17" s="663"/>
      <c r="DD17" s="633" t="s">
        <v>239</v>
      </c>
      <c r="DE17" s="628"/>
      <c r="DF17" s="628"/>
      <c r="DG17" s="628"/>
      <c r="DH17" s="628"/>
      <c r="DI17" s="628"/>
      <c r="DJ17" s="628"/>
      <c r="DK17" s="628"/>
      <c r="DL17" s="628"/>
      <c r="DM17" s="628"/>
      <c r="DN17" s="628"/>
      <c r="DO17" s="628"/>
      <c r="DP17" s="629"/>
      <c r="DQ17" s="633">
        <v>983852</v>
      </c>
      <c r="DR17" s="628"/>
      <c r="DS17" s="628"/>
      <c r="DT17" s="628"/>
      <c r="DU17" s="628"/>
      <c r="DV17" s="628"/>
      <c r="DW17" s="628"/>
      <c r="DX17" s="628"/>
      <c r="DY17" s="628"/>
      <c r="DZ17" s="628"/>
      <c r="EA17" s="628"/>
      <c r="EB17" s="628"/>
      <c r="EC17" s="662"/>
    </row>
    <row r="18" spans="2:133" ht="11.25" customHeight="1" x14ac:dyDescent="0.2">
      <c r="B18" s="624" t="s">
        <v>275</v>
      </c>
      <c r="C18" s="625"/>
      <c r="D18" s="625"/>
      <c r="E18" s="625"/>
      <c r="F18" s="625"/>
      <c r="G18" s="625"/>
      <c r="H18" s="625"/>
      <c r="I18" s="625"/>
      <c r="J18" s="625"/>
      <c r="K18" s="625"/>
      <c r="L18" s="625"/>
      <c r="M18" s="625"/>
      <c r="N18" s="625"/>
      <c r="O18" s="625"/>
      <c r="P18" s="625"/>
      <c r="Q18" s="626"/>
      <c r="R18" s="627">
        <v>4175</v>
      </c>
      <c r="S18" s="628"/>
      <c r="T18" s="628"/>
      <c r="U18" s="628"/>
      <c r="V18" s="628"/>
      <c r="W18" s="628"/>
      <c r="X18" s="628"/>
      <c r="Y18" s="629"/>
      <c r="Z18" s="663">
        <v>0</v>
      </c>
      <c r="AA18" s="663"/>
      <c r="AB18" s="663"/>
      <c r="AC18" s="663"/>
      <c r="AD18" s="664">
        <v>4175</v>
      </c>
      <c r="AE18" s="664"/>
      <c r="AF18" s="664"/>
      <c r="AG18" s="664"/>
      <c r="AH18" s="664"/>
      <c r="AI18" s="664"/>
      <c r="AJ18" s="664"/>
      <c r="AK18" s="664"/>
      <c r="AL18" s="630">
        <v>0.1</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131</v>
      </c>
      <c r="BH18" s="628"/>
      <c r="BI18" s="628"/>
      <c r="BJ18" s="628"/>
      <c r="BK18" s="628"/>
      <c r="BL18" s="628"/>
      <c r="BM18" s="628"/>
      <c r="BN18" s="629"/>
      <c r="BO18" s="663" t="s">
        <v>241</v>
      </c>
      <c r="BP18" s="663"/>
      <c r="BQ18" s="663"/>
      <c r="BR18" s="663"/>
      <c r="BS18" s="664" t="s">
        <v>131</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239</v>
      </c>
      <c r="CS18" s="628"/>
      <c r="CT18" s="628"/>
      <c r="CU18" s="628"/>
      <c r="CV18" s="628"/>
      <c r="CW18" s="628"/>
      <c r="CX18" s="628"/>
      <c r="CY18" s="629"/>
      <c r="CZ18" s="663" t="s">
        <v>241</v>
      </c>
      <c r="DA18" s="663"/>
      <c r="DB18" s="663"/>
      <c r="DC18" s="663"/>
      <c r="DD18" s="633" t="s">
        <v>131</v>
      </c>
      <c r="DE18" s="628"/>
      <c r="DF18" s="628"/>
      <c r="DG18" s="628"/>
      <c r="DH18" s="628"/>
      <c r="DI18" s="628"/>
      <c r="DJ18" s="628"/>
      <c r="DK18" s="628"/>
      <c r="DL18" s="628"/>
      <c r="DM18" s="628"/>
      <c r="DN18" s="628"/>
      <c r="DO18" s="628"/>
      <c r="DP18" s="629"/>
      <c r="DQ18" s="633" t="s">
        <v>184</v>
      </c>
      <c r="DR18" s="628"/>
      <c r="DS18" s="628"/>
      <c r="DT18" s="628"/>
      <c r="DU18" s="628"/>
      <c r="DV18" s="628"/>
      <c r="DW18" s="628"/>
      <c r="DX18" s="628"/>
      <c r="DY18" s="628"/>
      <c r="DZ18" s="628"/>
      <c r="EA18" s="628"/>
      <c r="EB18" s="628"/>
      <c r="EC18" s="662"/>
    </row>
    <row r="19" spans="2:133" ht="11.25" customHeight="1" x14ac:dyDescent="0.2">
      <c r="B19" s="624" t="s">
        <v>278</v>
      </c>
      <c r="C19" s="625"/>
      <c r="D19" s="625"/>
      <c r="E19" s="625"/>
      <c r="F19" s="625"/>
      <c r="G19" s="625"/>
      <c r="H19" s="625"/>
      <c r="I19" s="625"/>
      <c r="J19" s="625"/>
      <c r="K19" s="625"/>
      <c r="L19" s="625"/>
      <c r="M19" s="625"/>
      <c r="N19" s="625"/>
      <c r="O19" s="625"/>
      <c r="P19" s="625"/>
      <c r="Q19" s="626"/>
      <c r="R19" s="627">
        <v>4175</v>
      </c>
      <c r="S19" s="628"/>
      <c r="T19" s="628"/>
      <c r="U19" s="628"/>
      <c r="V19" s="628"/>
      <c r="W19" s="628"/>
      <c r="X19" s="628"/>
      <c r="Y19" s="629"/>
      <c r="Z19" s="663">
        <v>0</v>
      </c>
      <c r="AA19" s="663"/>
      <c r="AB19" s="663"/>
      <c r="AC19" s="663"/>
      <c r="AD19" s="664">
        <v>4175</v>
      </c>
      <c r="AE19" s="664"/>
      <c r="AF19" s="664"/>
      <c r="AG19" s="664"/>
      <c r="AH19" s="664"/>
      <c r="AI19" s="664"/>
      <c r="AJ19" s="664"/>
      <c r="AK19" s="664"/>
      <c r="AL19" s="630">
        <v>0.1</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627</v>
      </c>
      <c r="BH19" s="628"/>
      <c r="BI19" s="628"/>
      <c r="BJ19" s="628"/>
      <c r="BK19" s="628"/>
      <c r="BL19" s="628"/>
      <c r="BM19" s="628"/>
      <c r="BN19" s="629"/>
      <c r="BO19" s="663">
        <v>0.1</v>
      </c>
      <c r="BP19" s="663"/>
      <c r="BQ19" s="663"/>
      <c r="BR19" s="663"/>
      <c r="BS19" s="664" t="s">
        <v>239</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241</v>
      </c>
      <c r="DA19" s="663"/>
      <c r="DB19" s="663"/>
      <c r="DC19" s="663"/>
      <c r="DD19" s="633" t="s">
        <v>239</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2">
      <c r="B20" s="696" t="s">
        <v>281</v>
      </c>
      <c r="C20" s="697"/>
      <c r="D20" s="697"/>
      <c r="E20" s="697"/>
      <c r="F20" s="697"/>
      <c r="G20" s="697"/>
      <c r="H20" s="697"/>
      <c r="I20" s="697"/>
      <c r="J20" s="697"/>
      <c r="K20" s="697"/>
      <c r="L20" s="697"/>
      <c r="M20" s="697"/>
      <c r="N20" s="697"/>
      <c r="O20" s="697"/>
      <c r="P20" s="697"/>
      <c r="Q20" s="698"/>
      <c r="R20" s="627" t="s">
        <v>131</v>
      </c>
      <c r="S20" s="628"/>
      <c r="T20" s="628"/>
      <c r="U20" s="628"/>
      <c r="V20" s="628"/>
      <c r="W20" s="628"/>
      <c r="X20" s="628"/>
      <c r="Y20" s="629"/>
      <c r="Z20" s="663" t="s">
        <v>241</v>
      </c>
      <c r="AA20" s="663"/>
      <c r="AB20" s="663"/>
      <c r="AC20" s="663"/>
      <c r="AD20" s="664" t="s">
        <v>239</v>
      </c>
      <c r="AE20" s="664"/>
      <c r="AF20" s="664"/>
      <c r="AG20" s="664"/>
      <c r="AH20" s="664"/>
      <c r="AI20" s="664"/>
      <c r="AJ20" s="664"/>
      <c r="AK20" s="664"/>
      <c r="AL20" s="630" t="s">
        <v>241</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627</v>
      </c>
      <c r="BH20" s="628"/>
      <c r="BI20" s="628"/>
      <c r="BJ20" s="628"/>
      <c r="BK20" s="628"/>
      <c r="BL20" s="628"/>
      <c r="BM20" s="628"/>
      <c r="BN20" s="629"/>
      <c r="BO20" s="663">
        <v>0.1</v>
      </c>
      <c r="BP20" s="663"/>
      <c r="BQ20" s="663"/>
      <c r="BR20" s="663"/>
      <c r="BS20" s="664" t="s">
        <v>184</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7925204</v>
      </c>
      <c r="CS20" s="628"/>
      <c r="CT20" s="628"/>
      <c r="CU20" s="628"/>
      <c r="CV20" s="628"/>
      <c r="CW20" s="628"/>
      <c r="CX20" s="628"/>
      <c r="CY20" s="629"/>
      <c r="CZ20" s="663">
        <v>100</v>
      </c>
      <c r="DA20" s="663"/>
      <c r="DB20" s="663"/>
      <c r="DC20" s="663"/>
      <c r="DD20" s="633">
        <v>1188437</v>
      </c>
      <c r="DE20" s="628"/>
      <c r="DF20" s="628"/>
      <c r="DG20" s="628"/>
      <c r="DH20" s="628"/>
      <c r="DI20" s="628"/>
      <c r="DJ20" s="628"/>
      <c r="DK20" s="628"/>
      <c r="DL20" s="628"/>
      <c r="DM20" s="628"/>
      <c r="DN20" s="628"/>
      <c r="DO20" s="628"/>
      <c r="DP20" s="629"/>
      <c r="DQ20" s="633">
        <v>5234584</v>
      </c>
      <c r="DR20" s="628"/>
      <c r="DS20" s="628"/>
      <c r="DT20" s="628"/>
      <c r="DU20" s="628"/>
      <c r="DV20" s="628"/>
      <c r="DW20" s="628"/>
      <c r="DX20" s="628"/>
      <c r="DY20" s="628"/>
      <c r="DZ20" s="628"/>
      <c r="EA20" s="628"/>
      <c r="EB20" s="628"/>
      <c r="EC20" s="662"/>
    </row>
    <row r="21" spans="2:133" ht="11.25" customHeight="1" x14ac:dyDescent="0.2">
      <c r="B21" s="624" t="s">
        <v>284</v>
      </c>
      <c r="C21" s="625"/>
      <c r="D21" s="625"/>
      <c r="E21" s="625"/>
      <c r="F21" s="625"/>
      <c r="G21" s="625"/>
      <c r="H21" s="625"/>
      <c r="I21" s="625"/>
      <c r="J21" s="625"/>
      <c r="K21" s="625"/>
      <c r="L21" s="625"/>
      <c r="M21" s="625"/>
      <c r="N21" s="625"/>
      <c r="O21" s="625"/>
      <c r="P21" s="625"/>
      <c r="Q21" s="626"/>
      <c r="R21" s="627">
        <v>3463143</v>
      </c>
      <c r="S21" s="628"/>
      <c r="T21" s="628"/>
      <c r="U21" s="628"/>
      <c r="V21" s="628"/>
      <c r="W21" s="628"/>
      <c r="X21" s="628"/>
      <c r="Y21" s="629"/>
      <c r="Z21" s="663">
        <v>40.5</v>
      </c>
      <c r="AA21" s="663"/>
      <c r="AB21" s="663"/>
      <c r="AC21" s="663"/>
      <c r="AD21" s="664">
        <v>3272388</v>
      </c>
      <c r="AE21" s="664"/>
      <c r="AF21" s="664"/>
      <c r="AG21" s="664"/>
      <c r="AH21" s="664"/>
      <c r="AI21" s="664"/>
      <c r="AJ21" s="664"/>
      <c r="AK21" s="664"/>
      <c r="AL21" s="630">
        <v>73.400000000000006</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627</v>
      </c>
      <c r="BH21" s="628"/>
      <c r="BI21" s="628"/>
      <c r="BJ21" s="628"/>
      <c r="BK21" s="628"/>
      <c r="BL21" s="628"/>
      <c r="BM21" s="628"/>
      <c r="BN21" s="629"/>
      <c r="BO21" s="663">
        <v>0.1</v>
      </c>
      <c r="BP21" s="663"/>
      <c r="BQ21" s="663"/>
      <c r="BR21" s="663"/>
      <c r="BS21" s="664" t="s">
        <v>239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286</v>
      </c>
      <c r="C22" s="625"/>
      <c r="D22" s="625"/>
      <c r="E22" s="625"/>
      <c r="F22" s="625"/>
      <c r="G22" s="625"/>
      <c r="H22" s="625"/>
      <c r="I22" s="625"/>
      <c r="J22" s="625"/>
      <c r="K22" s="625"/>
      <c r="L22" s="625"/>
      <c r="M22" s="625"/>
      <c r="N22" s="625"/>
      <c r="O22" s="625"/>
      <c r="P22" s="625"/>
      <c r="Q22" s="626"/>
      <c r="R22" s="627">
        <v>3272388</v>
      </c>
      <c r="S22" s="628"/>
      <c r="T22" s="628"/>
      <c r="U22" s="628"/>
      <c r="V22" s="628"/>
      <c r="W22" s="628"/>
      <c r="X22" s="628"/>
      <c r="Y22" s="629"/>
      <c r="Z22" s="663">
        <v>38.299999999999997</v>
      </c>
      <c r="AA22" s="663"/>
      <c r="AB22" s="663"/>
      <c r="AC22" s="663"/>
      <c r="AD22" s="664">
        <v>3272388</v>
      </c>
      <c r="AE22" s="664"/>
      <c r="AF22" s="664"/>
      <c r="AG22" s="664"/>
      <c r="AH22" s="664"/>
      <c r="AI22" s="664"/>
      <c r="AJ22" s="664"/>
      <c r="AK22" s="664"/>
      <c r="AL22" s="630">
        <v>73.400000000000006</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241</v>
      </c>
      <c r="BP22" s="663"/>
      <c r="BQ22" s="663"/>
      <c r="BR22" s="663"/>
      <c r="BS22" s="664" t="s">
        <v>239</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289</v>
      </c>
      <c r="C23" s="625"/>
      <c r="D23" s="625"/>
      <c r="E23" s="625"/>
      <c r="F23" s="625"/>
      <c r="G23" s="625"/>
      <c r="H23" s="625"/>
      <c r="I23" s="625"/>
      <c r="J23" s="625"/>
      <c r="K23" s="625"/>
      <c r="L23" s="625"/>
      <c r="M23" s="625"/>
      <c r="N23" s="625"/>
      <c r="O23" s="625"/>
      <c r="P23" s="625"/>
      <c r="Q23" s="626"/>
      <c r="R23" s="627">
        <v>190755</v>
      </c>
      <c r="S23" s="628"/>
      <c r="T23" s="628"/>
      <c r="U23" s="628"/>
      <c r="V23" s="628"/>
      <c r="W23" s="628"/>
      <c r="X23" s="628"/>
      <c r="Y23" s="629"/>
      <c r="Z23" s="663">
        <v>2.2000000000000002</v>
      </c>
      <c r="AA23" s="663"/>
      <c r="AB23" s="663"/>
      <c r="AC23" s="663"/>
      <c r="AD23" s="664" t="s">
        <v>131</v>
      </c>
      <c r="AE23" s="664"/>
      <c r="AF23" s="664"/>
      <c r="AG23" s="664"/>
      <c r="AH23" s="664"/>
      <c r="AI23" s="664"/>
      <c r="AJ23" s="664"/>
      <c r="AK23" s="664"/>
      <c r="AL23" s="630" t="s">
        <v>239</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239</v>
      </c>
      <c r="BH23" s="628"/>
      <c r="BI23" s="628"/>
      <c r="BJ23" s="628"/>
      <c r="BK23" s="628"/>
      <c r="BL23" s="628"/>
      <c r="BM23" s="628"/>
      <c r="BN23" s="629"/>
      <c r="BO23" s="663" t="s">
        <v>239</v>
      </c>
      <c r="BP23" s="663"/>
      <c r="BQ23" s="663"/>
      <c r="BR23" s="663"/>
      <c r="BS23" s="664" t="s">
        <v>241</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2">
      <c r="B24" s="624" t="s">
        <v>296</v>
      </c>
      <c r="C24" s="625"/>
      <c r="D24" s="625"/>
      <c r="E24" s="625"/>
      <c r="F24" s="625"/>
      <c r="G24" s="625"/>
      <c r="H24" s="625"/>
      <c r="I24" s="625"/>
      <c r="J24" s="625"/>
      <c r="K24" s="625"/>
      <c r="L24" s="625"/>
      <c r="M24" s="625"/>
      <c r="N24" s="625"/>
      <c r="O24" s="625"/>
      <c r="P24" s="625"/>
      <c r="Q24" s="626"/>
      <c r="R24" s="627" t="s">
        <v>184</v>
      </c>
      <c r="S24" s="628"/>
      <c r="T24" s="628"/>
      <c r="U24" s="628"/>
      <c r="V24" s="628"/>
      <c r="W24" s="628"/>
      <c r="X24" s="628"/>
      <c r="Y24" s="629"/>
      <c r="Z24" s="663" t="s">
        <v>239</v>
      </c>
      <c r="AA24" s="663"/>
      <c r="AB24" s="663"/>
      <c r="AC24" s="663"/>
      <c r="AD24" s="664" t="s">
        <v>241</v>
      </c>
      <c r="AE24" s="664"/>
      <c r="AF24" s="664"/>
      <c r="AG24" s="664"/>
      <c r="AH24" s="664"/>
      <c r="AI24" s="664"/>
      <c r="AJ24" s="664"/>
      <c r="AK24" s="664"/>
      <c r="AL24" s="630" t="s">
        <v>239</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239</v>
      </c>
      <c r="BP24" s="663"/>
      <c r="BQ24" s="663"/>
      <c r="BR24" s="663"/>
      <c r="BS24" s="664" t="s">
        <v>239</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3045572</v>
      </c>
      <c r="CS24" s="674"/>
      <c r="CT24" s="674"/>
      <c r="CU24" s="674"/>
      <c r="CV24" s="674"/>
      <c r="CW24" s="674"/>
      <c r="CX24" s="674"/>
      <c r="CY24" s="702"/>
      <c r="CZ24" s="703">
        <v>38.4</v>
      </c>
      <c r="DA24" s="686"/>
      <c r="DB24" s="686"/>
      <c r="DC24" s="705"/>
      <c r="DD24" s="701">
        <v>2219283</v>
      </c>
      <c r="DE24" s="674"/>
      <c r="DF24" s="674"/>
      <c r="DG24" s="674"/>
      <c r="DH24" s="674"/>
      <c r="DI24" s="674"/>
      <c r="DJ24" s="674"/>
      <c r="DK24" s="702"/>
      <c r="DL24" s="701">
        <v>2206843</v>
      </c>
      <c r="DM24" s="674"/>
      <c r="DN24" s="674"/>
      <c r="DO24" s="674"/>
      <c r="DP24" s="674"/>
      <c r="DQ24" s="674"/>
      <c r="DR24" s="674"/>
      <c r="DS24" s="674"/>
      <c r="DT24" s="674"/>
      <c r="DU24" s="674"/>
      <c r="DV24" s="702"/>
      <c r="DW24" s="703">
        <v>49</v>
      </c>
      <c r="DX24" s="686"/>
      <c r="DY24" s="686"/>
      <c r="DZ24" s="686"/>
      <c r="EA24" s="686"/>
      <c r="EB24" s="686"/>
      <c r="EC24" s="704"/>
    </row>
    <row r="25" spans="2:133" ht="11.25" customHeight="1" x14ac:dyDescent="0.2">
      <c r="B25" s="624" t="s">
        <v>299</v>
      </c>
      <c r="C25" s="625"/>
      <c r="D25" s="625"/>
      <c r="E25" s="625"/>
      <c r="F25" s="625"/>
      <c r="G25" s="625"/>
      <c r="H25" s="625"/>
      <c r="I25" s="625"/>
      <c r="J25" s="625"/>
      <c r="K25" s="625"/>
      <c r="L25" s="625"/>
      <c r="M25" s="625"/>
      <c r="N25" s="625"/>
      <c r="O25" s="625"/>
      <c r="P25" s="625"/>
      <c r="Q25" s="626"/>
      <c r="R25" s="627">
        <v>4648155</v>
      </c>
      <c r="S25" s="628"/>
      <c r="T25" s="628"/>
      <c r="U25" s="628"/>
      <c r="V25" s="628"/>
      <c r="W25" s="628"/>
      <c r="X25" s="628"/>
      <c r="Y25" s="629"/>
      <c r="Z25" s="663">
        <v>54.4</v>
      </c>
      <c r="AA25" s="663"/>
      <c r="AB25" s="663"/>
      <c r="AC25" s="663"/>
      <c r="AD25" s="664">
        <v>4457400</v>
      </c>
      <c r="AE25" s="664"/>
      <c r="AF25" s="664"/>
      <c r="AG25" s="664"/>
      <c r="AH25" s="664"/>
      <c r="AI25" s="664"/>
      <c r="AJ25" s="664"/>
      <c r="AK25" s="664"/>
      <c r="AL25" s="630">
        <v>99.9</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184</v>
      </c>
      <c r="BH25" s="628"/>
      <c r="BI25" s="628"/>
      <c r="BJ25" s="628"/>
      <c r="BK25" s="628"/>
      <c r="BL25" s="628"/>
      <c r="BM25" s="628"/>
      <c r="BN25" s="629"/>
      <c r="BO25" s="663" t="s">
        <v>241</v>
      </c>
      <c r="BP25" s="663"/>
      <c r="BQ25" s="663"/>
      <c r="BR25" s="663"/>
      <c r="BS25" s="664" t="s">
        <v>184</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1091719</v>
      </c>
      <c r="CS25" s="636"/>
      <c r="CT25" s="636"/>
      <c r="CU25" s="636"/>
      <c r="CV25" s="636"/>
      <c r="CW25" s="636"/>
      <c r="CX25" s="636"/>
      <c r="CY25" s="637"/>
      <c r="CZ25" s="630">
        <v>13.8</v>
      </c>
      <c r="DA25" s="638"/>
      <c r="DB25" s="638"/>
      <c r="DC25" s="639"/>
      <c r="DD25" s="633">
        <v>1035628</v>
      </c>
      <c r="DE25" s="636"/>
      <c r="DF25" s="636"/>
      <c r="DG25" s="636"/>
      <c r="DH25" s="636"/>
      <c r="DI25" s="636"/>
      <c r="DJ25" s="636"/>
      <c r="DK25" s="637"/>
      <c r="DL25" s="633">
        <v>1024663</v>
      </c>
      <c r="DM25" s="636"/>
      <c r="DN25" s="636"/>
      <c r="DO25" s="636"/>
      <c r="DP25" s="636"/>
      <c r="DQ25" s="636"/>
      <c r="DR25" s="636"/>
      <c r="DS25" s="636"/>
      <c r="DT25" s="636"/>
      <c r="DU25" s="636"/>
      <c r="DV25" s="637"/>
      <c r="DW25" s="630">
        <v>22.8</v>
      </c>
      <c r="DX25" s="638"/>
      <c r="DY25" s="638"/>
      <c r="DZ25" s="638"/>
      <c r="EA25" s="638"/>
      <c r="EB25" s="638"/>
      <c r="EC25" s="652"/>
    </row>
    <row r="26" spans="2:133" ht="11.25" customHeight="1" x14ac:dyDescent="0.2">
      <c r="B26" s="624" t="s">
        <v>302</v>
      </c>
      <c r="C26" s="625"/>
      <c r="D26" s="625"/>
      <c r="E26" s="625"/>
      <c r="F26" s="625"/>
      <c r="G26" s="625"/>
      <c r="H26" s="625"/>
      <c r="I26" s="625"/>
      <c r="J26" s="625"/>
      <c r="K26" s="625"/>
      <c r="L26" s="625"/>
      <c r="M26" s="625"/>
      <c r="N26" s="625"/>
      <c r="O26" s="625"/>
      <c r="P26" s="625"/>
      <c r="Q26" s="626"/>
      <c r="R26" s="627">
        <v>809</v>
      </c>
      <c r="S26" s="628"/>
      <c r="T26" s="628"/>
      <c r="U26" s="628"/>
      <c r="V26" s="628"/>
      <c r="W26" s="628"/>
      <c r="X26" s="628"/>
      <c r="Y26" s="629"/>
      <c r="Z26" s="663">
        <v>0</v>
      </c>
      <c r="AA26" s="663"/>
      <c r="AB26" s="663"/>
      <c r="AC26" s="663"/>
      <c r="AD26" s="664">
        <v>809</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241</v>
      </c>
      <c r="BH26" s="628"/>
      <c r="BI26" s="628"/>
      <c r="BJ26" s="628"/>
      <c r="BK26" s="628"/>
      <c r="BL26" s="628"/>
      <c r="BM26" s="628"/>
      <c r="BN26" s="629"/>
      <c r="BO26" s="663" t="s">
        <v>239</v>
      </c>
      <c r="BP26" s="663"/>
      <c r="BQ26" s="663"/>
      <c r="BR26" s="663"/>
      <c r="BS26" s="664" t="s">
        <v>241</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654374</v>
      </c>
      <c r="CS26" s="628"/>
      <c r="CT26" s="628"/>
      <c r="CU26" s="628"/>
      <c r="CV26" s="628"/>
      <c r="CW26" s="628"/>
      <c r="CX26" s="628"/>
      <c r="CY26" s="629"/>
      <c r="CZ26" s="630">
        <v>8.3000000000000007</v>
      </c>
      <c r="DA26" s="638"/>
      <c r="DB26" s="638"/>
      <c r="DC26" s="639"/>
      <c r="DD26" s="633">
        <v>611970</v>
      </c>
      <c r="DE26" s="628"/>
      <c r="DF26" s="628"/>
      <c r="DG26" s="628"/>
      <c r="DH26" s="628"/>
      <c r="DI26" s="628"/>
      <c r="DJ26" s="628"/>
      <c r="DK26" s="629"/>
      <c r="DL26" s="633" t="s">
        <v>239</v>
      </c>
      <c r="DM26" s="628"/>
      <c r="DN26" s="628"/>
      <c r="DO26" s="628"/>
      <c r="DP26" s="628"/>
      <c r="DQ26" s="628"/>
      <c r="DR26" s="628"/>
      <c r="DS26" s="628"/>
      <c r="DT26" s="628"/>
      <c r="DU26" s="628"/>
      <c r="DV26" s="629"/>
      <c r="DW26" s="630" t="s">
        <v>241</v>
      </c>
      <c r="DX26" s="638"/>
      <c r="DY26" s="638"/>
      <c r="DZ26" s="638"/>
      <c r="EA26" s="638"/>
      <c r="EB26" s="638"/>
      <c r="EC26" s="652"/>
    </row>
    <row r="27" spans="2:133" ht="11.25" customHeight="1" x14ac:dyDescent="0.2">
      <c r="B27" s="624" t="s">
        <v>305</v>
      </c>
      <c r="C27" s="625"/>
      <c r="D27" s="625"/>
      <c r="E27" s="625"/>
      <c r="F27" s="625"/>
      <c r="G27" s="625"/>
      <c r="H27" s="625"/>
      <c r="I27" s="625"/>
      <c r="J27" s="625"/>
      <c r="K27" s="625"/>
      <c r="L27" s="625"/>
      <c r="M27" s="625"/>
      <c r="N27" s="625"/>
      <c r="O27" s="625"/>
      <c r="P27" s="625"/>
      <c r="Q27" s="626"/>
      <c r="R27" s="627">
        <v>39259</v>
      </c>
      <c r="S27" s="628"/>
      <c r="T27" s="628"/>
      <c r="U27" s="628"/>
      <c r="V27" s="628"/>
      <c r="W27" s="628"/>
      <c r="X27" s="628"/>
      <c r="Y27" s="629"/>
      <c r="Z27" s="663">
        <v>0.5</v>
      </c>
      <c r="AA27" s="663"/>
      <c r="AB27" s="663"/>
      <c r="AC27" s="663"/>
      <c r="AD27" s="664" t="s">
        <v>241</v>
      </c>
      <c r="AE27" s="664"/>
      <c r="AF27" s="664"/>
      <c r="AG27" s="664"/>
      <c r="AH27" s="664"/>
      <c r="AI27" s="664"/>
      <c r="AJ27" s="664"/>
      <c r="AK27" s="664"/>
      <c r="AL27" s="630" t="s">
        <v>241</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837678</v>
      </c>
      <c r="BH27" s="628"/>
      <c r="BI27" s="628"/>
      <c r="BJ27" s="628"/>
      <c r="BK27" s="628"/>
      <c r="BL27" s="628"/>
      <c r="BM27" s="628"/>
      <c r="BN27" s="629"/>
      <c r="BO27" s="663">
        <v>100</v>
      </c>
      <c r="BP27" s="663"/>
      <c r="BQ27" s="663"/>
      <c r="BR27" s="663"/>
      <c r="BS27" s="664" t="s">
        <v>184</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960150</v>
      </c>
      <c r="CS27" s="636"/>
      <c r="CT27" s="636"/>
      <c r="CU27" s="636"/>
      <c r="CV27" s="636"/>
      <c r="CW27" s="636"/>
      <c r="CX27" s="636"/>
      <c r="CY27" s="637"/>
      <c r="CZ27" s="630">
        <v>12.1</v>
      </c>
      <c r="DA27" s="638"/>
      <c r="DB27" s="638"/>
      <c r="DC27" s="639"/>
      <c r="DD27" s="633">
        <v>199803</v>
      </c>
      <c r="DE27" s="636"/>
      <c r="DF27" s="636"/>
      <c r="DG27" s="636"/>
      <c r="DH27" s="636"/>
      <c r="DI27" s="636"/>
      <c r="DJ27" s="636"/>
      <c r="DK27" s="637"/>
      <c r="DL27" s="633">
        <v>198328</v>
      </c>
      <c r="DM27" s="636"/>
      <c r="DN27" s="636"/>
      <c r="DO27" s="636"/>
      <c r="DP27" s="636"/>
      <c r="DQ27" s="636"/>
      <c r="DR27" s="636"/>
      <c r="DS27" s="636"/>
      <c r="DT27" s="636"/>
      <c r="DU27" s="636"/>
      <c r="DV27" s="637"/>
      <c r="DW27" s="630">
        <v>4.4000000000000004</v>
      </c>
      <c r="DX27" s="638"/>
      <c r="DY27" s="638"/>
      <c r="DZ27" s="638"/>
      <c r="EA27" s="638"/>
      <c r="EB27" s="638"/>
      <c r="EC27" s="652"/>
    </row>
    <row r="28" spans="2:133" ht="11.25" customHeight="1" x14ac:dyDescent="0.2">
      <c r="B28" s="624" t="s">
        <v>308</v>
      </c>
      <c r="C28" s="625"/>
      <c r="D28" s="625"/>
      <c r="E28" s="625"/>
      <c r="F28" s="625"/>
      <c r="G28" s="625"/>
      <c r="H28" s="625"/>
      <c r="I28" s="625"/>
      <c r="J28" s="625"/>
      <c r="K28" s="625"/>
      <c r="L28" s="625"/>
      <c r="M28" s="625"/>
      <c r="N28" s="625"/>
      <c r="O28" s="625"/>
      <c r="P28" s="625"/>
      <c r="Q28" s="626"/>
      <c r="R28" s="627">
        <v>57064</v>
      </c>
      <c r="S28" s="628"/>
      <c r="T28" s="628"/>
      <c r="U28" s="628"/>
      <c r="V28" s="628"/>
      <c r="W28" s="628"/>
      <c r="X28" s="628"/>
      <c r="Y28" s="629"/>
      <c r="Z28" s="663">
        <v>0.7</v>
      </c>
      <c r="AA28" s="663"/>
      <c r="AB28" s="663"/>
      <c r="AC28" s="663"/>
      <c r="AD28" s="664" t="s">
        <v>131</v>
      </c>
      <c r="AE28" s="664"/>
      <c r="AF28" s="664"/>
      <c r="AG28" s="664"/>
      <c r="AH28" s="664"/>
      <c r="AI28" s="664"/>
      <c r="AJ28" s="664"/>
      <c r="AK28" s="664"/>
      <c r="AL28" s="630" t="s">
        <v>184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993703</v>
      </c>
      <c r="CS28" s="628"/>
      <c r="CT28" s="628"/>
      <c r="CU28" s="628"/>
      <c r="CV28" s="628"/>
      <c r="CW28" s="628"/>
      <c r="CX28" s="628"/>
      <c r="CY28" s="629"/>
      <c r="CZ28" s="630">
        <v>12.5</v>
      </c>
      <c r="DA28" s="638"/>
      <c r="DB28" s="638"/>
      <c r="DC28" s="639"/>
      <c r="DD28" s="633">
        <v>983852</v>
      </c>
      <c r="DE28" s="628"/>
      <c r="DF28" s="628"/>
      <c r="DG28" s="628"/>
      <c r="DH28" s="628"/>
      <c r="DI28" s="628"/>
      <c r="DJ28" s="628"/>
      <c r="DK28" s="629"/>
      <c r="DL28" s="633">
        <v>983852</v>
      </c>
      <c r="DM28" s="628"/>
      <c r="DN28" s="628"/>
      <c r="DO28" s="628"/>
      <c r="DP28" s="628"/>
      <c r="DQ28" s="628"/>
      <c r="DR28" s="628"/>
      <c r="DS28" s="628"/>
      <c r="DT28" s="628"/>
      <c r="DU28" s="628"/>
      <c r="DV28" s="629"/>
      <c r="DW28" s="630">
        <v>21.8</v>
      </c>
      <c r="DX28" s="638"/>
      <c r="DY28" s="638"/>
      <c r="DZ28" s="638"/>
      <c r="EA28" s="638"/>
      <c r="EB28" s="638"/>
      <c r="EC28" s="652"/>
    </row>
    <row r="29" spans="2:133" ht="11.25" customHeight="1" x14ac:dyDescent="0.2">
      <c r="B29" s="624" t="s">
        <v>310</v>
      </c>
      <c r="C29" s="625"/>
      <c r="D29" s="625"/>
      <c r="E29" s="625"/>
      <c r="F29" s="625"/>
      <c r="G29" s="625"/>
      <c r="H29" s="625"/>
      <c r="I29" s="625"/>
      <c r="J29" s="625"/>
      <c r="K29" s="625"/>
      <c r="L29" s="625"/>
      <c r="M29" s="625"/>
      <c r="N29" s="625"/>
      <c r="O29" s="625"/>
      <c r="P29" s="625"/>
      <c r="Q29" s="626"/>
      <c r="R29" s="627">
        <v>7476</v>
      </c>
      <c r="S29" s="628"/>
      <c r="T29" s="628"/>
      <c r="U29" s="628"/>
      <c r="V29" s="628"/>
      <c r="W29" s="628"/>
      <c r="X29" s="628"/>
      <c r="Y29" s="629"/>
      <c r="Z29" s="663">
        <v>0.1</v>
      </c>
      <c r="AA29" s="663"/>
      <c r="AB29" s="663"/>
      <c r="AC29" s="663"/>
      <c r="AD29" s="664" t="s">
        <v>241</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993703</v>
      </c>
      <c r="CS29" s="636"/>
      <c r="CT29" s="636"/>
      <c r="CU29" s="636"/>
      <c r="CV29" s="636"/>
      <c r="CW29" s="636"/>
      <c r="CX29" s="636"/>
      <c r="CY29" s="637"/>
      <c r="CZ29" s="630">
        <v>12.5</v>
      </c>
      <c r="DA29" s="638"/>
      <c r="DB29" s="638"/>
      <c r="DC29" s="639"/>
      <c r="DD29" s="633">
        <v>983852</v>
      </c>
      <c r="DE29" s="636"/>
      <c r="DF29" s="636"/>
      <c r="DG29" s="636"/>
      <c r="DH29" s="636"/>
      <c r="DI29" s="636"/>
      <c r="DJ29" s="636"/>
      <c r="DK29" s="637"/>
      <c r="DL29" s="633">
        <v>983852</v>
      </c>
      <c r="DM29" s="636"/>
      <c r="DN29" s="636"/>
      <c r="DO29" s="636"/>
      <c r="DP29" s="636"/>
      <c r="DQ29" s="636"/>
      <c r="DR29" s="636"/>
      <c r="DS29" s="636"/>
      <c r="DT29" s="636"/>
      <c r="DU29" s="636"/>
      <c r="DV29" s="637"/>
      <c r="DW29" s="630">
        <v>21.8</v>
      </c>
      <c r="DX29" s="638"/>
      <c r="DY29" s="638"/>
      <c r="DZ29" s="638"/>
      <c r="EA29" s="638"/>
      <c r="EB29" s="638"/>
      <c r="EC29" s="652"/>
    </row>
    <row r="30" spans="2:133" ht="11.25" customHeight="1" x14ac:dyDescent="0.2">
      <c r="B30" s="624" t="s">
        <v>313</v>
      </c>
      <c r="C30" s="625"/>
      <c r="D30" s="625"/>
      <c r="E30" s="625"/>
      <c r="F30" s="625"/>
      <c r="G30" s="625"/>
      <c r="H30" s="625"/>
      <c r="I30" s="625"/>
      <c r="J30" s="625"/>
      <c r="K30" s="625"/>
      <c r="L30" s="625"/>
      <c r="M30" s="625"/>
      <c r="N30" s="625"/>
      <c r="O30" s="625"/>
      <c r="P30" s="625"/>
      <c r="Q30" s="626"/>
      <c r="R30" s="627">
        <v>1504106</v>
      </c>
      <c r="S30" s="628"/>
      <c r="T30" s="628"/>
      <c r="U30" s="628"/>
      <c r="V30" s="628"/>
      <c r="W30" s="628"/>
      <c r="X30" s="628"/>
      <c r="Y30" s="629"/>
      <c r="Z30" s="663">
        <v>17.600000000000001</v>
      </c>
      <c r="AA30" s="663"/>
      <c r="AB30" s="663"/>
      <c r="AC30" s="663"/>
      <c r="AD30" s="664" t="s">
        <v>241</v>
      </c>
      <c r="AE30" s="664"/>
      <c r="AF30" s="664"/>
      <c r="AG30" s="664"/>
      <c r="AH30" s="664"/>
      <c r="AI30" s="664"/>
      <c r="AJ30" s="664"/>
      <c r="AK30" s="664"/>
      <c r="AL30" s="630" t="s">
        <v>131</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975980</v>
      </c>
      <c r="CS30" s="628"/>
      <c r="CT30" s="628"/>
      <c r="CU30" s="628"/>
      <c r="CV30" s="628"/>
      <c r="CW30" s="628"/>
      <c r="CX30" s="628"/>
      <c r="CY30" s="629"/>
      <c r="CZ30" s="630">
        <v>12.3</v>
      </c>
      <c r="DA30" s="638"/>
      <c r="DB30" s="638"/>
      <c r="DC30" s="639"/>
      <c r="DD30" s="633">
        <v>966566</v>
      </c>
      <c r="DE30" s="628"/>
      <c r="DF30" s="628"/>
      <c r="DG30" s="628"/>
      <c r="DH30" s="628"/>
      <c r="DI30" s="628"/>
      <c r="DJ30" s="628"/>
      <c r="DK30" s="629"/>
      <c r="DL30" s="633">
        <v>966566</v>
      </c>
      <c r="DM30" s="628"/>
      <c r="DN30" s="628"/>
      <c r="DO30" s="628"/>
      <c r="DP30" s="628"/>
      <c r="DQ30" s="628"/>
      <c r="DR30" s="628"/>
      <c r="DS30" s="628"/>
      <c r="DT30" s="628"/>
      <c r="DU30" s="628"/>
      <c r="DV30" s="629"/>
      <c r="DW30" s="630">
        <v>21.5</v>
      </c>
      <c r="DX30" s="638"/>
      <c r="DY30" s="638"/>
      <c r="DZ30" s="638"/>
      <c r="EA30" s="638"/>
      <c r="EB30" s="638"/>
      <c r="EC30" s="652"/>
    </row>
    <row r="31" spans="2:133" ht="11.25" customHeight="1" x14ac:dyDescent="0.2">
      <c r="B31" s="696" t="s">
        <v>317</v>
      </c>
      <c r="C31" s="697"/>
      <c r="D31" s="697"/>
      <c r="E31" s="697"/>
      <c r="F31" s="697"/>
      <c r="G31" s="697"/>
      <c r="H31" s="697"/>
      <c r="I31" s="697"/>
      <c r="J31" s="697"/>
      <c r="K31" s="697"/>
      <c r="L31" s="697"/>
      <c r="M31" s="697"/>
      <c r="N31" s="697"/>
      <c r="O31" s="697"/>
      <c r="P31" s="697"/>
      <c r="Q31" s="698"/>
      <c r="R31" s="627" t="s">
        <v>239</v>
      </c>
      <c r="S31" s="628"/>
      <c r="T31" s="628"/>
      <c r="U31" s="628"/>
      <c r="V31" s="628"/>
      <c r="W31" s="628"/>
      <c r="X31" s="628"/>
      <c r="Y31" s="629"/>
      <c r="Z31" s="663" t="s">
        <v>241</v>
      </c>
      <c r="AA31" s="663"/>
      <c r="AB31" s="663"/>
      <c r="AC31" s="663"/>
      <c r="AD31" s="664" t="s">
        <v>131</v>
      </c>
      <c r="AE31" s="664"/>
      <c r="AF31" s="664"/>
      <c r="AG31" s="664"/>
      <c r="AH31" s="664"/>
      <c r="AI31" s="664"/>
      <c r="AJ31" s="664"/>
      <c r="AK31" s="664"/>
      <c r="AL31" s="630" t="s">
        <v>241</v>
      </c>
      <c r="AM31" s="631"/>
      <c r="AN31" s="631"/>
      <c r="AO31" s="665"/>
      <c r="AP31" s="688" t="s">
        <v>318</v>
      </c>
      <c r="AQ31" s="689"/>
      <c r="AR31" s="689"/>
      <c r="AS31" s="689"/>
      <c r="AT31" s="690" t="s">
        <v>319</v>
      </c>
      <c r="AU31" s="214"/>
      <c r="AV31" s="214"/>
      <c r="AW31" s="214"/>
      <c r="AX31" s="676" t="s">
        <v>192</v>
      </c>
      <c r="AY31" s="677"/>
      <c r="AZ31" s="677"/>
      <c r="BA31" s="677"/>
      <c r="BB31" s="677"/>
      <c r="BC31" s="677"/>
      <c r="BD31" s="677"/>
      <c r="BE31" s="677"/>
      <c r="BF31" s="678"/>
      <c r="BG31" s="684">
        <v>99.4</v>
      </c>
      <c r="BH31" s="685"/>
      <c r="BI31" s="685"/>
      <c r="BJ31" s="685"/>
      <c r="BK31" s="685"/>
      <c r="BL31" s="685"/>
      <c r="BM31" s="686">
        <v>98.7</v>
      </c>
      <c r="BN31" s="685"/>
      <c r="BO31" s="685"/>
      <c r="BP31" s="685"/>
      <c r="BQ31" s="687"/>
      <c r="BR31" s="684">
        <v>99.3</v>
      </c>
      <c r="BS31" s="685"/>
      <c r="BT31" s="685"/>
      <c r="BU31" s="685"/>
      <c r="BV31" s="685"/>
      <c r="BW31" s="685"/>
      <c r="BX31" s="686">
        <v>98.2</v>
      </c>
      <c r="BY31" s="685"/>
      <c r="BZ31" s="685"/>
      <c r="CA31" s="685"/>
      <c r="CB31" s="687"/>
      <c r="CD31" s="642"/>
      <c r="CE31" s="643"/>
      <c r="CF31" s="624" t="s">
        <v>320</v>
      </c>
      <c r="CG31" s="625"/>
      <c r="CH31" s="625"/>
      <c r="CI31" s="625"/>
      <c r="CJ31" s="625"/>
      <c r="CK31" s="625"/>
      <c r="CL31" s="625"/>
      <c r="CM31" s="625"/>
      <c r="CN31" s="625"/>
      <c r="CO31" s="625"/>
      <c r="CP31" s="625"/>
      <c r="CQ31" s="626"/>
      <c r="CR31" s="627">
        <v>17723</v>
      </c>
      <c r="CS31" s="636"/>
      <c r="CT31" s="636"/>
      <c r="CU31" s="636"/>
      <c r="CV31" s="636"/>
      <c r="CW31" s="636"/>
      <c r="CX31" s="636"/>
      <c r="CY31" s="637"/>
      <c r="CZ31" s="630">
        <v>0.2</v>
      </c>
      <c r="DA31" s="638"/>
      <c r="DB31" s="638"/>
      <c r="DC31" s="639"/>
      <c r="DD31" s="633">
        <v>17286</v>
      </c>
      <c r="DE31" s="636"/>
      <c r="DF31" s="636"/>
      <c r="DG31" s="636"/>
      <c r="DH31" s="636"/>
      <c r="DI31" s="636"/>
      <c r="DJ31" s="636"/>
      <c r="DK31" s="637"/>
      <c r="DL31" s="633">
        <v>17286</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321</v>
      </c>
      <c r="C32" s="625"/>
      <c r="D32" s="625"/>
      <c r="E32" s="625"/>
      <c r="F32" s="625"/>
      <c r="G32" s="625"/>
      <c r="H32" s="625"/>
      <c r="I32" s="625"/>
      <c r="J32" s="625"/>
      <c r="K32" s="625"/>
      <c r="L32" s="625"/>
      <c r="M32" s="625"/>
      <c r="N32" s="625"/>
      <c r="O32" s="625"/>
      <c r="P32" s="625"/>
      <c r="Q32" s="626"/>
      <c r="R32" s="627">
        <v>693245</v>
      </c>
      <c r="S32" s="628"/>
      <c r="T32" s="628"/>
      <c r="U32" s="628"/>
      <c r="V32" s="628"/>
      <c r="W32" s="628"/>
      <c r="X32" s="628"/>
      <c r="Y32" s="629"/>
      <c r="Z32" s="663">
        <v>8.1</v>
      </c>
      <c r="AA32" s="663"/>
      <c r="AB32" s="663"/>
      <c r="AC32" s="663"/>
      <c r="AD32" s="664" t="s">
        <v>241</v>
      </c>
      <c r="AE32" s="664"/>
      <c r="AF32" s="664"/>
      <c r="AG32" s="664"/>
      <c r="AH32" s="664"/>
      <c r="AI32" s="664"/>
      <c r="AJ32" s="664"/>
      <c r="AK32" s="664"/>
      <c r="AL32" s="630" t="s">
        <v>184</v>
      </c>
      <c r="AM32" s="631"/>
      <c r="AN32" s="631"/>
      <c r="AO32" s="665"/>
      <c r="AP32" s="666"/>
      <c r="AQ32" s="667"/>
      <c r="AR32" s="667"/>
      <c r="AS32" s="667"/>
      <c r="AT32" s="691"/>
      <c r="AU32" s="210" t="s">
        <v>322</v>
      </c>
      <c r="AX32" s="624" t="s">
        <v>323</v>
      </c>
      <c r="AY32" s="625"/>
      <c r="AZ32" s="625"/>
      <c r="BA32" s="625"/>
      <c r="BB32" s="625"/>
      <c r="BC32" s="625"/>
      <c r="BD32" s="625"/>
      <c r="BE32" s="625"/>
      <c r="BF32" s="626"/>
      <c r="BG32" s="683">
        <v>99.3</v>
      </c>
      <c r="BH32" s="636"/>
      <c r="BI32" s="636"/>
      <c r="BJ32" s="636"/>
      <c r="BK32" s="636"/>
      <c r="BL32" s="636"/>
      <c r="BM32" s="631">
        <v>98.4</v>
      </c>
      <c r="BN32" s="636"/>
      <c r="BO32" s="636"/>
      <c r="BP32" s="636"/>
      <c r="BQ32" s="661"/>
      <c r="BR32" s="683">
        <v>99.2</v>
      </c>
      <c r="BS32" s="636"/>
      <c r="BT32" s="636"/>
      <c r="BU32" s="636"/>
      <c r="BV32" s="636"/>
      <c r="BW32" s="636"/>
      <c r="BX32" s="631">
        <v>98.3</v>
      </c>
      <c r="BY32" s="636"/>
      <c r="BZ32" s="636"/>
      <c r="CA32" s="636"/>
      <c r="CB32" s="661"/>
      <c r="CD32" s="644"/>
      <c r="CE32" s="645"/>
      <c r="CF32" s="624" t="s">
        <v>324</v>
      </c>
      <c r="CG32" s="625"/>
      <c r="CH32" s="625"/>
      <c r="CI32" s="625"/>
      <c r="CJ32" s="625"/>
      <c r="CK32" s="625"/>
      <c r="CL32" s="625"/>
      <c r="CM32" s="625"/>
      <c r="CN32" s="625"/>
      <c r="CO32" s="625"/>
      <c r="CP32" s="625"/>
      <c r="CQ32" s="626"/>
      <c r="CR32" s="627" t="s">
        <v>241</v>
      </c>
      <c r="CS32" s="628"/>
      <c r="CT32" s="628"/>
      <c r="CU32" s="628"/>
      <c r="CV32" s="628"/>
      <c r="CW32" s="628"/>
      <c r="CX32" s="628"/>
      <c r="CY32" s="629"/>
      <c r="CZ32" s="630" t="s">
        <v>184</v>
      </c>
      <c r="DA32" s="638"/>
      <c r="DB32" s="638"/>
      <c r="DC32" s="639"/>
      <c r="DD32" s="633" t="s">
        <v>184</v>
      </c>
      <c r="DE32" s="628"/>
      <c r="DF32" s="628"/>
      <c r="DG32" s="628"/>
      <c r="DH32" s="628"/>
      <c r="DI32" s="628"/>
      <c r="DJ32" s="628"/>
      <c r="DK32" s="629"/>
      <c r="DL32" s="633" t="s">
        <v>241</v>
      </c>
      <c r="DM32" s="628"/>
      <c r="DN32" s="628"/>
      <c r="DO32" s="628"/>
      <c r="DP32" s="628"/>
      <c r="DQ32" s="628"/>
      <c r="DR32" s="628"/>
      <c r="DS32" s="628"/>
      <c r="DT32" s="628"/>
      <c r="DU32" s="628"/>
      <c r="DV32" s="629"/>
      <c r="DW32" s="630" t="s">
        <v>184</v>
      </c>
      <c r="DX32" s="638"/>
      <c r="DY32" s="638"/>
      <c r="DZ32" s="638"/>
      <c r="EA32" s="638"/>
      <c r="EB32" s="638"/>
      <c r="EC32" s="652"/>
    </row>
    <row r="33" spans="2:133" ht="11.25" customHeight="1" x14ac:dyDescent="0.2">
      <c r="B33" s="624" t="s">
        <v>325</v>
      </c>
      <c r="C33" s="625"/>
      <c r="D33" s="625"/>
      <c r="E33" s="625"/>
      <c r="F33" s="625"/>
      <c r="G33" s="625"/>
      <c r="H33" s="625"/>
      <c r="I33" s="625"/>
      <c r="J33" s="625"/>
      <c r="K33" s="625"/>
      <c r="L33" s="625"/>
      <c r="M33" s="625"/>
      <c r="N33" s="625"/>
      <c r="O33" s="625"/>
      <c r="P33" s="625"/>
      <c r="Q33" s="626"/>
      <c r="R33" s="627">
        <v>9711</v>
      </c>
      <c r="S33" s="628"/>
      <c r="T33" s="628"/>
      <c r="U33" s="628"/>
      <c r="V33" s="628"/>
      <c r="W33" s="628"/>
      <c r="X33" s="628"/>
      <c r="Y33" s="629"/>
      <c r="Z33" s="663">
        <v>0.1</v>
      </c>
      <c r="AA33" s="663"/>
      <c r="AB33" s="663"/>
      <c r="AC33" s="663"/>
      <c r="AD33" s="664">
        <v>1923</v>
      </c>
      <c r="AE33" s="664"/>
      <c r="AF33" s="664"/>
      <c r="AG33" s="664"/>
      <c r="AH33" s="664"/>
      <c r="AI33" s="664"/>
      <c r="AJ33" s="664"/>
      <c r="AK33" s="664"/>
      <c r="AL33" s="630">
        <v>0</v>
      </c>
      <c r="AM33" s="631"/>
      <c r="AN33" s="631"/>
      <c r="AO33" s="665"/>
      <c r="AP33" s="668"/>
      <c r="AQ33" s="669"/>
      <c r="AR33" s="669"/>
      <c r="AS33" s="669"/>
      <c r="AT33" s="692"/>
      <c r="AU33" s="215"/>
      <c r="AV33" s="215"/>
      <c r="AW33" s="215"/>
      <c r="AX33" s="608" t="s">
        <v>326</v>
      </c>
      <c r="AY33" s="609"/>
      <c r="AZ33" s="609"/>
      <c r="BA33" s="609"/>
      <c r="BB33" s="609"/>
      <c r="BC33" s="609"/>
      <c r="BD33" s="609"/>
      <c r="BE33" s="609"/>
      <c r="BF33" s="610"/>
      <c r="BG33" s="682">
        <v>99.5</v>
      </c>
      <c r="BH33" s="612"/>
      <c r="BI33" s="612"/>
      <c r="BJ33" s="612"/>
      <c r="BK33" s="612"/>
      <c r="BL33" s="612"/>
      <c r="BM33" s="656">
        <v>98.8</v>
      </c>
      <c r="BN33" s="612"/>
      <c r="BO33" s="612"/>
      <c r="BP33" s="612"/>
      <c r="BQ33" s="650"/>
      <c r="BR33" s="682">
        <v>99.2</v>
      </c>
      <c r="BS33" s="612"/>
      <c r="BT33" s="612"/>
      <c r="BU33" s="612"/>
      <c r="BV33" s="612"/>
      <c r="BW33" s="612"/>
      <c r="BX33" s="656">
        <v>97.8</v>
      </c>
      <c r="BY33" s="612"/>
      <c r="BZ33" s="612"/>
      <c r="CA33" s="612"/>
      <c r="CB33" s="650"/>
      <c r="CD33" s="624" t="s">
        <v>327</v>
      </c>
      <c r="CE33" s="625"/>
      <c r="CF33" s="625"/>
      <c r="CG33" s="625"/>
      <c r="CH33" s="625"/>
      <c r="CI33" s="625"/>
      <c r="CJ33" s="625"/>
      <c r="CK33" s="625"/>
      <c r="CL33" s="625"/>
      <c r="CM33" s="625"/>
      <c r="CN33" s="625"/>
      <c r="CO33" s="625"/>
      <c r="CP33" s="625"/>
      <c r="CQ33" s="626"/>
      <c r="CR33" s="627">
        <v>3358969</v>
      </c>
      <c r="CS33" s="636"/>
      <c r="CT33" s="636"/>
      <c r="CU33" s="636"/>
      <c r="CV33" s="636"/>
      <c r="CW33" s="636"/>
      <c r="CX33" s="636"/>
      <c r="CY33" s="637"/>
      <c r="CZ33" s="630">
        <v>42.4</v>
      </c>
      <c r="DA33" s="638"/>
      <c r="DB33" s="638"/>
      <c r="DC33" s="639"/>
      <c r="DD33" s="633">
        <v>2612930</v>
      </c>
      <c r="DE33" s="636"/>
      <c r="DF33" s="636"/>
      <c r="DG33" s="636"/>
      <c r="DH33" s="636"/>
      <c r="DI33" s="636"/>
      <c r="DJ33" s="636"/>
      <c r="DK33" s="637"/>
      <c r="DL33" s="633">
        <v>1915703</v>
      </c>
      <c r="DM33" s="636"/>
      <c r="DN33" s="636"/>
      <c r="DO33" s="636"/>
      <c r="DP33" s="636"/>
      <c r="DQ33" s="636"/>
      <c r="DR33" s="636"/>
      <c r="DS33" s="636"/>
      <c r="DT33" s="636"/>
      <c r="DU33" s="636"/>
      <c r="DV33" s="637"/>
      <c r="DW33" s="630">
        <v>42.5</v>
      </c>
      <c r="DX33" s="638"/>
      <c r="DY33" s="638"/>
      <c r="DZ33" s="638"/>
      <c r="EA33" s="638"/>
      <c r="EB33" s="638"/>
      <c r="EC33" s="652"/>
    </row>
    <row r="34" spans="2:133" ht="11.25" customHeight="1" x14ac:dyDescent="0.2">
      <c r="B34" s="624" t="s">
        <v>328</v>
      </c>
      <c r="C34" s="625"/>
      <c r="D34" s="625"/>
      <c r="E34" s="625"/>
      <c r="F34" s="625"/>
      <c r="G34" s="625"/>
      <c r="H34" s="625"/>
      <c r="I34" s="625"/>
      <c r="J34" s="625"/>
      <c r="K34" s="625"/>
      <c r="L34" s="625"/>
      <c r="M34" s="625"/>
      <c r="N34" s="625"/>
      <c r="O34" s="625"/>
      <c r="P34" s="625"/>
      <c r="Q34" s="626"/>
      <c r="R34" s="627">
        <v>23508</v>
      </c>
      <c r="S34" s="628"/>
      <c r="T34" s="628"/>
      <c r="U34" s="628"/>
      <c r="V34" s="628"/>
      <c r="W34" s="628"/>
      <c r="X34" s="628"/>
      <c r="Y34" s="629"/>
      <c r="Z34" s="663">
        <v>0.3</v>
      </c>
      <c r="AA34" s="663"/>
      <c r="AB34" s="663"/>
      <c r="AC34" s="663"/>
      <c r="AD34" s="664" t="s">
        <v>241</v>
      </c>
      <c r="AE34" s="664"/>
      <c r="AF34" s="664"/>
      <c r="AG34" s="664"/>
      <c r="AH34" s="664"/>
      <c r="AI34" s="664"/>
      <c r="AJ34" s="664"/>
      <c r="AK34" s="664"/>
      <c r="AL34" s="630" t="s">
        <v>239</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329</v>
      </c>
      <c r="CE34" s="625"/>
      <c r="CF34" s="625"/>
      <c r="CG34" s="625"/>
      <c r="CH34" s="625"/>
      <c r="CI34" s="625"/>
      <c r="CJ34" s="625"/>
      <c r="CK34" s="625"/>
      <c r="CL34" s="625"/>
      <c r="CM34" s="625"/>
      <c r="CN34" s="625"/>
      <c r="CO34" s="625"/>
      <c r="CP34" s="625"/>
      <c r="CQ34" s="626"/>
      <c r="CR34" s="627">
        <v>1030031</v>
      </c>
      <c r="CS34" s="628"/>
      <c r="CT34" s="628"/>
      <c r="CU34" s="628"/>
      <c r="CV34" s="628"/>
      <c r="CW34" s="628"/>
      <c r="CX34" s="628"/>
      <c r="CY34" s="629"/>
      <c r="CZ34" s="630">
        <v>13</v>
      </c>
      <c r="DA34" s="638"/>
      <c r="DB34" s="638"/>
      <c r="DC34" s="639"/>
      <c r="DD34" s="633">
        <v>737819</v>
      </c>
      <c r="DE34" s="628"/>
      <c r="DF34" s="628"/>
      <c r="DG34" s="628"/>
      <c r="DH34" s="628"/>
      <c r="DI34" s="628"/>
      <c r="DJ34" s="628"/>
      <c r="DK34" s="629"/>
      <c r="DL34" s="633">
        <v>554486</v>
      </c>
      <c r="DM34" s="628"/>
      <c r="DN34" s="628"/>
      <c r="DO34" s="628"/>
      <c r="DP34" s="628"/>
      <c r="DQ34" s="628"/>
      <c r="DR34" s="628"/>
      <c r="DS34" s="628"/>
      <c r="DT34" s="628"/>
      <c r="DU34" s="628"/>
      <c r="DV34" s="629"/>
      <c r="DW34" s="630">
        <v>12.3</v>
      </c>
      <c r="DX34" s="638"/>
      <c r="DY34" s="638"/>
      <c r="DZ34" s="638"/>
      <c r="EA34" s="638"/>
      <c r="EB34" s="638"/>
      <c r="EC34" s="652"/>
    </row>
    <row r="35" spans="2:133" ht="11.25" customHeight="1" x14ac:dyDescent="0.2">
      <c r="B35" s="624" t="s">
        <v>330</v>
      </c>
      <c r="C35" s="625"/>
      <c r="D35" s="625"/>
      <c r="E35" s="625"/>
      <c r="F35" s="625"/>
      <c r="G35" s="625"/>
      <c r="H35" s="625"/>
      <c r="I35" s="625"/>
      <c r="J35" s="625"/>
      <c r="K35" s="625"/>
      <c r="L35" s="625"/>
      <c r="M35" s="625"/>
      <c r="N35" s="625"/>
      <c r="O35" s="625"/>
      <c r="P35" s="625"/>
      <c r="Q35" s="626"/>
      <c r="R35" s="627">
        <v>244730</v>
      </c>
      <c r="S35" s="628"/>
      <c r="T35" s="628"/>
      <c r="U35" s="628"/>
      <c r="V35" s="628"/>
      <c r="W35" s="628"/>
      <c r="X35" s="628"/>
      <c r="Y35" s="629"/>
      <c r="Z35" s="663">
        <v>2.9</v>
      </c>
      <c r="AA35" s="663"/>
      <c r="AB35" s="663"/>
      <c r="AC35" s="663"/>
      <c r="AD35" s="664" t="s">
        <v>131</v>
      </c>
      <c r="AE35" s="664"/>
      <c r="AF35" s="664"/>
      <c r="AG35" s="664"/>
      <c r="AH35" s="664"/>
      <c r="AI35" s="664"/>
      <c r="AJ35" s="664"/>
      <c r="AK35" s="664"/>
      <c r="AL35" s="630" t="s">
        <v>239</v>
      </c>
      <c r="AM35" s="631"/>
      <c r="AN35" s="631"/>
      <c r="AO35" s="665"/>
      <c r="AP35" s="218"/>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59970</v>
      </c>
      <c r="CS35" s="636"/>
      <c r="CT35" s="636"/>
      <c r="CU35" s="636"/>
      <c r="CV35" s="636"/>
      <c r="CW35" s="636"/>
      <c r="CX35" s="636"/>
      <c r="CY35" s="637"/>
      <c r="CZ35" s="630">
        <v>0.8</v>
      </c>
      <c r="DA35" s="638"/>
      <c r="DB35" s="638"/>
      <c r="DC35" s="639"/>
      <c r="DD35" s="633">
        <v>38649</v>
      </c>
      <c r="DE35" s="636"/>
      <c r="DF35" s="636"/>
      <c r="DG35" s="636"/>
      <c r="DH35" s="636"/>
      <c r="DI35" s="636"/>
      <c r="DJ35" s="636"/>
      <c r="DK35" s="637"/>
      <c r="DL35" s="633">
        <v>35776</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2">
      <c r="B36" s="624" t="s">
        <v>334</v>
      </c>
      <c r="C36" s="625"/>
      <c r="D36" s="625"/>
      <c r="E36" s="625"/>
      <c r="F36" s="625"/>
      <c r="G36" s="625"/>
      <c r="H36" s="625"/>
      <c r="I36" s="625"/>
      <c r="J36" s="625"/>
      <c r="K36" s="625"/>
      <c r="L36" s="625"/>
      <c r="M36" s="625"/>
      <c r="N36" s="625"/>
      <c r="O36" s="625"/>
      <c r="P36" s="625"/>
      <c r="Q36" s="626"/>
      <c r="R36" s="627">
        <v>536995</v>
      </c>
      <c r="S36" s="628"/>
      <c r="T36" s="628"/>
      <c r="U36" s="628"/>
      <c r="V36" s="628"/>
      <c r="W36" s="628"/>
      <c r="X36" s="628"/>
      <c r="Y36" s="629"/>
      <c r="Z36" s="663">
        <v>6.3</v>
      </c>
      <c r="AA36" s="663"/>
      <c r="AB36" s="663"/>
      <c r="AC36" s="663"/>
      <c r="AD36" s="664" t="s">
        <v>239</v>
      </c>
      <c r="AE36" s="664"/>
      <c r="AF36" s="664"/>
      <c r="AG36" s="664"/>
      <c r="AH36" s="664"/>
      <c r="AI36" s="664"/>
      <c r="AJ36" s="664"/>
      <c r="AK36" s="664"/>
      <c r="AL36" s="630" t="s">
        <v>241</v>
      </c>
      <c r="AM36" s="631"/>
      <c r="AN36" s="631"/>
      <c r="AO36" s="665"/>
      <c r="AP36" s="218"/>
      <c r="AQ36" s="670" t="s">
        <v>335</v>
      </c>
      <c r="AR36" s="671"/>
      <c r="AS36" s="671"/>
      <c r="AT36" s="671"/>
      <c r="AU36" s="671"/>
      <c r="AV36" s="671"/>
      <c r="AW36" s="671"/>
      <c r="AX36" s="671"/>
      <c r="AY36" s="672"/>
      <c r="AZ36" s="673">
        <v>932071</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59259</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1023014</v>
      </c>
      <c r="CS36" s="628"/>
      <c r="CT36" s="628"/>
      <c r="CU36" s="628"/>
      <c r="CV36" s="628"/>
      <c r="CW36" s="628"/>
      <c r="CX36" s="628"/>
      <c r="CY36" s="629"/>
      <c r="CZ36" s="630">
        <v>12.9</v>
      </c>
      <c r="DA36" s="638"/>
      <c r="DB36" s="638"/>
      <c r="DC36" s="639"/>
      <c r="DD36" s="633">
        <v>849207</v>
      </c>
      <c r="DE36" s="628"/>
      <c r="DF36" s="628"/>
      <c r="DG36" s="628"/>
      <c r="DH36" s="628"/>
      <c r="DI36" s="628"/>
      <c r="DJ36" s="628"/>
      <c r="DK36" s="629"/>
      <c r="DL36" s="633">
        <v>527281</v>
      </c>
      <c r="DM36" s="628"/>
      <c r="DN36" s="628"/>
      <c r="DO36" s="628"/>
      <c r="DP36" s="628"/>
      <c r="DQ36" s="628"/>
      <c r="DR36" s="628"/>
      <c r="DS36" s="628"/>
      <c r="DT36" s="628"/>
      <c r="DU36" s="628"/>
      <c r="DV36" s="629"/>
      <c r="DW36" s="630">
        <v>11.7</v>
      </c>
      <c r="DX36" s="638"/>
      <c r="DY36" s="638"/>
      <c r="DZ36" s="638"/>
      <c r="EA36" s="638"/>
      <c r="EB36" s="638"/>
      <c r="EC36" s="652"/>
    </row>
    <row r="37" spans="2:133" ht="11.25" customHeight="1" x14ac:dyDescent="0.2">
      <c r="B37" s="624" t="s">
        <v>338</v>
      </c>
      <c r="C37" s="625"/>
      <c r="D37" s="625"/>
      <c r="E37" s="625"/>
      <c r="F37" s="625"/>
      <c r="G37" s="625"/>
      <c r="H37" s="625"/>
      <c r="I37" s="625"/>
      <c r="J37" s="625"/>
      <c r="K37" s="625"/>
      <c r="L37" s="625"/>
      <c r="M37" s="625"/>
      <c r="N37" s="625"/>
      <c r="O37" s="625"/>
      <c r="P37" s="625"/>
      <c r="Q37" s="626"/>
      <c r="R37" s="627">
        <v>79864</v>
      </c>
      <c r="S37" s="628"/>
      <c r="T37" s="628"/>
      <c r="U37" s="628"/>
      <c r="V37" s="628"/>
      <c r="W37" s="628"/>
      <c r="X37" s="628"/>
      <c r="Y37" s="629"/>
      <c r="Z37" s="663">
        <v>0.9</v>
      </c>
      <c r="AA37" s="663"/>
      <c r="AB37" s="663"/>
      <c r="AC37" s="663"/>
      <c r="AD37" s="664" t="s">
        <v>241</v>
      </c>
      <c r="AE37" s="664"/>
      <c r="AF37" s="664"/>
      <c r="AG37" s="664"/>
      <c r="AH37" s="664"/>
      <c r="AI37" s="664"/>
      <c r="AJ37" s="664"/>
      <c r="AK37" s="664"/>
      <c r="AL37" s="630" t="s">
        <v>241</v>
      </c>
      <c r="AM37" s="631"/>
      <c r="AN37" s="631"/>
      <c r="AO37" s="665"/>
      <c r="AQ37" s="658" t="s">
        <v>339</v>
      </c>
      <c r="AR37" s="659"/>
      <c r="AS37" s="659"/>
      <c r="AT37" s="659"/>
      <c r="AU37" s="659"/>
      <c r="AV37" s="659"/>
      <c r="AW37" s="659"/>
      <c r="AX37" s="659"/>
      <c r="AY37" s="660"/>
      <c r="AZ37" s="627">
        <v>92097</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59259</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389503</v>
      </c>
      <c r="CS37" s="636"/>
      <c r="CT37" s="636"/>
      <c r="CU37" s="636"/>
      <c r="CV37" s="636"/>
      <c r="CW37" s="636"/>
      <c r="CX37" s="636"/>
      <c r="CY37" s="637"/>
      <c r="CZ37" s="630">
        <v>4.9000000000000004</v>
      </c>
      <c r="DA37" s="638"/>
      <c r="DB37" s="638"/>
      <c r="DC37" s="639"/>
      <c r="DD37" s="633">
        <v>389469</v>
      </c>
      <c r="DE37" s="636"/>
      <c r="DF37" s="636"/>
      <c r="DG37" s="636"/>
      <c r="DH37" s="636"/>
      <c r="DI37" s="636"/>
      <c r="DJ37" s="636"/>
      <c r="DK37" s="637"/>
      <c r="DL37" s="633">
        <v>244697</v>
      </c>
      <c r="DM37" s="636"/>
      <c r="DN37" s="636"/>
      <c r="DO37" s="636"/>
      <c r="DP37" s="636"/>
      <c r="DQ37" s="636"/>
      <c r="DR37" s="636"/>
      <c r="DS37" s="636"/>
      <c r="DT37" s="636"/>
      <c r="DU37" s="636"/>
      <c r="DV37" s="637"/>
      <c r="DW37" s="630">
        <v>5.4</v>
      </c>
      <c r="DX37" s="638"/>
      <c r="DY37" s="638"/>
      <c r="DZ37" s="638"/>
      <c r="EA37" s="638"/>
      <c r="EB37" s="638"/>
      <c r="EC37" s="652"/>
    </row>
    <row r="38" spans="2:133" ht="11.25" customHeight="1" x14ac:dyDescent="0.2">
      <c r="B38" s="624" t="s">
        <v>342</v>
      </c>
      <c r="C38" s="625"/>
      <c r="D38" s="625"/>
      <c r="E38" s="625"/>
      <c r="F38" s="625"/>
      <c r="G38" s="625"/>
      <c r="H38" s="625"/>
      <c r="I38" s="625"/>
      <c r="J38" s="625"/>
      <c r="K38" s="625"/>
      <c r="L38" s="625"/>
      <c r="M38" s="625"/>
      <c r="N38" s="625"/>
      <c r="O38" s="625"/>
      <c r="P38" s="625"/>
      <c r="Q38" s="626"/>
      <c r="R38" s="627">
        <v>698271</v>
      </c>
      <c r="S38" s="628"/>
      <c r="T38" s="628"/>
      <c r="U38" s="628"/>
      <c r="V38" s="628"/>
      <c r="W38" s="628"/>
      <c r="X38" s="628"/>
      <c r="Y38" s="629"/>
      <c r="Z38" s="663">
        <v>8.1999999999999993</v>
      </c>
      <c r="AA38" s="663"/>
      <c r="AB38" s="663"/>
      <c r="AC38" s="663"/>
      <c r="AD38" s="664" t="s">
        <v>241</v>
      </c>
      <c r="AE38" s="664"/>
      <c r="AF38" s="664"/>
      <c r="AG38" s="664"/>
      <c r="AH38" s="664"/>
      <c r="AI38" s="664"/>
      <c r="AJ38" s="664"/>
      <c r="AK38" s="664"/>
      <c r="AL38" s="630" t="s">
        <v>184</v>
      </c>
      <c r="AM38" s="631"/>
      <c r="AN38" s="631"/>
      <c r="AO38" s="665"/>
      <c r="AQ38" s="658" t="s">
        <v>343</v>
      </c>
      <c r="AR38" s="659"/>
      <c r="AS38" s="659"/>
      <c r="AT38" s="659"/>
      <c r="AU38" s="659"/>
      <c r="AV38" s="659"/>
      <c r="AW38" s="659"/>
      <c r="AX38" s="659"/>
      <c r="AY38" s="660"/>
      <c r="AZ38" s="627">
        <v>71727</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1484</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932071</v>
      </c>
      <c r="CS38" s="628"/>
      <c r="CT38" s="628"/>
      <c r="CU38" s="628"/>
      <c r="CV38" s="628"/>
      <c r="CW38" s="628"/>
      <c r="CX38" s="628"/>
      <c r="CY38" s="629"/>
      <c r="CZ38" s="630">
        <v>11.8</v>
      </c>
      <c r="DA38" s="638"/>
      <c r="DB38" s="638"/>
      <c r="DC38" s="639"/>
      <c r="DD38" s="633">
        <v>798160</v>
      </c>
      <c r="DE38" s="628"/>
      <c r="DF38" s="628"/>
      <c r="DG38" s="628"/>
      <c r="DH38" s="628"/>
      <c r="DI38" s="628"/>
      <c r="DJ38" s="628"/>
      <c r="DK38" s="629"/>
      <c r="DL38" s="633">
        <v>798160</v>
      </c>
      <c r="DM38" s="628"/>
      <c r="DN38" s="628"/>
      <c r="DO38" s="628"/>
      <c r="DP38" s="628"/>
      <c r="DQ38" s="628"/>
      <c r="DR38" s="628"/>
      <c r="DS38" s="628"/>
      <c r="DT38" s="628"/>
      <c r="DU38" s="628"/>
      <c r="DV38" s="629"/>
      <c r="DW38" s="630">
        <v>17.7</v>
      </c>
      <c r="DX38" s="638"/>
      <c r="DY38" s="638"/>
      <c r="DZ38" s="638"/>
      <c r="EA38" s="638"/>
      <c r="EB38" s="638"/>
      <c r="EC38" s="652"/>
    </row>
    <row r="39" spans="2:133" ht="11.25" customHeight="1" x14ac:dyDescent="0.2">
      <c r="B39" s="624" t="s">
        <v>346</v>
      </c>
      <c r="C39" s="625"/>
      <c r="D39" s="625"/>
      <c r="E39" s="625"/>
      <c r="F39" s="625"/>
      <c r="G39" s="625"/>
      <c r="H39" s="625"/>
      <c r="I39" s="625"/>
      <c r="J39" s="625"/>
      <c r="K39" s="625"/>
      <c r="L39" s="625"/>
      <c r="M39" s="625"/>
      <c r="N39" s="625"/>
      <c r="O39" s="625"/>
      <c r="P39" s="625"/>
      <c r="Q39" s="626"/>
      <c r="R39" s="627" t="s">
        <v>241</v>
      </c>
      <c r="S39" s="628"/>
      <c r="T39" s="628"/>
      <c r="U39" s="628"/>
      <c r="V39" s="628"/>
      <c r="W39" s="628"/>
      <c r="X39" s="628"/>
      <c r="Y39" s="629"/>
      <c r="Z39" s="663" t="s">
        <v>131</v>
      </c>
      <c r="AA39" s="663"/>
      <c r="AB39" s="663"/>
      <c r="AC39" s="663"/>
      <c r="AD39" s="664" t="s">
        <v>241</v>
      </c>
      <c r="AE39" s="664"/>
      <c r="AF39" s="664"/>
      <c r="AG39" s="664"/>
      <c r="AH39" s="664"/>
      <c r="AI39" s="664"/>
      <c r="AJ39" s="664"/>
      <c r="AK39" s="664"/>
      <c r="AL39" s="630" t="s">
        <v>131</v>
      </c>
      <c r="AM39" s="631"/>
      <c r="AN39" s="631"/>
      <c r="AO39" s="665"/>
      <c r="AQ39" s="658" t="s">
        <v>347</v>
      </c>
      <c r="AR39" s="659"/>
      <c r="AS39" s="659"/>
      <c r="AT39" s="659"/>
      <c r="AU39" s="659"/>
      <c r="AV39" s="659"/>
      <c r="AW39" s="659"/>
      <c r="AX39" s="659"/>
      <c r="AY39" s="660"/>
      <c r="AZ39" s="627" t="s">
        <v>239</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2234</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303739</v>
      </c>
      <c r="CS39" s="636"/>
      <c r="CT39" s="636"/>
      <c r="CU39" s="636"/>
      <c r="CV39" s="636"/>
      <c r="CW39" s="636"/>
      <c r="CX39" s="636"/>
      <c r="CY39" s="637"/>
      <c r="CZ39" s="630">
        <v>3.8</v>
      </c>
      <c r="DA39" s="638"/>
      <c r="DB39" s="638"/>
      <c r="DC39" s="639"/>
      <c r="DD39" s="633">
        <v>189095</v>
      </c>
      <c r="DE39" s="636"/>
      <c r="DF39" s="636"/>
      <c r="DG39" s="636"/>
      <c r="DH39" s="636"/>
      <c r="DI39" s="636"/>
      <c r="DJ39" s="636"/>
      <c r="DK39" s="637"/>
      <c r="DL39" s="633" t="s">
        <v>241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2">
      <c r="B40" s="624" t="s">
        <v>350</v>
      </c>
      <c r="C40" s="625"/>
      <c r="D40" s="625"/>
      <c r="E40" s="625"/>
      <c r="F40" s="625"/>
      <c r="G40" s="625"/>
      <c r="H40" s="625"/>
      <c r="I40" s="625"/>
      <c r="J40" s="625"/>
      <c r="K40" s="625"/>
      <c r="L40" s="625"/>
      <c r="M40" s="625"/>
      <c r="N40" s="625"/>
      <c r="O40" s="625"/>
      <c r="P40" s="625"/>
      <c r="Q40" s="626"/>
      <c r="R40" s="627">
        <v>42671</v>
      </c>
      <c r="S40" s="628"/>
      <c r="T40" s="628"/>
      <c r="U40" s="628"/>
      <c r="V40" s="628"/>
      <c r="W40" s="628"/>
      <c r="X40" s="628"/>
      <c r="Y40" s="629"/>
      <c r="Z40" s="663">
        <v>0.5</v>
      </c>
      <c r="AA40" s="663"/>
      <c r="AB40" s="663"/>
      <c r="AC40" s="663"/>
      <c r="AD40" s="664" t="s">
        <v>131</v>
      </c>
      <c r="AE40" s="664"/>
      <c r="AF40" s="664"/>
      <c r="AG40" s="664"/>
      <c r="AH40" s="664"/>
      <c r="AI40" s="664"/>
      <c r="AJ40" s="664"/>
      <c r="AK40" s="664"/>
      <c r="AL40" s="630" t="s">
        <v>239</v>
      </c>
      <c r="AM40" s="631"/>
      <c r="AN40" s="631"/>
      <c r="AO40" s="665"/>
      <c r="AQ40" s="658" t="s">
        <v>351</v>
      </c>
      <c r="AR40" s="659"/>
      <c r="AS40" s="659"/>
      <c r="AT40" s="659"/>
      <c r="AU40" s="659"/>
      <c r="AV40" s="659"/>
      <c r="AW40" s="659"/>
      <c r="AX40" s="659"/>
      <c r="AY40" s="660"/>
      <c r="AZ40" s="627" t="s">
        <v>239</v>
      </c>
      <c r="BA40" s="628"/>
      <c r="BB40" s="628"/>
      <c r="BC40" s="628"/>
      <c r="BD40" s="636"/>
      <c r="BE40" s="636"/>
      <c r="BF40" s="661"/>
      <c r="BG40" s="666" t="s">
        <v>352</v>
      </c>
      <c r="BH40" s="667"/>
      <c r="BI40" s="667"/>
      <c r="BJ40" s="667"/>
      <c r="BK40" s="667"/>
      <c r="BL40" s="219"/>
      <c r="BM40" s="625" t="s">
        <v>353</v>
      </c>
      <c r="BN40" s="625"/>
      <c r="BO40" s="625"/>
      <c r="BP40" s="625"/>
      <c r="BQ40" s="625"/>
      <c r="BR40" s="625"/>
      <c r="BS40" s="625"/>
      <c r="BT40" s="625"/>
      <c r="BU40" s="626"/>
      <c r="BV40" s="627">
        <v>89</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10144</v>
      </c>
      <c r="CS40" s="628"/>
      <c r="CT40" s="628"/>
      <c r="CU40" s="628"/>
      <c r="CV40" s="628"/>
      <c r="CW40" s="628"/>
      <c r="CX40" s="628"/>
      <c r="CY40" s="629"/>
      <c r="CZ40" s="630">
        <v>0.1</v>
      </c>
      <c r="DA40" s="638"/>
      <c r="DB40" s="638"/>
      <c r="DC40" s="639"/>
      <c r="DD40" s="633" t="s">
        <v>241</v>
      </c>
      <c r="DE40" s="628"/>
      <c r="DF40" s="628"/>
      <c r="DG40" s="628"/>
      <c r="DH40" s="628"/>
      <c r="DI40" s="628"/>
      <c r="DJ40" s="628"/>
      <c r="DK40" s="629"/>
      <c r="DL40" s="633" t="s">
        <v>131</v>
      </c>
      <c r="DM40" s="628"/>
      <c r="DN40" s="628"/>
      <c r="DO40" s="628"/>
      <c r="DP40" s="628"/>
      <c r="DQ40" s="628"/>
      <c r="DR40" s="628"/>
      <c r="DS40" s="628"/>
      <c r="DT40" s="628"/>
      <c r="DU40" s="628"/>
      <c r="DV40" s="629"/>
      <c r="DW40" s="630" t="s">
        <v>131</v>
      </c>
      <c r="DX40" s="638"/>
      <c r="DY40" s="638"/>
      <c r="DZ40" s="638"/>
      <c r="EA40" s="638"/>
      <c r="EB40" s="638"/>
      <c r="EC40" s="652"/>
    </row>
    <row r="41" spans="2:133" ht="11.25" customHeight="1" x14ac:dyDescent="0.2">
      <c r="B41" s="608" t="s">
        <v>355</v>
      </c>
      <c r="C41" s="609"/>
      <c r="D41" s="609"/>
      <c r="E41" s="609"/>
      <c r="F41" s="609"/>
      <c r="G41" s="609"/>
      <c r="H41" s="609"/>
      <c r="I41" s="609"/>
      <c r="J41" s="609"/>
      <c r="K41" s="609"/>
      <c r="L41" s="609"/>
      <c r="M41" s="609"/>
      <c r="N41" s="609"/>
      <c r="O41" s="609"/>
      <c r="P41" s="609"/>
      <c r="Q41" s="610"/>
      <c r="R41" s="611">
        <v>8543193</v>
      </c>
      <c r="S41" s="649"/>
      <c r="T41" s="649"/>
      <c r="U41" s="649"/>
      <c r="V41" s="649"/>
      <c r="W41" s="649"/>
      <c r="X41" s="649"/>
      <c r="Y41" s="653"/>
      <c r="Z41" s="654">
        <v>100</v>
      </c>
      <c r="AA41" s="654"/>
      <c r="AB41" s="654"/>
      <c r="AC41" s="654"/>
      <c r="AD41" s="655">
        <v>4460132</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122632</v>
      </c>
      <c r="BA41" s="628"/>
      <c r="BB41" s="628"/>
      <c r="BC41" s="628"/>
      <c r="BD41" s="636"/>
      <c r="BE41" s="636"/>
      <c r="BF41" s="661"/>
      <c r="BG41" s="666"/>
      <c r="BH41" s="667"/>
      <c r="BI41" s="667"/>
      <c r="BJ41" s="667"/>
      <c r="BK41" s="667"/>
      <c r="BL41" s="219"/>
      <c r="BM41" s="625" t="s">
        <v>357</v>
      </c>
      <c r="BN41" s="625"/>
      <c r="BO41" s="625"/>
      <c r="BP41" s="625"/>
      <c r="BQ41" s="625"/>
      <c r="BR41" s="625"/>
      <c r="BS41" s="625"/>
      <c r="BT41" s="625"/>
      <c r="BU41" s="626"/>
      <c r="BV41" s="627" t="s">
        <v>131</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359</v>
      </c>
      <c r="AR42" s="647"/>
      <c r="AS42" s="647"/>
      <c r="AT42" s="647"/>
      <c r="AU42" s="647"/>
      <c r="AV42" s="647"/>
      <c r="AW42" s="647"/>
      <c r="AX42" s="647"/>
      <c r="AY42" s="648"/>
      <c r="AZ42" s="611">
        <v>645615</v>
      </c>
      <c r="BA42" s="649"/>
      <c r="BB42" s="649"/>
      <c r="BC42" s="649"/>
      <c r="BD42" s="612"/>
      <c r="BE42" s="612"/>
      <c r="BF42" s="650"/>
      <c r="BG42" s="668"/>
      <c r="BH42" s="669"/>
      <c r="BI42" s="669"/>
      <c r="BJ42" s="669"/>
      <c r="BK42" s="669"/>
      <c r="BL42" s="220"/>
      <c r="BM42" s="609" t="s">
        <v>360</v>
      </c>
      <c r="BN42" s="609"/>
      <c r="BO42" s="609"/>
      <c r="BP42" s="609"/>
      <c r="BQ42" s="609"/>
      <c r="BR42" s="609"/>
      <c r="BS42" s="609"/>
      <c r="BT42" s="609"/>
      <c r="BU42" s="610"/>
      <c r="BV42" s="611">
        <v>480</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1520663</v>
      </c>
      <c r="CS42" s="636"/>
      <c r="CT42" s="636"/>
      <c r="CU42" s="636"/>
      <c r="CV42" s="636"/>
      <c r="CW42" s="636"/>
      <c r="CX42" s="636"/>
      <c r="CY42" s="637"/>
      <c r="CZ42" s="630">
        <v>19.2</v>
      </c>
      <c r="DA42" s="638"/>
      <c r="DB42" s="638"/>
      <c r="DC42" s="639"/>
      <c r="DD42" s="633">
        <v>402371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0" t="s">
        <v>362</v>
      </c>
      <c r="CD43" s="624" t="s">
        <v>363</v>
      </c>
      <c r="CE43" s="625"/>
      <c r="CF43" s="625"/>
      <c r="CG43" s="625"/>
      <c r="CH43" s="625"/>
      <c r="CI43" s="625"/>
      <c r="CJ43" s="625"/>
      <c r="CK43" s="625"/>
      <c r="CL43" s="625"/>
      <c r="CM43" s="625"/>
      <c r="CN43" s="625"/>
      <c r="CO43" s="625"/>
      <c r="CP43" s="625"/>
      <c r="CQ43" s="626"/>
      <c r="CR43" s="627">
        <v>31638</v>
      </c>
      <c r="CS43" s="636"/>
      <c r="CT43" s="636"/>
      <c r="CU43" s="636"/>
      <c r="CV43" s="636"/>
      <c r="CW43" s="636"/>
      <c r="CX43" s="636"/>
      <c r="CY43" s="637"/>
      <c r="CZ43" s="630">
        <v>0.4</v>
      </c>
      <c r="DA43" s="638"/>
      <c r="DB43" s="638"/>
      <c r="DC43" s="639"/>
      <c r="DD43" s="633">
        <v>31638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1188437</v>
      </c>
      <c r="CS44" s="628"/>
      <c r="CT44" s="628"/>
      <c r="CU44" s="628"/>
      <c r="CV44" s="628"/>
      <c r="CW44" s="628"/>
      <c r="CX44" s="628"/>
      <c r="CY44" s="629"/>
      <c r="CZ44" s="630">
        <v>15</v>
      </c>
      <c r="DA44" s="631"/>
      <c r="DB44" s="631"/>
      <c r="DC44" s="632"/>
      <c r="DD44" s="633">
        <v>324153</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714823</v>
      </c>
      <c r="CS45" s="636"/>
      <c r="CT45" s="636"/>
      <c r="CU45" s="636"/>
      <c r="CV45" s="636"/>
      <c r="CW45" s="636"/>
      <c r="CX45" s="636"/>
      <c r="CY45" s="637"/>
      <c r="CZ45" s="630">
        <v>9</v>
      </c>
      <c r="DA45" s="638"/>
      <c r="DB45" s="638"/>
      <c r="DC45" s="639"/>
      <c r="DD45" s="633">
        <v>58260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1"/>
      <c r="CD46" s="642"/>
      <c r="CE46" s="643"/>
      <c r="CF46" s="624" t="s">
        <v>368</v>
      </c>
      <c r="CG46" s="625"/>
      <c r="CH46" s="625"/>
      <c r="CI46" s="625"/>
      <c r="CJ46" s="625"/>
      <c r="CK46" s="625"/>
      <c r="CL46" s="625"/>
      <c r="CM46" s="625"/>
      <c r="CN46" s="625"/>
      <c r="CO46" s="625"/>
      <c r="CP46" s="625"/>
      <c r="CQ46" s="626"/>
      <c r="CR46" s="627">
        <v>440139</v>
      </c>
      <c r="CS46" s="628"/>
      <c r="CT46" s="628"/>
      <c r="CU46" s="628"/>
      <c r="CV46" s="628"/>
      <c r="CW46" s="628"/>
      <c r="CX46" s="628"/>
      <c r="CY46" s="629"/>
      <c r="CZ46" s="630">
        <v>5.6</v>
      </c>
      <c r="DA46" s="631"/>
      <c r="DB46" s="631"/>
      <c r="DC46" s="632"/>
      <c r="DD46" s="633">
        <v>264608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1"/>
      <c r="CD47" s="642"/>
      <c r="CE47" s="643"/>
      <c r="CF47" s="624" t="s">
        <v>369</v>
      </c>
      <c r="CG47" s="625"/>
      <c r="CH47" s="625"/>
      <c r="CI47" s="625"/>
      <c r="CJ47" s="625"/>
      <c r="CK47" s="625"/>
      <c r="CL47" s="625"/>
      <c r="CM47" s="625"/>
      <c r="CN47" s="625"/>
      <c r="CO47" s="625"/>
      <c r="CP47" s="625"/>
      <c r="CQ47" s="626"/>
      <c r="CR47" s="627">
        <v>332226</v>
      </c>
      <c r="CS47" s="636"/>
      <c r="CT47" s="636"/>
      <c r="CU47" s="636"/>
      <c r="CV47" s="636"/>
      <c r="CW47" s="636"/>
      <c r="CX47" s="636"/>
      <c r="CY47" s="637"/>
      <c r="CZ47" s="630">
        <v>4.2</v>
      </c>
      <c r="DA47" s="638"/>
      <c r="DB47" s="638"/>
      <c r="DC47" s="639"/>
      <c r="DD47" s="633">
        <v>78218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1"/>
      <c r="CD48" s="644"/>
      <c r="CE48" s="645"/>
      <c r="CF48" s="624" t="s">
        <v>370</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131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1"/>
      <c r="CD49" s="608" t="s">
        <v>371</v>
      </c>
      <c r="CE49" s="609"/>
      <c r="CF49" s="609"/>
      <c r="CG49" s="609"/>
      <c r="CH49" s="609"/>
      <c r="CI49" s="609"/>
      <c r="CJ49" s="609"/>
      <c r="CK49" s="609"/>
      <c r="CL49" s="609"/>
      <c r="CM49" s="609"/>
      <c r="CN49" s="609"/>
      <c r="CO49" s="609"/>
      <c r="CP49" s="609"/>
      <c r="CQ49" s="610"/>
      <c r="CR49" s="611">
        <v>7925204</v>
      </c>
      <c r="CS49" s="612"/>
      <c r="CT49" s="612"/>
      <c r="CU49" s="612"/>
      <c r="CV49" s="612"/>
      <c r="CW49" s="612"/>
      <c r="CX49" s="612"/>
      <c r="CY49" s="613"/>
      <c r="CZ49" s="614">
        <v>100</v>
      </c>
      <c r="DA49" s="615"/>
      <c r="DB49" s="615"/>
      <c r="DC49" s="616"/>
      <c r="DD49" s="617">
        <v>5234584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bClO7sORX/Od1eZXJrrC26HxkBCXGaqB0t76y+82rnY6XK42md3EPIDve8Xj3zGEEyGjvJPROWSYLiUxeLaGAA==" saltValue="k6ZoH49sqFj0nVlQF7iL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C1" zoomScale="70" zoomScaleNormal="70" zoomScaleSheetLayoutView="70" workbookViewId="0">
      <selection activeCell="AF14" sqref="AF14:AO14"/>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373</v>
      </c>
      <c r="DK2" s="1108"/>
      <c r="DL2" s="1108"/>
      <c r="DM2" s="1108"/>
      <c r="DN2" s="1108"/>
      <c r="DO2" s="1109"/>
      <c r="DP2" s="224"/>
      <c r="DQ2" s="1107" t="s">
        <v>374</v>
      </c>
      <c r="DR2" s="1108"/>
      <c r="DS2" s="1108"/>
      <c r="DT2" s="1108"/>
      <c r="DU2" s="1108"/>
      <c r="DV2" s="1108"/>
      <c r="DW2" s="1108"/>
      <c r="DX2" s="1108"/>
      <c r="DY2" s="1108"/>
      <c r="DZ2" s="110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28"/>
      <c r="BA5" s="228"/>
      <c r="BB5" s="228"/>
      <c r="BC5" s="228"/>
      <c r="BD5" s="228"/>
      <c r="BE5" s="229"/>
      <c r="BF5" s="229"/>
      <c r="BG5" s="229"/>
      <c r="BH5" s="229"/>
      <c r="BI5" s="229"/>
      <c r="BJ5" s="229"/>
      <c r="BK5" s="229"/>
      <c r="BL5" s="229"/>
      <c r="BM5" s="229"/>
      <c r="BN5" s="229"/>
      <c r="BO5" s="229"/>
      <c r="BP5" s="229"/>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2">
      <c r="A7" s="232">
        <v>1</v>
      </c>
      <c r="B7" s="1047" t="s">
        <v>394</v>
      </c>
      <c r="C7" s="1048"/>
      <c r="D7" s="1048"/>
      <c r="E7" s="1048"/>
      <c r="F7" s="1048"/>
      <c r="G7" s="1048"/>
      <c r="H7" s="1048"/>
      <c r="I7" s="1048"/>
      <c r="J7" s="1048"/>
      <c r="K7" s="1048"/>
      <c r="L7" s="1048"/>
      <c r="M7" s="1048"/>
      <c r="N7" s="1048"/>
      <c r="O7" s="1048"/>
      <c r="P7" s="1049"/>
      <c r="Q7" s="1087">
        <v>8543</v>
      </c>
      <c r="R7" s="1088"/>
      <c r="S7" s="1088"/>
      <c r="T7" s="1088"/>
      <c r="U7" s="1088"/>
      <c r="V7" s="1088">
        <v>7925</v>
      </c>
      <c r="W7" s="1088"/>
      <c r="X7" s="1088"/>
      <c r="Y7" s="1088"/>
      <c r="Z7" s="1088"/>
      <c r="AA7" s="1088">
        <v>618</v>
      </c>
      <c r="AB7" s="1088"/>
      <c r="AC7" s="1088"/>
      <c r="AD7" s="1088"/>
      <c r="AE7" s="1089"/>
      <c r="AF7" s="1090">
        <v>238</v>
      </c>
      <c r="AG7" s="1091"/>
      <c r="AH7" s="1091"/>
      <c r="AI7" s="1091"/>
      <c r="AJ7" s="1092"/>
      <c r="AK7" s="1093">
        <v>7</v>
      </c>
      <c r="AL7" s="1094"/>
      <c r="AM7" s="1094"/>
      <c r="AN7" s="1094"/>
      <c r="AO7" s="1094"/>
      <c r="AP7" s="1094">
        <v>7786</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t="s">
        <v>593</v>
      </c>
      <c r="BT7" s="1098"/>
      <c r="BU7" s="1098"/>
      <c r="BV7" s="1098"/>
      <c r="BW7" s="1098"/>
      <c r="BX7" s="1098"/>
      <c r="BY7" s="1098"/>
      <c r="BZ7" s="1098"/>
      <c r="CA7" s="1098"/>
      <c r="CB7" s="1098"/>
      <c r="CC7" s="1098"/>
      <c r="CD7" s="1098"/>
      <c r="CE7" s="1098"/>
      <c r="CF7" s="1098"/>
      <c r="CG7" s="1099"/>
      <c r="CH7" s="1084">
        <v>-3</v>
      </c>
      <c r="CI7" s="1085"/>
      <c r="CJ7" s="1085"/>
      <c r="CK7" s="1085"/>
      <c r="CL7" s="1086"/>
      <c r="CM7" s="1084">
        <v>12</v>
      </c>
      <c r="CN7" s="1085"/>
      <c r="CO7" s="1085"/>
      <c r="CP7" s="1085"/>
      <c r="CQ7" s="1086"/>
      <c r="CR7" s="1084">
        <v>0</v>
      </c>
      <c r="CS7" s="1085"/>
      <c r="CT7" s="1085"/>
      <c r="CU7" s="1085"/>
      <c r="CV7" s="1086"/>
      <c r="CW7" s="1084">
        <v>2</v>
      </c>
      <c r="CX7" s="1085"/>
      <c r="CY7" s="1085"/>
      <c r="CZ7" s="1085"/>
      <c r="DA7" s="1086"/>
      <c r="DB7" s="1084">
        <v>0</v>
      </c>
      <c r="DC7" s="1085"/>
      <c r="DD7" s="1085"/>
      <c r="DE7" s="1085"/>
      <c r="DF7" s="1086"/>
      <c r="DG7" s="1084" t="s">
        <v>582</v>
      </c>
      <c r="DH7" s="1085"/>
      <c r="DI7" s="1085"/>
      <c r="DJ7" s="1085"/>
      <c r="DK7" s="1086"/>
      <c r="DL7" s="1084" t="s">
        <v>582</v>
      </c>
      <c r="DM7" s="1085"/>
      <c r="DN7" s="1085"/>
      <c r="DO7" s="1085"/>
      <c r="DP7" s="1086"/>
      <c r="DQ7" s="1084" t="s">
        <v>582</v>
      </c>
      <c r="DR7" s="1085"/>
      <c r="DS7" s="1085"/>
      <c r="DT7" s="1085"/>
      <c r="DU7" s="1086"/>
      <c r="DV7" s="1097"/>
      <c r="DW7" s="1098"/>
      <c r="DX7" s="1098"/>
      <c r="DY7" s="1098"/>
      <c r="DZ7" s="1112"/>
      <c r="EA7" s="230"/>
    </row>
    <row r="8" spans="1:131" s="231" customFormat="1" ht="26.25" customHeight="1" x14ac:dyDescent="0.2">
      <c r="A8" s="234">
        <v>2</v>
      </c>
      <c r="B8" s="1030" t="s">
        <v>395</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t="s">
        <v>582</v>
      </c>
      <c r="AL8" s="1081"/>
      <c r="AM8" s="1081"/>
      <c r="AN8" s="1081"/>
      <c r="AO8" s="1081"/>
      <c r="AP8" s="1081" t="s">
        <v>582</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594</v>
      </c>
      <c r="BT8" s="993"/>
      <c r="BU8" s="993"/>
      <c r="BV8" s="993"/>
      <c r="BW8" s="993"/>
      <c r="BX8" s="993"/>
      <c r="BY8" s="993"/>
      <c r="BZ8" s="993"/>
      <c r="CA8" s="993"/>
      <c r="CB8" s="993"/>
      <c r="CC8" s="993"/>
      <c r="CD8" s="993"/>
      <c r="CE8" s="993"/>
      <c r="CF8" s="993"/>
      <c r="CG8" s="1014"/>
      <c r="CH8" s="989">
        <v>0</v>
      </c>
      <c r="CI8" s="990"/>
      <c r="CJ8" s="990"/>
      <c r="CK8" s="990"/>
      <c r="CL8" s="991"/>
      <c r="CM8" s="989">
        <v>10</v>
      </c>
      <c r="CN8" s="990"/>
      <c r="CO8" s="990"/>
      <c r="CP8" s="990"/>
      <c r="CQ8" s="991"/>
      <c r="CR8" s="989">
        <v>10</v>
      </c>
      <c r="CS8" s="990"/>
      <c r="CT8" s="990"/>
      <c r="CU8" s="990"/>
      <c r="CV8" s="991"/>
      <c r="CW8" s="989">
        <v>6</v>
      </c>
      <c r="CX8" s="990"/>
      <c r="CY8" s="990"/>
      <c r="CZ8" s="990"/>
      <c r="DA8" s="991"/>
      <c r="DB8" s="989">
        <v>0</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238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399</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410</v>
      </c>
      <c r="C28" s="1048"/>
      <c r="D28" s="1048"/>
      <c r="E28" s="1048"/>
      <c r="F28" s="1048"/>
      <c r="G28" s="1048"/>
      <c r="H28" s="1048"/>
      <c r="I28" s="1048"/>
      <c r="J28" s="1048"/>
      <c r="K28" s="1048"/>
      <c r="L28" s="1048"/>
      <c r="M28" s="1048"/>
      <c r="N28" s="1048"/>
      <c r="O28" s="1048"/>
      <c r="P28" s="1049"/>
      <c r="Q28" s="1050">
        <v>1477</v>
      </c>
      <c r="R28" s="1051"/>
      <c r="S28" s="1051"/>
      <c r="T28" s="1051"/>
      <c r="U28" s="1051"/>
      <c r="V28" s="1051">
        <v>1418</v>
      </c>
      <c r="W28" s="1051"/>
      <c r="X28" s="1051"/>
      <c r="Y28" s="1051"/>
      <c r="Z28" s="1051"/>
      <c r="AA28" s="1051">
        <v>59</v>
      </c>
      <c r="AB28" s="1051"/>
      <c r="AC28" s="1051"/>
      <c r="AD28" s="1051"/>
      <c r="AE28" s="1052"/>
      <c r="AF28" s="1053">
        <v>59</v>
      </c>
      <c r="AG28" s="1051"/>
      <c r="AH28" s="1051"/>
      <c r="AI28" s="1051"/>
      <c r="AJ28" s="1054"/>
      <c r="AK28" s="1042">
        <v>105</v>
      </c>
      <c r="AL28" s="1043"/>
      <c r="AM28" s="1043"/>
      <c r="AN28" s="1043"/>
      <c r="AO28" s="1043"/>
      <c r="AP28" s="1043" t="s">
        <v>582</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411</v>
      </c>
      <c r="C29" s="1031"/>
      <c r="D29" s="1031"/>
      <c r="E29" s="1031"/>
      <c r="F29" s="1031"/>
      <c r="G29" s="1031"/>
      <c r="H29" s="1031"/>
      <c r="I29" s="1031"/>
      <c r="J29" s="1031"/>
      <c r="K29" s="1031"/>
      <c r="L29" s="1031"/>
      <c r="M29" s="1031"/>
      <c r="N29" s="1031"/>
      <c r="O29" s="1031"/>
      <c r="P29" s="1032"/>
      <c r="Q29" s="1038">
        <v>2082</v>
      </c>
      <c r="R29" s="1039"/>
      <c r="S29" s="1039"/>
      <c r="T29" s="1039"/>
      <c r="U29" s="1039"/>
      <c r="V29" s="1039">
        <v>2005</v>
      </c>
      <c r="W29" s="1039"/>
      <c r="X29" s="1039"/>
      <c r="Y29" s="1039"/>
      <c r="Z29" s="1039"/>
      <c r="AA29" s="1039">
        <v>77</v>
      </c>
      <c r="AB29" s="1039"/>
      <c r="AC29" s="1039"/>
      <c r="AD29" s="1039"/>
      <c r="AE29" s="1040"/>
      <c r="AF29" s="1035">
        <v>77</v>
      </c>
      <c r="AG29" s="1036"/>
      <c r="AH29" s="1036"/>
      <c r="AI29" s="1036"/>
      <c r="AJ29" s="1037"/>
      <c r="AK29" s="980">
        <v>325</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412</v>
      </c>
      <c r="C30" s="1031"/>
      <c r="D30" s="1031"/>
      <c r="E30" s="1031"/>
      <c r="F30" s="1031"/>
      <c r="G30" s="1031"/>
      <c r="H30" s="1031"/>
      <c r="I30" s="1031"/>
      <c r="J30" s="1031"/>
      <c r="K30" s="1031"/>
      <c r="L30" s="1031"/>
      <c r="M30" s="1031"/>
      <c r="N30" s="1031"/>
      <c r="O30" s="1031"/>
      <c r="P30" s="1032"/>
      <c r="Q30" s="1038">
        <v>176</v>
      </c>
      <c r="R30" s="1039"/>
      <c r="S30" s="1039"/>
      <c r="T30" s="1039"/>
      <c r="U30" s="1039"/>
      <c r="V30" s="1039">
        <v>174</v>
      </c>
      <c r="W30" s="1039"/>
      <c r="X30" s="1039"/>
      <c r="Y30" s="1039"/>
      <c r="Z30" s="1039"/>
      <c r="AA30" s="1039">
        <v>2</v>
      </c>
      <c r="AB30" s="1039"/>
      <c r="AC30" s="1039"/>
      <c r="AD30" s="1039"/>
      <c r="AE30" s="1040"/>
      <c r="AF30" s="1035">
        <v>2</v>
      </c>
      <c r="AG30" s="1036"/>
      <c r="AH30" s="1036"/>
      <c r="AI30" s="1036"/>
      <c r="AJ30" s="1037"/>
      <c r="AK30" s="980">
        <v>69</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413</v>
      </c>
      <c r="C31" s="1031"/>
      <c r="D31" s="1031"/>
      <c r="E31" s="1031"/>
      <c r="F31" s="1031"/>
      <c r="G31" s="1031"/>
      <c r="H31" s="1031"/>
      <c r="I31" s="1031"/>
      <c r="J31" s="1031"/>
      <c r="K31" s="1031"/>
      <c r="L31" s="1031"/>
      <c r="M31" s="1031"/>
      <c r="N31" s="1031"/>
      <c r="O31" s="1031"/>
      <c r="P31" s="1032"/>
      <c r="Q31" s="1038">
        <v>203</v>
      </c>
      <c r="R31" s="1039"/>
      <c r="S31" s="1039"/>
      <c r="T31" s="1039"/>
      <c r="U31" s="1039"/>
      <c r="V31" s="1039">
        <v>203</v>
      </c>
      <c r="W31" s="1039"/>
      <c r="X31" s="1039"/>
      <c r="Y31" s="1039"/>
      <c r="Z31" s="1039"/>
      <c r="AA31" s="1039">
        <v>0</v>
      </c>
      <c r="AB31" s="1039"/>
      <c r="AC31" s="1039"/>
      <c r="AD31" s="1039"/>
      <c r="AE31" s="1040"/>
      <c r="AF31" s="1035">
        <v>0</v>
      </c>
      <c r="AG31" s="1036"/>
      <c r="AH31" s="1036"/>
      <c r="AI31" s="1036"/>
      <c r="AJ31" s="1037"/>
      <c r="AK31" s="980">
        <v>92</v>
      </c>
      <c r="AL31" s="971"/>
      <c r="AM31" s="971"/>
      <c r="AN31" s="971"/>
      <c r="AO31" s="971"/>
      <c r="AP31" s="971">
        <v>519</v>
      </c>
      <c r="AQ31" s="971"/>
      <c r="AR31" s="971"/>
      <c r="AS31" s="971"/>
      <c r="AT31" s="971"/>
      <c r="AU31" s="971">
        <v>229</v>
      </c>
      <c r="AV31" s="971"/>
      <c r="AW31" s="971"/>
      <c r="AX31" s="971"/>
      <c r="AY31" s="971"/>
      <c r="AZ31" s="1041" t="s">
        <v>582</v>
      </c>
      <c r="BA31" s="1041"/>
      <c r="BB31" s="1041"/>
      <c r="BC31" s="1041"/>
      <c r="BD31" s="1041"/>
      <c r="BE31" s="972" t="s">
        <v>414</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415</v>
      </c>
      <c r="C32" s="1031"/>
      <c r="D32" s="1031"/>
      <c r="E32" s="1031"/>
      <c r="F32" s="1031"/>
      <c r="G32" s="1031"/>
      <c r="H32" s="1031"/>
      <c r="I32" s="1031"/>
      <c r="J32" s="1031"/>
      <c r="K32" s="1031"/>
      <c r="L32" s="1031"/>
      <c r="M32" s="1031"/>
      <c r="N32" s="1031"/>
      <c r="O32" s="1031"/>
      <c r="P32" s="1032"/>
      <c r="Q32" s="1038">
        <v>183</v>
      </c>
      <c r="R32" s="1039"/>
      <c r="S32" s="1039"/>
      <c r="T32" s="1039"/>
      <c r="U32" s="1039"/>
      <c r="V32" s="1039">
        <v>179</v>
      </c>
      <c r="W32" s="1039"/>
      <c r="X32" s="1039"/>
      <c r="Y32" s="1039"/>
      <c r="Z32" s="1039"/>
      <c r="AA32" s="1039">
        <v>4</v>
      </c>
      <c r="AB32" s="1039"/>
      <c r="AC32" s="1039"/>
      <c r="AD32" s="1039"/>
      <c r="AE32" s="1040"/>
      <c r="AF32" s="1035">
        <v>4</v>
      </c>
      <c r="AG32" s="1036"/>
      <c r="AH32" s="1036"/>
      <c r="AI32" s="1036"/>
      <c r="AJ32" s="1037"/>
      <c r="AK32" s="980">
        <v>72</v>
      </c>
      <c r="AL32" s="971"/>
      <c r="AM32" s="971"/>
      <c r="AN32" s="971"/>
      <c r="AO32" s="971"/>
      <c r="AP32" s="971">
        <v>248</v>
      </c>
      <c r="AQ32" s="971"/>
      <c r="AR32" s="971"/>
      <c r="AS32" s="971"/>
      <c r="AT32" s="971"/>
      <c r="AU32" s="971">
        <v>123</v>
      </c>
      <c r="AV32" s="971"/>
      <c r="AW32" s="971"/>
      <c r="AX32" s="971"/>
      <c r="AY32" s="971"/>
      <c r="AZ32" s="1041" t="s">
        <v>582</v>
      </c>
      <c r="BA32" s="1041"/>
      <c r="BB32" s="1041"/>
      <c r="BC32" s="1041"/>
      <c r="BD32" s="1041"/>
      <c r="BE32" s="972" t="s">
        <v>414</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131</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583</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f t="shared" ref="AA68:AA71" si="0">Q68-V68</f>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584</v>
      </c>
      <c r="C69" s="975"/>
      <c r="D69" s="975"/>
      <c r="E69" s="975"/>
      <c r="F69" s="975"/>
      <c r="G69" s="975"/>
      <c r="H69" s="975"/>
      <c r="I69" s="975"/>
      <c r="J69" s="975"/>
      <c r="K69" s="975"/>
      <c r="L69" s="975"/>
      <c r="M69" s="975"/>
      <c r="N69" s="975"/>
      <c r="O69" s="975"/>
      <c r="P69" s="976"/>
      <c r="Q69" s="977">
        <v>8582</v>
      </c>
      <c r="R69" s="971"/>
      <c r="S69" s="971"/>
      <c r="T69" s="971"/>
      <c r="U69" s="971"/>
      <c r="V69" s="971">
        <v>8030</v>
      </c>
      <c r="W69" s="971"/>
      <c r="X69" s="971"/>
      <c r="Y69" s="971"/>
      <c r="Z69" s="971"/>
      <c r="AA69" s="971">
        <f t="shared" si="0"/>
        <v>552</v>
      </c>
      <c r="AB69" s="971"/>
      <c r="AC69" s="971"/>
      <c r="AD69" s="971"/>
      <c r="AE69" s="971"/>
      <c r="AF69" s="971">
        <v>125</v>
      </c>
      <c r="AG69" s="971"/>
      <c r="AH69" s="971"/>
      <c r="AI69" s="971"/>
      <c r="AJ69" s="971"/>
      <c r="AK69" s="971">
        <v>97</v>
      </c>
      <c r="AL69" s="971"/>
      <c r="AM69" s="971"/>
      <c r="AN69" s="971"/>
      <c r="AO69" s="971"/>
      <c r="AP69" s="971">
        <v>8544</v>
      </c>
      <c r="AQ69" s="971"/>
      <c r="AR69" s="971"/>
      <c r="AS69" s="971"/>
      <c r="AT69" s="971"/>
      <c r="AU69" s="971"/>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585</v>
      </c>
      <c r="C70" s="975"/>
      <c r="D70" s="975"/>
      <c r="E70" s="975"/>
      <c r="F70" s="975"/>
      <c r="G70" s="975"/>
      <c r="H70" s="975"/>
      <c r="I70" s="975"/>
      <c r="J70" s="975"/>
      <c r="K70" s="975"/>
      <c r="L70" s="975"/>
      <c r="M70" s="975"/>
      <c r="N70" s="975"/>
      <c r="O70" s="975"/>
      <c r="P70" s="976"/>
      <c r="Q70" s="977">
        <v>6</v>
      </c>
      <c r="R70" s="971"/>
      <c r="S70" s="971"/>
      <c r="T70" s="971"/>
      <c r="U70" s="971"/>
      <c r="V70" s="971">
        <v>5</v>
      </c>
      <c r="W70" s="971"/>
      <c r="X70" s="971"/>
      <c r="Y70" s="971"/>
      <c r="Z70" s="971"/>
      <c r="AA70" s="971">
        <f t="shared" si="0"/>
        <v>1</v>
      </c>
      <c r="AB70" s="971"/>
      <c r="AC70" s="971"/>
      <c r="AD70" s="971"/>
      <c r="AE70" s="971"/>
      <c r="AF70" s="971">
        <v>1</v>
      </c>
      <c r="AG70" s="971"/>
      <c r="AH70" s="971"/>
      <c r="AI70" s="971"/>
      <c r="AJ70" s="971"/>
      <c r="AK70" s="971" t="s">
        <v>582</v>
      </c>
      <c r="AL70" s="971"/>
      <c r="AM70" s="971"/>
      <c r="AN70" s="971"/>
      <c r="AO70" s="971"/>
      <c r="AP70" s="971" t="s">
        <v>582</v>
      </c>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586</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f t="shared" si="0"/>
        <v>9</v>
      </c>
      <c r="AB71" s="971"/>
      <c r="AC71" s="971"/>
      <c r="AD71" s="971"/>
      <c r="AE71" s="971"/>
      <c r="AF71" s="971">
        <v>9</v>
      </c>
      <c r="AG71" s="971"/>
      <c r="AH71" s="971"/>
      <c r="AI71" s="971"/>
      <c r="AJ71" s="971"/>
      <c r="AK71" s="971" t="s">
        <v>582</v>
      </c>
      <c r="AL71" s="971"/>
      <c r="AM71" s="971"/>
      <c r="AN71" s="971"/>
      <c r="AO71" s="971"/>
      <c r="AP71" s="971" t="s">
        <v>582</v>
      </c>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587</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f>Q72-V72</f>
        <v>10476</v>
      </c>
      <c r="AB72" s="971"/>
      <c r="AC72" s="971"/>
      <c r="AD72" s="971"/>
      <c r="AE72" s="971"/>
      <c r="AF72" s="971">
        <v>6371</v>
      </c>
      <c r="AG72" s="971"/>
      <c r="AH72" s="971"/>
      <c r="AI72" s="971"/>
      <c r="AJ72" s="971"/>
      <c r="AK72" s="971" t="s">
        <v>582</v>
      </c>
      <c r="AL72" s="971"/>
      <c r="AM72" s="971"/>
      <c r="AN72" s="971"/>
      <c r="AO72" s="971"/>
      <c r="AP72" s="971" t="s">
        <v>582</v>
      </c>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397</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26" customFormat="1" ht="26.25" customHeight="1" x14ac:dyDescent="0.2">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939859</v>
      </c>
      <c r="AB110" s="889"/>
      <c r="AC110" s="889"/>
      <c r="AD110" s="889"/>
      <c r="AE110" s="890"/>
      <c r="AF110" s="891">
        <v>920009</v>
      </c>
      <c r="AG110" s="889"/>
      <c r="AH110" s="889"/>
      <c r="AI110" s="889"/>
      <c r="AJ110" s="890"/>
      <c r="AK110" s="891">
        <v>993703</v>
      </c>
      <c r="AL110" s="889"/>
      <c r="AM110" s="889"/>
      <c r="AN110" s="889"/>
      <c r="AO110" s="890"/>
      <c r="AP110" s="892">
        <v>27.1</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8168722</v>
      </c>
      <c r="BR110" s="842"/>
      <c r="BS110" s="842"/>
      <c r="BT110" s="842"/>
      <c r="BU110" s="842"/>
      <c r="BV110" s="842">
        <v>8063625</v>
      </c>
      <c r="BW110" s="842"/>
      <c r="BX110" s="842"/>
      <c r="BY110" s="842"/>
      <c r="BZ110" s="842"/>
      <c r="CA110" s="842">
        <v>7785917</v>
      </c>
      <c r="CB110" s="842"/>
      <c r="CC110" s="842"/>
      <c r="CD110" s="842"/>
      <c r="CE110" s="842"/>
      <c r="CF110" s="866">
        <v>212.2</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26"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445</v>
      </c>
      <c r="AG111" s="919"/>
      <c r="AH111" s="919"/>
      <c r="AI111" s="919"/>
      <c r="AJ111" s="920"/>
      <c r="AK111" s="921" t="s">
        <v>445</v>
      </c>
      <c r="AL111" s="919"/>
      <c r="AM111" s="919"/>
      <c r="AN111" s="919"/>
      <c r="AO111" s="920"/>
      <c r="AP111" s="922" t="s">
        <v>131</v>
      </c>
      <c r="AQ111" s="923"/>
      <c r="AR111" s="923"/>
      <c r="AS111" s="923"/>
      <c r="AT111" s="924"/>
      <c r="AU111" s="932"/>
      <c r="AV111" s="933"/>
      <c r="AW111" s="933"/>
      <c r="AX111" s="933"/>
      <c r="AY111" s="933"/>
      <c r="AZ111" s="817" t="s">
        <v>446</v>
      </c>
      <c r="BA111" s="752"/>
      <c r="BB111" s="752"/>
      <c r="BC111" s="752"/>
      <c r="BD111" s="752"/>
      <c r="BE111" s="752"/>
      <c r="BF111" s="752"/>
      <c r="BG111" s="752"/>
      <c r="BH111" s="752"/>
      <c r="BI111" s="752"/>
      <c r="BJ111" s="752"/>
      <c r="BK111" s="752"/>
      <c r="BL111" s="752"/>
      <c r="BM111" s="752"/>
      <c r="BN111" s="752"/>
      <c r="BO111" s="752"/>
      <c r="BP111" s="753"/>
      <c r="BQ111" s="789" t="s">
        <v>131</v>
      </c>
      <c r="BR111" s="790"/>
      <c r="BS111" s="790"/>
      <c r="BT111" s="790"/>
      <c r="BU111" s="790"/>
      <c r="BV111" s="790" t="s">
        <v>131</v>
      </c>
      <c r="BW111" s="790"/>
      <c r="BX111" s="790"/>
      <c r="BY111" s="790"/>
      <c r="BZ111" s="790"/>
      <c r="CA111" s="790" t="s">
        <v>131</v>
      </c>
      <c r="CB111" s="790"/>
      <c r="CC111" s="790"/>
      <c r="CD111" s="790"/>
      <c r="CE111" s="790"/>
      <c r="CF111" s="875" t="s">
        <v>131</v>
      </c>
      <c r="CG111" s="876"/>
      <c r="CH111" s="876"/>
      <c r="CI111" s="876"/>
      <c r="CJ111" s="876"/>
      <c r="CK111" s="927"/>
      <c r="CL111" s="821"/>
      <c r="CM111" s="817"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131</v>
      </c>
      <c r="DM111" s="790"/>
      <c r="DN111" s="790"/>
      <c r="DO111" s="790"/>
      <c r="DP111" s="790"/>
      <c r="DQ111" s="790" t="s">
        <v>445</v>
      </c>
      <c r="DR111" s="790"/>
      <c r="DS111" s="790"/>
      <c r="DT111" s="790"/>
      <c r="DU111" s="790"/>
      <c r="DV111" s="796" t="s">
        <v>131</v>
      </c>
      <c r="DW111" s="796"/>
      <c r="DX111" s="796"/>
      <c r="DY111" s="796"/>
      <c r="DZ111" s="797"/>
    </row>
    <row r="112" spans="1:131" s="226"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372572</v>
      </c>
      <c r="BR112" s="790"/>
      <c r="BS112" s="790"/>
      <c r="BT112" s="790"/>
      <c r="BU112" s="790"/>
      <c r="BV112" s="790">
        <v>378325</v>
      </c>
      <c r="BW112" s="790"/>
      <c r="BX112" s="790"/>
      <c r="BY112" s="790"/>
      <c r="BZ112" s="790"/>
      <c r="CA112" s="790">
        <v>351273</v>
      </c>
      <c r="CB112" s="790"/>
      <c r="CC112" s="790"/>
      <c r="CD112" s="790"/>
      <c r="CE112" s="790"/>
      <c r="CF112" s="875">
        <v>9.6</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131</v>
      </c>
      <c r="DM112" s="790"/>
      <c r="DN112" s="790"/>
      <c r="DO112" s="790"/>
      <c r="DP112" s="790"/>
      <c r="DQ112" s="790" t="s">
        <v>445</v>
      </c>
      <c r="DR112" s="790"/>
      <c r="DS112" s="790"/>
      <c r="DT112" s="790"/>
      <c r="DU112" s="790"/>
      <c r="DV112" s="796" t="s">
        <v>131</v>
      </c>
      <c r="DW112" s="796"/>
      <c r="DX112" s="796"/>
      <c r="DY112" s="796"/>
      <c r="DZ112" s="797"/>
    </row>
    <row r="113" spans="1:130" s="226"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60623</v>
      </c>
      <c r="AB113" s="919"/>
      <c r="AC113" s="919"/>
      <c r="AD113" s="919"/>
      <c r="AE113" s="920"/>
      <c r="AF113" s="921">
        <v>67004</v>
      </c>
      <c r="AG113" s="919"/>
      <c r="AH113" s="919"/>
      <c r="AI113" s="919"/>
      <c r="AJ113" s="920"/>
      <c r="AK113" s="921">
        <v>51878</v>
      </c>
      <c r="AL113" s="919"/>
      <c r="AM113" s="919"/>
      <c r="AN113" s="919"/>
      <c r="AO113" s="920"/>
      <c r="AP113" s="922">
        <v>1.4</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272058</v>
      </c>
      <c r="BR113" s="790"/>
      <c r="BS113" s="790"/>
      <c r="BT113" s="790"/>
      <c r="BU113" s="790"/>
      <c r="BV113" s="790">
        <v>523267</v>
      </c>
      <c r="BW113" s="790"/>
      <c r="BX113" s="790"/>
      <c r="BY113" s="790"/>
      <c r="BZ113" s="790"/>
      <c r="CA113" s="790">
        <v>782259</v>
      </c>
      <c r="CB113" s="790"/>
      <c r="CC113" s="790"/>
      <c r="CD113" s="790"/>
      <c r="CE113" s="790"/>
      <c r="CF113" s="875">
        <v>21.3</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399</v>
      </c>
      <c r="DH113" s="780"/>
      <c r="DI113" s="780"/>
      <c r="DJ113" s="780"/>
      <c r="DK113" s="781"/>
      <c r="DL113" s="782" t="s">
        <v>131</v>
      </c>
      <c r="DM113" s="780"/>
      <c r="DN113" s="780"/>
      <c r="DO113" s="780"/>
      <c r="DP113" s="781"/>
      <c r="DQ113" s="782" t="s">
        <v>399</v>
      </c>
      <c r="DR113" s="780"/>
      <c r="DS113" s="780"/>
      <c r="DT113" s="780"/>
      <c r="DU113" s="781"/>
      <c r="DV113" s="824" t="s">
        <v>131</v>
      </c>
      <c r="DW113" s="825"/>
      <c r="DX113" s="825"/>
      <c r="DY113" s="825"/>
      <c r="DZ113" s="826"/>
    </row>
    <row r="114" spans="1:130" s="226"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11051</v>
      </c>
      <c r="AB114" s="780"/>
      <c r="AC114" s="780"/>
      <c r="AD114" s="780"/>
      <c r="AE114" s="781"/>
      <c r="AF114" s="782">
        <v>19273</v>
      </c>
      <c r="AG114" s="780"/>
      <c r="AH114" s="780"/>
      <c r="AI114" s="780"/>
      <c r="AJ114" s="781"/>
      <c r="AK114" s="782">
        <v>53350</v>
      </c>
      <c r="AL114" s="780"/>
      <c r="AM114" s="780"/>
      <c r="AN114" s="780"/>
      <c r="AO114" s="781"/>
      <c r="AP114" s="824">
        <v>1.5</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978333</v>
      </c>
      <c r="BR114" s="790"/>
      <c r="BS114" s="790"/>
      <c r="BT114" s="790"/>
      <c r="BU114" s="790"/>
      <c r="BV114" s="790">
        <v>857370</v>
      </c>
      <c r="BW114" s="790"/>
      <c r="BX114" s="790"/>
      <c r="BY114" s="790"/>
      <c r="BZ114" s="790"/>
      <c r="CA114" s="790">
        <v>837191</v>
      </c>
      <c r="CB114" s="790"/>
      <c r="CC114" s="790"/>
      <c r="CD114" s="790"/>
      <c r="CE114" s="790"/>
      <c r="CF114" s="875">
        <v>22.8</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26"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131</v>
      </c>
      <c r="BR115" s="790"/>
      <c r="BS115" s="790"/>
      <c r="BT115" s="790"/>
      <c r="BU115" s="790"/>
      <c r="BV115" s="790" t="s">
        <v>445</v>
      </c>
      <c r="BW115" s="790"/>
      <c r="BX115" s="790"/>
      <c r="BY115" s="790"/>
      <c r="BZ115" s="790"/>
      <c r="CA115" s="790" t="s">
        <v>445</v>
      </c>
      <c r="CB115" s="790"/>
      <c r="CC115" s="790"/>
      <c r="CD115" s="790"/>
      <c r="CE115" s="790"/>
      <c r="CF115" s="875" t="s">
        <v>131</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399</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26"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214</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445</v>
      </c>
      <c r="BR116" s="790"/>
      <c r="BS116" s="790"/>
      <c r="BT116" s="790"/>
      <c r="BU116" s="790"/>
      <c r="BV116" s="790" t="s">
        <v>131</v>
      </c>
      <c r="BW116" s="790"/>
      <c r="BX116" s="790"/>
      <c r="BY116" s="790"/>
      <c r="BZ116" s="790"/>
      <c r="CA116" s="790" t="s">
        <v>131</v>
      </c>
      <c r="CB116" s="790"/>
      <c r="CC116" s="790"/>
      <c r="CD116" s="790"/>
      <c r="CE116" s="790"/>
      <c r="CF116" s="875" t="s">
        <v>131</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26"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1011747</v>
      </c>
      <c r="AB117" s="903"/>
      <c r="AC117" s="903"/>
      <c r="AD117" s="903"/>
      <c r="AE117" s="904"/>
      <c r="AF117" s="905">
        <v>1006286</v>
      </c>
      <c r="AG117" s="903"/>
      <c r="AH117" s="903"/>
      <c r="AI117" s="903"/>
      <c r="AJ117" s="904"/>
      <c r="AK117" s="905">
        <v>1098931</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399</v>
      </c>
      <c r="BR117" s="790"/>
      <c r="BS117" s="790"/>
      <c r="BT117" s="790"/>
      <c r="BU117" s="790"/>
      <c r="BV117" s="790" t="s">
        <v>399</v>
      </c>
      <c r="BW117" s="790"/>
      <c r="BX117" s="790"/>
      <c r="BY117" s="790"/>
      <c r="BZ117" s="790"/>
      <c r="CA117" s="790" t="s">
        <v>445</v>
      </c>
      <c r="CB117" s="790"/>
      <c r="CC117" s="790"/>
      <c r="CD117" s="790"/>
      <c r="CE117" s="790"/>
      <c r="CF117" s="875" t="s">
        <v>399</v>
      </c>
      <c r="CG117" s="876"/>
      <c r="CH117" s="876"/>
      <c r="CI117" s="876"/>
      <c r="CJ117" s="876"/>
      <c r="CK117" s="927"/>
      <c r="CL117" s="821"/>
      <c r="CM117" s="817"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399</v>
      </c>
      <c r="DM117" s="780"/>
      <c r="DN117" s="780"/>
      <c r="DO117" s="780"/>
      <c r="DP117" s="781"/>
      <c r="DQ117" s="782" t="s">
        <v>445</v>
      </c>
      <c r="DR117" s="780"/>
      <c r="DS117" s="780"/>
      <c r="DT117" s="780"/>
      <c r="DU117" s="781"/>
      <c r="DV117" s="824" t="s">
        <v>399</v>
      </c>
      <c r="DW117" s="825"/>
      <c r="DX117" s="825"/>
      <c r="DY117" s="825"/>
      <c r="DZ117" s="826"/>
    </row>
    <row r="118" spans="1:130" s="226"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7"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399</v>
      </c>
      <c r="DR118" s="780"/>
      <c r="DS118" s="780"/>
      <c r="DT118" s="780"/>
      <c r="DU118" s="781"/>
      <c r="DV118" s="824" t="s">
        <v>445</v>
      </c>
      <c r="DW118" s="825"/>
      <c r="DX118" s="825"/>
      <c r="DY118" s="825"/>
      <c r="DZ118" s="826"/>
    </row>
    <row r="119" spans="1:130" s="226" customFormat="1" ht="26.25" customHeight="1" x14ac:dyDescent="0.2">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469</v>
      </c>
      <c r="BP119" s="878"/>
      <c r="BQ119" s="879">
        <v>9791685</v>
      </c>
      <c r="BR119" s="845"/>
      <c r="BS119" s="845"/>
      <c r="BT119" s="845"/>
      <c r="BU119" s="845"/>
      <c r="BV119" s="845">
        <v>9822587</v>
      </c>
      <c r="BW119" s="845"/>
      <c r="BX119" s="845"/>
      <c r="BY119" s="845"/>
      <c r="BZ119" s="845"/>
      <c r="CA119" s="845">
        <v>9756640</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399</v>
      </c>
      <c r="DH119" s="764"/>
      <c r="DI119" s="764"/>
      <c r="DJ119" s="764"/>
      <c r="DK119" s="765"/>
      <c r="DL119" s="766" t="s">
        <v>399</v>
      </c>
      <c r="DM119" s="764"/>
      <c r="DN119" s="764"/>
      <c r="DO119" s="764"/>
      <c r="DP119" s="765"/>
      <c r="DQ119" s="766" t="s">
        <v>399</v>
      </c>
      <c r="DR119" s="764"/>
      <c r="DS119" s="764"/>
      <c r="DT119" s="764"/>
      <c r="DU119" s="765"/>
      <c r="DV119" s="848" t="s">
        <v>399</v>
      </c>
      <c r="DW119" s="849"/>
      <c r="DX119" s="849"/>
      <c r="DY119" s="849"/>
      <c r="DZ119" s="850"/>
    </row>
    <row r="120" spans="1:130" s="226" customFormat="1" ht="26.25" customHeight="1" x14ac:dyDescent="0.2">
      <c r="A120" s="820"/>
      <c r="B120" s="821"/>
      <c r="C120" s="817"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399</v>
      </c>
      <c r="AG120" s="780"/>
      <c r="AH120" s="780"/>
      <c r="AI120" s="780"/>
      <c r="AJ120" s="781"/>
      <c r="AK120" s="782" t="s">
        <v>399</v>
      </c>
      <c r="AL120" s="780"/>
      <c r="AM120" s="780"/>
      <c r="AN120" s="780"/>
      <c r="AO120" s="781"/>
      <c r="AP120" s="824" t="s">
        <v>399</v>
      </c>
      <c r="AQ120" s="825"/>
      <c r="AR120" s="825"/>
      <c r="AS120" s="825"/>
      <c r="AT120" s="826"/>
      <c r="AU120" s="880" t="s">
        <v>471</v>
      </c>
      <c r="AV120" s="881"/>
      <c r="AW120" s="881"/>
      <c r="AX120" s="881"/>
      <c r="AY120" s="882"/>
      <c r="AZ120" s="860" t="s">
        <v>472</v>
      </c>
      <c r="BA120" s="810"/>
      <c r="BB120" s="810"/>
      <c r="BC120" s="810"/>
      <c r="BD120" s="810"/>
      <c r="BE120" s="810"/>
      <c r="BF120" s="810"/>
      <c r="BG120" s="810"/>
      <c r="BH120" s="810"/>
      <c r="BI120" s="810"/>
      <c r="BJ120" s="810"/>
      <c r="BK120" s="810"/>
      <c r="BL120" s="810"/>
      <c r="BM120" s="810"/>
      <c r="BN120" s="810"/>
      <c r="BO120" s="810"/>
      <c r="BP120" s="811"/>
      <c r="BQ120" s="861">
        <v>2921896</v>
      </c>
      <c r="BR120" s="842"/>
      <c r="BS120" s="842"/>
      <c r="BT120" s="842"/>
      <c r="BU120" s="842"/>
      <c r="BV120" s="842">
        <v>3351124</v>
      </c>
      <c r="BW120" s="842"/>
      <c r="BX120" s="842"/>
      <c r="BY120" s="842"/>
      <c r="BZ120" s="842"/>
      <c r="CA120" s="842">
        <v>3480464</v>
      </c>
      <c r="CB120" s="842"/>
      <c r="CC120" s="842"/>
      <c r="CD120" s="842"/>
      <c r="CE120" s="842"/>
      <c r="CF120" s="866">
        <v>94.8</v>
      </c>
      <c r="CG120" s="867"/>
      <c r="CH120" s="867"/>
      <c r="CI120" s="867"/>
      <c r="CJ120" s="867"/>
      <c r="CK120" s="868" t="s">
        <v>473</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233788</v>
      </c>
      <c r="DH120" s="842"/>
      <c r="DI120" s="842"/>
      <c r="DJ120" s="842"/>
      <c r="DK120" s="842"/>
      <c r="DL120" s="842">
        <v>252332</v>
      </c>
      <c r="DM120" s="842"/>
      <c r="DN120" s="842"/>
      <c r="DO120" s="842"/>
      <c r="DP120" s="842"/>
      <c r="DQ120" s="842">
        <v>228722</v>
      </c>
      <c r="DR120" s="842"/>
      <c r="DS120" s="842"/>
      <c r="DT120" s="842"/>
      <c r="DU120" s="842"/>
      <c r="DV120" s="843">
        <v>6.2</v>
      </c>
      <c r="DW120" s="843"/>
      <c r="DX120" s="843"/>
      <c r="DY120" s="843"/>
      <c r="DZ120" s="844"/>
    </row>
    <row r="121" spans="1:130" s="226"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399</v>
      </c>
      <c r="AB121" s="780"/>
      <c r="AC121" s="780"/>
      <c r="AD121" s="780"/>
      <c r="AE121" s="781"/>
      <c r="AF121" s="782" t="s">
        <v>399</v>
      </c>
      <c r="AG121" s="780"/>
      <c r="AH121" s="780"/>
      <c r="AI121" s="780"/>
      <c r="AJ121" s="781"/>
      <c r="AK121" s="782" t="s">
        <v>399</v>
      </c>
      <c r="AL121" s="780"/>
      <c r="AM121" s="780"/>
      <c r="AN121" s="780"/>
      <c r="AO121" s="781"/>
      <c r="AP121" s="824" t="s">
        <v>399</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100684</v>
      </c>
      <c r="BR121" s="790"/>
      <c r="BS121" s="790"/>
      <c r="BT121" s="790"/>
      <c r="BU121" s="790"/>
      <c r="BV121" s="790">
        <v>94191</v>
      </c>
      <c r="BW121" s="790"/>
      <c r="BX121" s="790"/>
      <c r="BY121" s="790"/>
      <c r="BZ121" s="790"/>
      <c r="CA121" s="790">
        <v>87661</v>
      </c>
      <c r="CB121" s="790"/>
      <c r="CC121" s="790"/>
      <c r="CD121" s="790"/>
      <c r="CE121" s="790"/>
      <c r="CF121" s="875">
        <v>2.4</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789">
        <v>138784</v>
      </c>
      <c r="DH121" s="790"/>
      <c r="DI121" s="790"/>
      <c r="DJ121" s="790"/>
      <c r="DK121" s="790"/>
      <c r="DL121" s="790">
        <v>125993</v>
      </c>
      <c r="DM121" s="790"/>
      <c r="DN121" s="790"/>
      <c r="DO121" s="790"/>
      <c r="DP121" s="790"/>
      <c r="DQ121" s="790">
        <v>122515</v>
      </c>
      <c r="DR121" s="790"/>
      <c r="DS121" s="790"/>
      <c r="DT121" s="790"/>
      <c r="DU121" s="790"/>
      <c r="DV121" s="796">
        <v>3.3</v>
      </c>
      <c r="DW121" s="796"/>
      <c r="DX121" s="796"/>
      <c r="DY121" s="796"/>
      <c r="DZ121" s="797"/>
    </row>
    <row r="122" spans="1:130" s="226" customFormat="1" ht="26.25" customHeight="1" x14ac:dyDescent="0.2">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399</v>
      </c>
      <c r="AB122" s="780"/>
      <c r="AC122" s="780"/>
      <c r="AD122" s="780"/>
      <c r="AE122" s="781"/>
      <c r="AF122" s="782" t="s">
        <v>399</v>
      </c>
      <c r="AG122" s="780"/>
      <c r="AH122" s="780"/>
      <c r="AI122" s="780"/>
      <c r="AJ122" s="781"/>
      <c r="AK122" s="782" t="s">
        <v>399</v>
      </c>
      <c r="AL122" s="780"/>
      <c r="AM122" s="780"/>
      <c r="AN122" s="780"/>
      <c r="AO122" s="781"/>
      <c r="AP122" s="824" t="s">
        <v>399</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6895311</v>
      </c>
      <c r="BR122" s="845"/>
      <c r="BS122" s="845"/>
      <c r="BT122" s="845"/>
      <c r="BU122" s="845"/>
      <c r="BV122" s="845">
        <v>6723832</v>
      </c>
      <c r="BW122" s="845"/>
      <c r="BX122" s="845"/>
      <c r="BY122" s="845"/>
      <c r="BZ122" s="845"/>
      <c r="CA122" s="845">
        <v>6290829</v>
      </c>
      <c r="CB122" s="845"/>
      <c r="CC122" s="845"/>
      <c r="CD122" s="845"/>
      <c r="CE122" s="845"/>
      <c r="CF122" s="846">
        <v>171.4</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789" t="s">
        <v>131</v>
      </c>
      <c r="DH122" s="790"/>
      <c r="DI122" s="790"/>
      <c r="DJ122" s="790"/>
      <c r="DK122" s="790"/>
      <c r="DL122" s="790" t="s">
        <v>131</v>
      </c>
      <c r="DM122" s="790"/>
      <c r="DN122" s="790"/>
      <c r="DO122" s="790"/>
      <c r="DP122" s="790"/>
      <c r="DQ122" s="790" t="s">
        <v>131</v>
      </c>
      <c r="DR122" s="790"/>
      <c r="DS122" s="790"/>
      <c r="DT122" s="790"/>
      <c r="DU122" s="790"/>
      <c r="DV122" s="796" t="s">
        <v>131</v>
      </c>
      <c r="DW122" s="796"/>
      <c r="DX122" s="796"/>
      <c r="DY122" s="796"/>
      <c r="DZ122" s="797"/>
    </row>
    <row r="123" spans="1:130" s="226" customFormat="1" ht="26.25" customHeight="1" x14ac:dyDescent="0.2">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399</v>
      </c>
      <c r="AL123" s="780"/>
      <c r="AM123" s="780"/>
      <c r="AN123" s="780"/>
      <c r="AO123" s="781"/>
      <c r="AP123" s="824" t="s">
        <v>131</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478</v>
      </c>
      <c r="BP123" s="878"/>
      <c r="BQ123" s="832">
        <v>9917891</v>
      </c>
      <c r="BR123" s="833"/>
      <c r="BS123" s="833"/>
      <c r="BT123" s="833"/>
      <c r="BU123" s="833"/>
      <c r="BV123" s="833">
        <v>10169147</v>
      </c>
      <c r="BW123" s="833"/>
      <c r="BX123" s="833"/>
      <c r="BY123" s="833"/>
      <c r="BZ123" s="833"/>
      <c r="CA123" s="833">
        <v>9858954</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399</v>
      </c>
      <c r="DH123" s="780"/>
      <c r="DI123" s="780"/>
      <c r="DJ123" s="780"/>
      <c r="DK123" s="781"/>
      <c r="DL123" s="782" t="s">
        <v>399</v>
      </c>
      <c r="DM123" s="780"/>
      <c r="DN123" s="780"/>
      <c r="DO123" s="780"/>
      <c r="DP123" s="781"/>
      <c r="DQ123" s="782" t="s">
        <v>399</v>
      </c>
      <c r="DR123" s="780"/>
      <c r="DS123" s="780"/>
      <c r="DT123" s="780"/>
      <c r="DU123" s="781"/>
      <c r="DV123" s="824" t="s">
        <v>399</v>
      </c>
      <c r="DW123" s="825"/>
      <c r="DX123" s="825"/>
      <c r="DY123" s="825"/>
      <c r="DZ123" s="826"/>
    </row>
    <row r="124" spans="1:130" s="226" customFormat="1" ht="26.25" customHeight="1" thickBot="1" x14ac:dyDescent="0.25">
      <c r="A124" s="820"/>
      <c r="B124" s="821"/>
      <c r="C124" s="817"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399</v>
      </c>
      <c r="AB124" s="780"/>
      <c r="AC124" s="780"/>
      <c r="AD124" s="780"/>
      <c r="AE124" s="781"/>
      <c r="AF124" s="782" t="s">
        <v>399</v>
      </c>
      <c r="AG124" s="780"/>
      <c r="AH124" s="780"/>
      <c r="AI124" s="780"/>
      <c r="AJ124" s="781"/>
      <c r="AK124" s="782" t="s">
        <v>399</v>
      </c>
      <c r="AL124" s="780"/>
      <c r="AM124" s="780"/>
      <c r="AN124" s="780"/>
      <c r="AO124" s="781"/>
      <c r="AP124" s="824" t="s">
        <v>131</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399</v>
      </c>
      <c r="BR124" s="831"/>
      <c r="BS124" s="831"/>
      <c r="BT124" s="831"/>
      <c r="BU124" s="831"/>
      <c r="BV124" s="831" t="s">
        <v>131</v>
      </c>
      <c r="BW124" s="831"/>
      <c r="BX124" s="831"/>
      <c r="BY124" s="831"/>
      <c r="BZ124" s="831"/>
      <c r="CA124" s="831" t="s">
        <v>399</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399</v>
      </c>
      <c r="DH124" s="764"/>
      <c r="DI124" s="764"/>
      <c r="DJ124" s="764"/>
      <c r="DK124" s="765"/>
      <c r="DL124" s="766" t="s">
        <v>482</v>
      </c>
      <c r="DM124" s="764"/>
      <c r="DN124" s="764"/>
      <c r="DO124" s="764"/>
      <c r="DP124" s="765"/>
      <c r="DQ124" s="766" t="s">
        <v>399</v>
      </c>
      <c r="DR124" s="764"/>
      <c r="DS124" s="764"/>
      <c r="DT124" s="764"/>
      <c r="DU124" s="765"/>
      <c r="DV124" s="848" t="s">
        <v>399</v>
      </c>
      <c r="DW124" s="849"/>
      <c r="DX124" s="849"/>
      <c r="DY124" s="849"/>
      <c r="DZ124" s="850"/>
    </row>
    <row r="125" spans="1:130" s="226" customFormat="1" ht="26.25" customHeight="1" x14ac:dyDescent="0.2">
      <c r="A125" s="820"/>
      <c r="B125" s="821"/>
      <c r="C125" s="817"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399</v>
      </c>
      <c r="AG125" s="780"/>
      <c r="AH125" s="780"/>
      <c r="AI125" s="780"/>
      <c r="AJ125" s="781"/>
      <c r="AK125" s="782" t="s">
        <v>399</v>
      </c>
      <c r="AL125" s="780"/>
      <c r="AM125" s="780"/>
      <c r="AN125" s="780"/>
      <c r="AO125" s="781"/>
      <c r="AP125" s="824" t="s">
        <v>131</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483</v>
      </c>
      <c r="CL125" s="852"/>
      <c r="CM125" s="852"/>
      <c r="CN125" s="852"/>
      <c r="CO125" s="853"/>
      <c r="CP125" s="860" t="s">
        <v>484</v>
      </c>
      <c r="CQ125" s="810"/>
      <c r="CR125" s="810"/>
      <c r="CS125" s="810"/>
      <c r="CT125" s="810"/>
      <c r="CU125" s="810"/>
      <c r="CV125" s="810"/>
      <c r="CW125" s="810"/>
      <c r="CX125" s="810"/>
      <c r="CY125" s="810"/>
      <c r="CZ125" s="810"/>
      <c r="DA125" s="810"/>
      <c r="DB125" s="810"/>
      <c r="DC125" s="810"/>
      <c r="DD125" s="810"/>
      <c r="DE125" s="810"/>
      <c r="DF125" s="811"/>
      <c r="DG125" s="861" t="s">
        <v>399</v>
      </c>
      <c r="DH125" s="842"/>
      <c r="DI125" s="842"/>
      <c r="DJ125" s="842"/>
      <c r="DK125" s="842"/>
      <c r="DL125" s="842" t="s">
        <v>131</v>
      </c>
      <c r="DM125" s="842"/>
      <c r="DN125" s="842"/>
      <c r="DO125" s="842"/>
      <c r="DP125" s="842"/>
      <c r="DQ125" s="842" t="s">
        <v>399</v>
      </c>
      <c r="DR125" s="842"/>
      <c r="DS125" s="842"/>
      <c r="DT125" s="842"/>
      <c r="DU125" s="842"/>
      <c r="DV125" s="843" t="s">
        <v>399</v>
      </c>
      <c r="DW125" s="843"/>
      <c r="DX125" s="843"/>
      <c r="DY125" s="843"/>
      <c r="DZ125" s="844"/>
    </row>
    <row r="126" spans="1:130" s="226" customFormat="1" ht="26.25" customHeight="1" thickBot="1" x14ac:dyDescent="0.25">
      <c r="A126" s="820"/>
      <c r="B126" s="821"/>
      <c r="C126" s="817"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399</v>
      </c>
      <c r="AG126" s="780"/>
      <c r="AH126" s="780"/>
      <c r="AI126" s="780"/>
      <c r="AJ126" s="781"/>
      <c r="AK126" s="782" t="s">
        <v>131</v>
      </c>
      <c r="AL126" s="780"/>
      <c r="AM126" s="780"/>
      <c r="AN126" s="780"/>
      <c r="AO126" s="781"/>
      <c r="AP126" s="824" t="s">
        <v>131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485</v>
      </c>
      <c r="CQ126" s="752"/>
      <c r="CR126" s="752"/>
      <c r="CS126" s="752"/>
      <c r="CT126" s="752"/>
      <c r="CU126" s="752"/>
      <c r="CV126" s="752"/>
      <c r="CW126" s="752"/>
      <c r="CX126" s="752"/>
      <c r="CY126" s="752"/>
      <c r="CZ126" s="752"/>
      <c r="DA126" s="752"/>
      <c r="DB126" s="752"/>
      <c r="DC126" s="752"/>
      <c r="DD126" s="752"/>
      <c r="DE126" s="752"/>
      <c r="DF126" s="753"/>
      <c r="DG126" s="789" t="s">
        <v>131</v>
      </c>
      <c r="DH126" s="790"/>
      <c r="DI126" s="790"/>
      <c r="DJ126" s="790"/>
      <c r="DK126" s="790"/>
      <c r="DL126" s="790" t="s">
        <v>399</v>
      </c>
      <c r="DM126" s="790"/>
      <c r="DN126" s="790"/>
      <c r="DO126" s="790"/>
      <c r="DP126" s="790"/>
      <c r="DQ126" s="790" t="s">
        <v>399</v>
      </c>
      <c r="DR126" s="790"/>
      <c r="DS126" s="790"/>
      <c r="DT126" s="790"/>
      <c r="DU126" s="790"/>
      <c r="DV126" s="796" t="s">
        <v>131</v>
      </c>
      <c r="DW126" s="796"/>
      <c r="DX126" s="796"/>
      <c r="DY126" s="796"/>
      <c r="DZ126" s="797"/>
    </row>
    <row r="127" spans="1:130" s="226"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399</v>
      </c>
      <c r="AB127" s="780"/>
      <c r="AC127" s="780"/>
      <c r="AD127" s="780"/>
      <c r="AE127" s="781"/>
      <c r="AF127" s="782" t="s">
        <v>399</v>
      </c>
      <c r="AG127" s="780"/>
      <c r="AH127" s="780"/>
      <c r="AI127" s="780"/>
      <c r="AJ127" s="781"/>
      <c r="AK127" s="782" t="s">
        <v>399</v>
      </c>
      <c r="AL127" s="780"/>
      <c r="AM127" s="780"/>
      <c r="AN127" s="780"/>
      <c r="AO127" s="781"/>
      <c r="AP127" s="824" t="s">
        <v>399</v>
      </c>
      <c r="AQ127" s="825"/>
      <c r="AR127" s="825"/>
      <c r="AS127" s="825"/>
      <c r="AT127" s="826"/>
      <c r="AU127" s="228"/>
      <c r="AV127" s="228"/>
      <c r="AW127" s="228"/>
      <c r="AX127" s="841" t="s">
        <v>487</v>
      </c>
      <c r="AY127" s="814"/>
      <c r="AZ127" s="814"/>
      <c r="BA127" s="814"/>
      <c r="BB127" s="814"/>
      <c r="BC127" s="814"/>
      <c r="BD127" s="814"/>
      <c r="BE127" s="815"/>
      <c r="BF127" s="813" t="s">
        <v>488</v>
      </c>
      <c r="BG127" s="814"/>
      <c r="BH127" s="814"/>
      <c r="BI127" s="814"/>
      <c r="BJ127" s="814"/>
      <c r="BK127" s="814"/>
      <c r="BL127" s="815"/>
      <c r="BM127" s="813" t="s">
        <v>489</v>
      </c>
      <c r="BN127" s="814"/>
      <c r="BO127" s="814"/>
      <c r="BP127" s="814"/>
      <c r="BQ127" s="814"/>
      <c r="BR127" s="814"/>
      <c r="BS127" s="815"/>
      <c r="BT127" s="813" t="s">
        <v>490</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491</v>
      </c>
      <c r="CQ127" s="752"/>
      <c r="CR127" s="752"/>
      <c r="CS127" s="752"/>
      <c r="CT127" s="752"/>
      <c r="CU127" s="752"/>
      <c r="CV127" s="752"/>
      <c r="CW127" s="752"/>
      <c r="CX127" s="752"/>
      <c r="CY127" s="752"/>
      <c r="CZ127" s="752"/>
      <c r="DA127" s="752"/>
      <c r="DB127" s="752"/>
      <c r="DC127" s="752"/>
      <c r="DD127" s="752"/>
      <c r="DE127" s="752"/>
      <c r="DF127" s="753"/>
      <c r="DG127" s="789" t="s">
        <v>482</v>
      </c>
      <c r="DH127" s="790"/>
      <c r="DI127" s="790"/>
      <c r="DJ127" s="790"/>
      <c r="DK127" s="790"/>
      <c r="DL127" s="790" t="s">
        <v>399</v>
      </c>
      <c r="DM127" s="790"/>
      <c r="DN127" s="790"/>
      <c r="DO127" s="790"/>
      <c r="DP127" s="790"/>
      <c r="DQ127" s="790" t="s">
        <v>399</v>
      </c>
      <c r="DR127" s="790"/>
      <c r="DS127" s="790"/>
      <c r="DT127" s="790"/>
      <c r="DU127" s="790"/>
      <c r="DV127" s="796" t="s">
        <v>131</v>
      </c>
      <c r="DW127" s="796"/>
      <c r="DX127" s="796"/>
      <c r="DY127" s="796"/>
      <c r="DZ127" s="797"/>
    </row>
    <row r="128" spans="1:130" s="226" customFormat="1" ht="26.25" customHeight="1" thickBot="1" x14ac:dyDescent="0.25">
      <c r="A128" s="798" t="s">
        <v>492</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493</v>
      </c>
      <c r="X128" s="800"/>
      <c r="Y128" s="800"/>
      <c r="Z128" s="801"/>
      <c r="AA128" s="802">
        <v>12423</v>
      </c>
      <c r="AB128" s="803"/>
      <c r="AC128" s="803"/>
      <c r="AD128" s="803"/>
      <c r="AE128" s="804"/>
      <c r="AF128" s="805">
        <v>9841</v>
      </c>
      <c r="AG128" s="803"/>
      <c r="AH128" s="803"/>
      <c r="AI128" s="803"/>
      <c r="AJ128" s="804"/>
      <c r="AK128" s="805">
        <v>9888</v>
      </c>
      <c r="AL128" s="803"/>
      <c r="AM128" s="803"/>
      <c r="AN128" s="803"/>
      <c r="AO128" s="804"/>
      <c r="AP128" s="806"/>
      <c r="AQ128" s="807"/>
      <c r="AR128" s="807"/>
      <c r="AS128" s="807"/>
      <c r="AT128" s="808"/>
      <c r="AU128" s="228"/>
      <c r="AV128" s="228"/>
      <c r="AW128" s="228"/>
      <c r="AX128" s="809" t="s">
        <v>494</v>
      </c>
      <c r="AY128" s="810"/>
      <c r="AZ128" s="810"/>
      <c r="BA128" s="810"/>
      <c r="BB128" s="810"/>
      <c r="BC128" s="810"/>
      <c r="BD128" s="810"/>
      <c r="BE128" s="811"/>
      <c r="BF128" s="786" t="s">
        <v>399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495</v>
      </c>
      <c r="CQ128" s="730"/>
      <c r="CR128" s="730"/>
      <c r="CS128" s="730"/>
      <c r="CT128" s="730"/>
      <c r="CU128" s="730"/>
      <c r="CV128" s="730"/>
      <c r="CW128" s="730"/>
      <c r="CX128" s="730"/>
      <c r="CY128" s="730"/>
      <c r="CZ128" s="730"/>
      <c r="DA128" s="730"/>
      <c r="DB128" s="730"/>
      <c r="DC128" s="730"/>
      <c r="DD128" s="730"/>
      <c r="DE128" s="730"/>
      <c r="DF128" s="731"/>
      <c r="DG128" s="792" t="s">
        <v>482</v>
      </c>
      <c r="DH128" s="793"/>
      <c r="DI128" s="793"/>
      <c r="DJ128" s="793"/>
      <c r="DK128" s="793"/>
      <c r="DL128" s="793" t="s">
        <v>131</v>
      </c>
      <c r="DM128" s="793"/>
      <c r="DN128" s="793"/>
      <c r="DO128" s="793"/>
      <c r="DP128" s="793"/>
      <c r="DQ128" s="793" t="s">
        <v>131</v>
      </c>
      <c r="DR128" s="793"/>
      <c r="DS128" s="793"/>
      <c r="DT128" s="793"/>
      <c r="DU128" s="793"/>
      <c r="DV128" s="794" t="s">
        <v>131</v>
      </c>
      <c r="DW128" s="794"/>
      <c r="DX128" s="794"/>
      <c r="DY128" s="794"/>
      <c r="DZ128" s="795"/>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4356577</v>
      </c>
      <c r="AB129" s="780"/>
      <c r="AC129" s="780"/>
      <c r="AD129" s="780"/>
      <c r="AE129" s="781"/>
      <c r="AF129" s="782">
        <v>4601175</v>
      </c>
      <c r="AG129" s="780"/>
      <c r="AH129" s="780"/>
      <c r="AI129" s="780"/>
      <c r="AJ129" s="781"/>
      <c r="AK129" s="782">
        <v>4462138</v>
      </c>
      <c r="AL129" s="780"/>
      <c r="AM129" s="780"/>
      <c r="AN129" s="780"/>
      <c r="AO129" s="781"/>
      <c r="AP129" s="783"/>
      <c r="AQ129" s="784"/>
      <c r="AR129" s="784"/>
      <c r="AS129" s="784"/>
      <c r="AT129" s="785"/>
      <c r="AU129" s="229"/>
      <c r="AV129" s="229"/>
      <c r="AW129" s="229"/>
      <c r="AX129" s="751" t="s">
        <v>497</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779724</v>
      </c>
      <c r="AB130" s="780"/>
      <c r="AC130" s="780"/>
      <c r="AD130" s="780"/>
      <c r="AE130" s="781"/>
      <c r="AF130" s="782">
        <v>767785</v>
      </c>
      <c r="AG130" s="780"/>
      <c r="AH130" s="780"/>
      <c r="AI130" s="780"/>
      <c r="AJ130" s="781"/>
      <c r="AK130" s="782">
        <v>792452</v>
      </c>
      <c r="AL130" s="780"/>
      <c r="AM130" s="780"/>
      <c r="AN130" s="780"/>
      <c r="AO130" s="781"/>
      <c r="AP130" s="783"/>
      <c r="AQ130" s="784"/>
      <c r="AR130" s="784"/>
      <c r="AS130" s="784"/>
      <c r="AT130" s="785"/>
      <c r="AU130" s="229"/>
      <c r="AV130" s="229"/>
      <c r="AW130" s="229"/>
      <c r="AX130" s="751" t="s">
        <v>500</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3576853</v>
      </c>
      <c r="AB131" s="764"/>
      <c r="AC131" s="764"/>
      <c r="AD131" s="764"/>
      <c r="AE131" s="765"/>
      <c r="AF131" s="766">
        <v>3833390</v>
      </c>
      <c r="AG131" s="764"/>
      <c r="AH131" s="764"/>
      <c r="AI131" s="764"/>
      <c r="AJ131" s="765"/>
      <c r="AK131" s="766">
        <v>3669686</v>
      </c>
      <c r="AL131" s="764"/>
      <c r="AM131" s="764"/>
      <c r="AN131" s="764"/>
      <c r="AO131" s="765"/>
      <c r="AP131" s="767"/>
      <c r="AQ131" s="768"/>
      <c r="AR131" s="768"/>
      <c r="AS131" s="768"/>
      <c r="AT131" s="769"/>
      <c r="AU131" s="229"/>
      <c r="AV131" s="229"/>
      <c r="AW131" s="229"/>
      <c r="AX131" s="729" t="s">
        <v>502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6.1394751200000002</v>
      </c>
      <c r="AB132" s="745"/>
      <c r="AC132" s="745"/>
      <c r="AD132" s="745"/>
      <c r="AE132" s="746"/>
      <c r="AF132" s="747">
        <v>5.9649553009999998</v>
      </c>
      <c r="AG132" s="745"/>
      <c r="AH132" s="745"/>
      <c r="AI132" s="745"/>
      <c r="AJ132" s="746"/>
      <c r="AK132" s="747">
        <v>8.0821901379999996</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6.4</v>
      </c>
      <c r="AB133" s="724"/>
      <c r="AC133" s="724"/>
      <c r="AD133" s="724"/>
      <c r="AE133" s="725"/>
      <c r="AF133" s="723">
        <v>6.4</v>
      </c>
      <c r="AG133" s="724"/>
      <c r="AH133" s="724"/>
      <c r="AI133" s="724"/>
      <c r="AJ133" s="725"/>
      <c r="AK133" s="723">
        <v>6.7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6gmzsPgjJuO7S9/epb4RfDL4dsx3oPEAjERyIaUdZQQDAfLjJK3sAz4o9HbPvwNf8P+CfZhqq7JPnU69z9LyQ==" saltValue="jw+gVZ+6QukIW2CQHX0V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5" zoomScale="85" zoomScaleNormal="85" zoomScaleSheetLayoutView="85" workbookViewId="0">
      <selection activeCell="AZ76" sqref="AZ76"/>
    </sheetView>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O5/PfhdgTPz6v+zm/NSuPwjcr3CNTj2XtKInkJTZJRVSAj3E/pRkASsLcxO6XFMknyNHTjYlfyKs6+cp5ieKg==" saltValue="x7+MOVqUPpdv8jZVBamp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3" zoomScale="85" zoomScaleNormal="85" zoomScaleSheetLayoutView="55" workbookViewId="0">
      <selection activeCell="AH14" sqref="AH14:AL14"/>
    </sheetView>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Og+7/anpm9p5zdkzYPjdF6Kcl+D5K2SlmLCKkuFdXGpMI67Z2BeuKDRYSjRLwA9zWvubi59Gl5zPBBA0egaHA==" saltValue="f6fhh0DcykrOxY6xAqtL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H14" sqref="AH14:AN14"/>
    </sheetView>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509</v>
      </c>
      <c r="AP7" s="268"/>
      <c r="AQ7" s="269" t="s">
        <v>510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511</v>
      </c>
      <c r="AQ8" s="275" t="s">
        <v>512</v>
      </c>
      <c r="AR8" s="276" t="s">
        <v>513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514</v>
      </c>
      <c r="AL9" s="1131"/>
      <c r="AM9" s="1131"/>
      <c r="AN9" s="1132"/>
      <c r="AO9" s="277">
        <v>1091719</v>
      </c>
      <c r="AP9" s="277">
        <v>120472</v>
      </c>
      <c r="AQ9" s="278">
        <v>138583</v>
      </c>
      <c r="AR9" s="279">
        <v>-13.1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515</v>
      </c>
      <c r="AL10" s="1131"/>
      <c r="AM10" s="1131"/>
      <c r="AN10" s="1132"/>
      <c r="AO10" s="280">
        <v>132908</v>
      </c>
      <c r="AP10" s="280">
        <v>14667</v>
      </c>
      <c r="AQ10" s="281">
        <v>15847</v>
      </c>
      <c r="AR10" s="282">
        <v>-7.4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516</v>
      </c>
      <c r="AL11" s="1131"/>
      <c r="AM11" s="1131"/>
      <c r="AN11" s="1132"/>
      <c r="AO11" s="280" t="s">
        <v>517</v>
      </c>
      <c r="AP11" s="280" t="s">
        <v>517</v>
      </c>
      <c r="AQ11" s="281">
        <v>2224</v>
      </c>
      <c r="AR11" s="282" t="s">
        <v>517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518</v>
      </c>
      <c r="AL12" s="1131"/>
      <c r="AM12" s="1131"/>
      <c r="AN12" s="1132"/>
      <c r="AO12" s="280" t="s">
        <v>517</v>
      </c>
      <c r="AP12" s="280" t="s">
        <v>517</v>
      </c>
      <c r="AQ12" s="281" t="s">
        <v>517</v>
      </c>
      <c r="AR12" s="282" t="s">
        <v>517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519</v>
      </c>
      <c r="AL13" s="1131"/>
      <c r="AM13" s="1131"/>
      <c r="AN13" s="1132"/>
      <c r="AO13" s="280">
        <v>68305</v>
      </c>
      <c r="AP13" s="280">
        <v>7538</v>
      </c>
      <c r="AQ13" s="281">
        <v>5571</v>
      </c>
      <c r="AR13" s="282">
        <v>35.299999999999997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520</v>
      </c>
      <c r="AL14" s="1131"/>
      <c r="AM14" s="1131"/>
      <c r="AN14" s="1132"/>
      <c r="AO14" s="280">
        <v>31638</v>
      </c>
      <c r="AP14" s="280">
        <v>3491</v>
      </c>
      <c r="AQ14" s="281">
        <v>2766</v>
      </c>
      <c r="AR14" s="282">
        <v>26.2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521</v>
      </c>
      <c r="AL15" s="1134"/>
      <c r="AM15" s="1134"/>
      <c r="AN15" s="1135"/>
      <c r="AO15" s="280">
        <v>-88420</v>
      </c>
      <c r="AP15" s="280">
        <v>-9757</v>
      </c>
      <c r="AQ15" s="281">
        <v>-9361</v>
      </c>
      <c r="AR15" s="282">
        <v>4.2</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192</v>
      </c>
      <c r="AL16" s="1134"/>
      <c r="AM16" s="1134"/>
      <c r="AN16" s="1135"/>
      <c r="AO16" s="280">
        <v>1236150</v>
      </c>
      <c r="AP16" s="280">
        <v>136410</v>
      </c>
      <c r="AQ16" s="281">
        <v>155632</v>
      </c>
      <c r="AR16" s="282">
        <v>-12.4</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526</v>
      </c>
      <c r="AL21" s="1137"/>
      <c r="AM21" s="1137"/>
      <c r="AN21" s="1138"/>
      <c r="AO21" s="293">
        <v>14.46</v>
      </c>
      <c r="AP21" s="294">
        <v>13.83</v>
      </c>
      <c r="AQ21" s="295">
        <v>0.63</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527</v>
      </c>
      <c r="AL22" s="1137"/>
      <c r="AM22" s="1137"/>
      <c r="AN22" s="1138"/>
      <c r="AO22" s="298">
        <v>94.6</v>
      </c>
      <c r="AP22" s="299">
        <v>96.2</v>
      </c>
      <c r="AQ22" s="300">
        <v>-1.6</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 x14ac:dyDescent="0.2">
      <c r="A27" s="305"/>
      <c r="AO27" s="258"/>
      <c r="AP27" s="258"/>
      <c r="AQ27" s="258"/>
      <c r="AR27" s="258"/>
      <c r="AS27" s="258"/>
      <c r="AT27" s="258"/>
    </row>
    <row r="28" spans="1:46" ht="16.5"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509</v>
      </c>
      <c r="AP30" s="268"/>
      <c r="AQ30" s="269" t="s">
        <v>510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531</v>
      </c>
      <c r="AL32" s="1121"/>
      <c r="AM32" s="1121"/>
      <c r="AN32" s="1122"/>
      <c r="AO32" s="308">
        <v>993703</v>
      </c>
      <c r="AP32" s="308">
        <v>109656</v>
      </c>
      <c r="AQ32" s="309">
        <v>82029</v>
      </c>
      <c r="AR32" s="310">
        <v>33.700000000000003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532</v>
      </c>
      <c r="AL33" s="1121"/>
      <c r="AM33" s="1121"/>
      <c r="AN33" s="1122"/>
      <c r="AO33" s="308" t="s">
        <v>517</v>
      </c>
      <c r="AP33" s="308" t="s">
        <v>517</v>
      </c>
      <c r="AQ33" s="309" t="s">
        <v>517</v>
      </c>
      <c r="AR33" s="310" t="s">
        <v>517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533</v>
      </c>
      <c r="AL34" s="1121"/>
      <c r="AM34" s="1121"/>
      <c r="AN34" s="1122"/>
      <c r="AO34" s="308" t="s">
        <v>517</v>
      </c>
      <c r="AP34" s="308" t="s">
        <v>517</v>
      </c>
      <c r="AQ34" s="309" t="s">
        <v>517</v>
      </c>
      <c r="AR34" s="310" t="s">
        <v>517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534</v>
      </c>
      <c r="AL35" s="1121"/>
      <c r="AM35" s="1121"/>
      <c r="AN35" s="1122"/>
      <c r="AO35" s="308">
        <v>51878</v>
      </c>
      <c r="AP35" s="308">
        <v>5725</v>
      </c>
      <c r="AQ35" s="309">
        <v>28200</v>
      </c>
      <c r="AR35" s="310">
        <v>-79.7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535</v>
      </c>
      <c r="AL36" s="1121"/>
      <c r="AM36" s="1121"/>
      <c r="AN36" s="1122"/>
      <c r="AO36" s="308">
        <v>53350</v>
      </c>
      <c r="AP36" s="308">
        <v>5887</v>
      </c>
      <c r="AQ36" s="309">
        <v>4770</v>
      </c>
      <c r="AR36" s="310">
        <v>23.4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536</v>
      </c>
      <c r="AL37" s="1121"/>
      <c r="AM37" s="1121"/>
      <c r="AN37" s="1122"/>
      <c r="AO37" s="308" t="s">
        <v>517</v>
      </c>
      <c r="AP37" s="308" t="s">
        <v>517</v>
      </c>
      <c r="AQ37" s="309">
        <v>525</v>
      </c>
      <c r="AR37" s="310" t="s">
        <v>517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537</v>
      </c>
      <c r="AL38" s="1124"/>
      <c r="AM38" s="1124"/>
      <c r="AN38" s="1125"/>
      <c r="AO38" s="311" t="s">
        <v>517</v>
      </c>
      <c r="AP38" s="311" t="s">
        <v>517</v>
      </c>
      <c r="AQ38" s="312">
        <v>4</v>
      </c>
      <c r="AR38" s="300" t="s">
        <v>517</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538</v>
      </c>
      <c r="AL39" s="1124"/>
      <c r="AM39" s="1124"/>
      <c r="AN39" s="1125"/>
      <c r="AO39" s="308">
        <v>-9888</v>
      </c>
      <c r="AP39" s="308">
        <v>-1091</v>
      </c>
      <c r="AQ39" s="309">
        <v>-1861</v>
      </c>
      <c r="AR39" s="310">
        <v>-41.4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539</v>
      </c>
      <c r="AL40" s="1121"/>
      <c r="AM40" s="1121"/>
      <c r="AN40" s="1122"/>
      <c r="AO40" s="308">
        <v>-792452</v>
      </c>
      <c r="AP40" s="308">
        <v>-87448</v>
      </c>
      <c r="AQ40" s="309">
        <v>-76879</v>
      </c>
      <c r="AR40" s="310">
        <v>13.7</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306</v>
      </c>
      <c r="AL41" s="1127"/>
      <c r="AM41" s="1127"/>
      <c r="AN41" s="1128"/>
      <c r="AO41" s="308">
        <v>296591</v>
      </c>
      <c r="AP41" s="308">
        <v>32729</v>
      </c>
      <c r="AQ41" s="309">
        <v>36788</v>
      </c>
      <c r="AR41" s="310">
        <v>-11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509</v>
      </c>
      <c r="AN49" s="1115" t="s">
        <v>543</v>
      </c>
      <c r="AO49" s="1116"/>
      <c r="AP49" s="1116"/>
      <c r="AQ49" s="1116"/>
      <c r="AR49" s="1117"/>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544</v>
      </c>
      <c r="AO50" s="325" t="s">
        <v>545</v>
      </c>
      <c r="AP50" s="326" t="s">
        <v>546</v>
      </c>
      <c r="AQ50" s="327" t="s">
        <v>547</v>
      </c>
      <c r="AR50" s="328" t="s">
        <v>548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1533790</v>
      </c>
      <c r="AN51" s="330">
        <v>151695</v>
      </c>
      <c r="AO51" s="331">
        <v>36.299999999999997</v>
      </c>
      <c r="AP51" s="332">
        <v>108252</v>
      </c>
      <c r="AQ51" s="333">
        <v>30.4</v>
      </c>
      <c r="AR51" s="334">
        <v>5.9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363374</v>
      </c>
      <c r="AN52" s="338">
        <v>35938</v>
      </c>
      <c r="AO52" s="339">
        <v>-25</v>
      </c>
      <c r="AP52" s="340">
        <v>50321</v>
      </c>
      <c r="AQ52" s="341">
        <v>7.6</v>
      </c>
      <c r="AR52" s="342">
        <v>-32.6</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1742391</v>
      </c>
      <c r="AN53" s="330">
        <v>175946</v>
      </c>
      <c r="AO53" s="331">
        <v>16</v>
      </c>
      <c r="AP53" s="332">
        <v>93492</v>
      </c>
      <c r="AQ53" s="333">
        <v>-13.6</v>
      </c>
      <c r="AR53" s="334">
        <v>29.6</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813466</v>
      </c>
      <c r="AN54" s="338">
        <v>82143</v>
      </c>
      <c r="AO54" s="339">
        <v>128.6</v>
      </c>
      <c r="AP54" s="340">
        <v>53316</v>
      </c>
      <c r="AQ54" s="341">
        <v>6</v>
      </c>
      <c r="AR54" s="342">
        <v>122.6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1460640</v>
      </c>
      <c r="AN55" s="330">
        <v>151158</v>
      </c>
      <c r="AO55" s="331">
        <v>-14.1</v>
      </c>
      <c r="AP55" s="332">
        <v>126525</v>
      </c>
      <c r="AQ55" s="333">
        <v>35.299999999999997</v>
      </c>
      <c r="AR55" s="334">
        <v>-49.4</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554954</v>
      </c>
      <c r="AN56" s="338">
        <v>57431</v>
      </c>
      <c r="AO56" s="339">
        <v>-30.1</v>
      </c>
      <c r="AP56" s="340">
        <v>67052</v>
      </c>
      <c r="AQ56" s="341">
        <v>25.8</v>
      </c>
      <c r="AR56" s="342">
        <v>-55.9</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1309313</v>
      </c>
      <c r="AN57" s="330">
        <v>139496</v>
      </c>
      <c r="AO57" s="331">
        <v>-7.7</v>
      </c>
      <c r="AP57" s="332">
        <v>122054</v>
      </c>
      <c r="AQ57" s="333">
        <v>-3.5</v>
      </c>
      <c r="AR57" s="334">
        <v>-4.2</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590882</v>
      </c>
      <c r="AN58" s="338">
        <v>62954</v>
      </c>
      <c r="AO58" s="339">
        <v>9.6</v>
      </c>
      <c r="AP58" s="340">
        <v>68298</v>
      </c>
      <c r="AQ58" s="341">
        <v>1.9</v>
      </c>
      <c r="AR58" s="342">
        <v>7.7</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1188437</v>
      </c>
      <c r="AN59" s="330">
        <v>131145</v>
      </c>
      <c r="AO59" s="331">
        <v>-6</v>
      </c>
      <c r="AP59" s="332">
        <v>111644</v>
      </c>
      <c r="AQ59" s="333">
        <v>-8.5</v>
      </c>
      <c r="AR59" s="334">
        <v>2.5</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440139</v>
      </c>
      <c r="AN60" s="338">
        <v>48570</v>
      </c>
      <c r="AO60" s="339">
        <v>-22.8</v>
      </c>
      <c r="AP60" s="340">
        <v>66606</v>
      </c>
      <c r="AQ60" s="341">
        <v>-2.5</v>
      </c>
      <c r="AR60" s="342">
        <v>-20.3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1446914</v>
      </c>
      <c r="AN61" s="345">
        <v>149888</v>
      </c>
      <c r="AO61" s="346">
        <v>4.9000000000000004</v>
      </c>
      <c r="AP61" s="347">
        <v>112393</v>
      </c>
      <c r="AQ61" s="348">
        <v>8</v>
      </c>
      <c r="AR61" s="334">
        <v>-3.1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552563</v>
      </c>
      <c r="AN62" s="338">
        <v>57407</v>
      </c>
      <c r="AO62" s="339">
        <v>12.1</v>
      </c>
      <c r="AP62" s="340">
        <v>61119</v>
      </c>
      <c r="AQ62" s="341">
        <v>7.8</v>
      </c>
      <c r="AR62" s="342">
        <v>4.3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6Pgy1uPB6qycK5yEUosSqTFn9F00X63B6YNob6iAS8Mqx1bVbT1g+jwkD2k3GJDmUOwMOOwLzLnI5maK9p7OcQ==" saltValue="1N8RgZ2/ySff+QYjxqxa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election activeCell="AH14" sqref="AH14:AL14"/>
    </sheetView>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1" spans="125:125" ht="13.5" hidden="1" customHeight="1" x14ac:dyDescent="0.2">
      <c r="DU121" s="255"/>
    </row>
  </sheetData>
  <sheetProtection algorithmName="SHA-512" hashValue="f3u3Q6zrlNKNWiLcEIHO12jSalk/8U80CTsPrldP+P5kzm0qgTbzCXOtDFvdDXkaRBZVgkPckvmwS4D5JvJvjA==" saltValue="71Hihk6Nfu/qZ4NOUK3C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85" zoomScaleNormal="85" zoomScaleSheetLayoutView="55" workbookViewId="0">
      <selection activeCell="AH14" sqref="AH14:AL14"/>
    </sheetView>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EF8nC44GHGP1q619+2iXdd78X+jw9hUey/juVnlUWmbDjbjnewP3NaoxbUasfaKECxMb0P8C5s76sPQtq433xg==" saltValue="MIP7o6W3hxlMOqqBtF6W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election activeCell="AH14" sqref="AH14:AL14"/>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44.19</v>
      </c>
      <c r="G47" s="12">
        <v>42.76</v>
      </c>
      <c r="H47" s="12">
        <v>38.54</v>
      </c>
      <c r="I47" s="12">
        <v>36.340000000000003</v>
      </c>
      <c r="J47" s="13">
        <v>40.450000000000003</v>
      </c>
    </row>
    <row r="48" spans="2:10" ht="57.75" customHeight="1" x14ac:dyDescent="0.2">
      <c r="B48" s="14"/>
      <c r="C48" s="1141" t="s">
        <v>4</v>
      </c>
      <c r="D48" s="1141"/>
      <c r="E48" s="1142"/>
      <c r="F48" s="15">
        <v>9.5</v>
      </c>
      <c r="G48" s="16">
        <v>4.5199999999999996</v>
      </c>
      <c r="H48" s="16">
        <v>4.6900000000000004</v>
      </c>
      <c r="I48" s="16">
        <v>6.12</v>
      </c>
      <c r="J48" s="17">
        <v>5.33</v>
      </c>
    </row>
    <row r="49" spans="2:10" ht="57.75" customHeight="1" thickBot="1" x14ac:dyDescent="0.25">
      <c r="B49" s="18"/>
      <c r="C49" s="1143" t="s">
        <v>5</v>
      </c>
      <c r="D49" s="1143"/>
      <c r="E49" s="1144"/>
      <c r="F49" s="19" t="s">
        <v>564</v>
      </c>
      <c r="G49" s="20" t="s">
        <v>565</v>
      </c>
      <c r="H49" s="20" t="s">
        <v>566</v>
      </c>
      <c r="I49" s="20">
        <v>1.53</v>
      </c>
      <c r="J49" s="21">
        <v>1.98</v>
      </c>
    </row>
    <row r="50" spans="2:10" ht="13" x14ac:dyDescent="0.2"/>
  </sheetData>
  <sheetProtection algorithmName="SHA-512" hashValue="ePs0db2N6uFzwDCwhLrw2bqa0TsAvdIUGr64cOQBY6ImsWzXqQ0/C6MXHavmdkZ1E/vOg0Q/f6iZld9sNDsypA==" saltValue="sIErGX21NqlB4MQSH8dA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2024-03-19T02:11:14Z</cp:lastPrinted>
  <dcterms:created xsi:type="dcterms:W3CDTF">2024-03-14T04:39:28Z</dcterms:created>
  <dcterms:modified xsi:type="dcterms:W3CDTF">2024-03-21T05:57:07Z</dcterms:modified>
  <cp:category/>
</cp:coreProperties>
</file>