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6"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C36" i="10"/>
  <c r="CO35" i="10"/>
  <c r="CO36" i="10" s="1"/>
  <c r="BE35" i="10"/>
  <c r="C35" i="10"/>
  <c r="CO34" i="10"/>
  <c r="BW34" i="10"/>
  <c r="BW35" i="10" s="1"/>
  <c r="BW36"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<sst xmlns="http://schemas.openxmlformats.org/spreadsheetml/2006/main" count="1107" uniqueCount="591">
  <si>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</si>
  <si>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</si>
  <si>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</si>
  <si>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</si>
  <si>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</si>
  <si>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</si>
  <si>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</si>
  <si>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</si>
  <si>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</si>
  <si>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</si>
  <si>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</si>
  <si>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</si>
  <si>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</si>
  <si>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</si>
  <si>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</si>
  <si>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</si>
  <si>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</si>
  <si>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</si>
  <si>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</si>
  <si>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</si>
  <si>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</si>
  <si>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</si>
  <si>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</si>
  <si>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</si>
  <si>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</si>
  <si>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</si>
  <si>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</si>
  <si>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</si>
  <si>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</si>
  <si>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</si>
  <si>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</si>
  <si>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</si>
  <si>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</si>
  <si>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</si>
  <si>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</si>
  <si>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</si>
  <si>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</si>
  <si>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</si>
  <si>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</si>
  <si>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</si>
  <si>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</si>
  <si>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</si>
  <si>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</si>
  <si>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</si>
  <si>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</si>
  <si>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</si>
  <si>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</si>
  <si>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</si>
  <si>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</si>
  <si>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</si>
  <si>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</si>
  <si>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</si>
  <si>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</si>
  <si>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</si>
  <si>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</si>
  <si>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</si>
  <si>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</si>
  <si>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</si>
  <si>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</si>
  <si>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</si>
  <si>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</si>
  <si>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</si>
  <si>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</si>
  <si>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</si>
  <si>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</si>
  <si>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</si>
  <si>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</si>
  <si>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</si>
  <si>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</si>
  <si>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</si>
  <si>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</si>
  <si>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</si>
  <si>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</si>
  <si>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</si>
  <si>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</si>
  <si>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</si>
  <si>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</si>
  <si>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</si>
  <si>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</si>
  <si>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</si>
  <si>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</si>
  <si>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</si>
  <si>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</si>
  <si>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</si>
  <si>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</si>
  <si>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</si>
  <si>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</si>
  <si>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</si>
  <si>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</si>
  <si>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</si>
  <si>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</si>
  <si>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</si>
  <si>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</si>
  <si>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</si>
  <si>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</si>
  <si>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</si>
  <si>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</si>
  <si>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</si>
  <si>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</si>
  <si>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</si>
  <si>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</si>
  <si>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</si>
  <si>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</si>
  <si>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</si>
  <si>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</si>
  <si>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</si>
  <si>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</si>
  <si>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</si>
  <si>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</si>
  <si>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</si>
  <si>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</si>
  <si>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</si>
  <si>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</si>
  <si>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</si>
  <si>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</si>
  <si>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</si>
  <si>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</si>
  <si>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</si>
  <si>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</si>
  <si>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</si>
  <si>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</si>
  <si>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</si>
  <si>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</si>
  <si>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</si>
  <si>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</si>
  <si>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</si>
  <si>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</si>
  <si>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</si>
  <si>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</si>
  <si>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</si>
  <si>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</si>
  <si>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</si>
  <si>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</si>
  <si>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</si>
  <si>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</si>
  <si>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</si>
  <si>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</si>
  <si>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</si>
  <si>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</si>
  <si>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</si>
  <si>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</si>
  <si>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</si>
  <si>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</si>
  <si>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</si>
  <si>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</si>
  <si>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</si>
  <si>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</si>
  <si>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</si>
  <si>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</si>
  <si>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</si>
  <si>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</si>
  <si>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</si>
  <si>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</si>
  <si>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</si>
  <si>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</si>
  <si>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</si>
  <si>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</si>
  <si>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</si>
  <si>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</si>
  <si>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</si>
  <si>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</si>
  <si>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</si>
  <si>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</si>
  <si>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</si>
  <si>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</si>
  <si>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</si>
  <si>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</si>
  <si>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</si>
  <si>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</si>
  <si>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</si>
  <si>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</si>
  <si>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</si>
  <si>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</si>
  <si>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</si>
  <si>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</si>
  <si>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</si>
  <si>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</si>
  <si>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</si>
  <si>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</si>
  <si>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</si>
  <si>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</si>
  <si>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</si>
  <si>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</si>
  <si>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</si>
  <si>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</si>
  <si>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</si>
  <si>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</si>
  <si>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</si>
  <si>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</si>
  <si>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</si>
  <si>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</si>
  <si>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</si>
  <si>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</si>
  <si>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</si>
  <si>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</si>
  <si>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</si>
  <si>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</si>
  <si>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</si>
  <si>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</si>
  <si>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</si>
  <si>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</si>
  <si>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</si>
  <si>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</si>
  <si>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</si>
  <si>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</si>
  <si>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</si>
  <si>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</si>
  <si>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</si>
  <si>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</si>
  <si>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</si>
  <si>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</si>
  <si>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</si>
  <si>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</si>
  <si>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</si>
  <si>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</si>
  <si>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</si>
  <si>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熊本県水俣市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</si>
  <si>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</si>
  <si>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</si>
  <si>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</si>
  <si>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</si>
  <si>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</si>
  <si>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</si>
  <si>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</si>
  <si>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</si>
  <si>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</si>
  <si>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</si>
  <si>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</si>
  <si>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</si>
  <si>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</si>
  <si>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</si>
  <si>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</si>
  <si>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</si>
  <si>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</si>
  <si>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</si>
  <si>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</si>
  <si>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</si>
  <si>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</si>
  <si>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</si>
  <si>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</si>
  <si>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</si>
  <si>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</si>
  <si>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</si>
  <si>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</si>
  <si>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</si>
  <si>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</si>
  <si>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</si>
  <si>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</si>
  <si>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</si>
  <si>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</si>
  <si>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</si>
  <si>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</si>
  <si>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</si>
  <si>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</si>
  <si>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</si>
  <si>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</si>
  <si>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</si>
  <si>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</si>
  <si>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</si>
  <si>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</si>
  <si>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</si>
  <si>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</si>
  <si>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</si>
  <si>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</si>
  <si>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</si>
  <si>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</si>
  <si>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</si>
  <si>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</si>
  <si>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</si>
  <si>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</si>
  <si>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</si>
  <si>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</si>
  <si>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</si>
  <si>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</si>
  <si>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</si>
  <si>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</si>
  <si>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</si>
  <si>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</si>
  <si>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</si>
  <si>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</si>
  <si>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</si>
  <si>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</si>
  <si>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</si>
  <si>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</si>
  <si>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</si>
  <si>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</si>
  <si>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</si>
  <si>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</si>
  <si>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</si>
  <si>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</si>
  <si>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</si>
  <si>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</si>
  <si>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</si>
  <si>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</si>
  <si>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</si>
  <si>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</si>
  <si>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</si>
  <si>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</si>
  <si>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</si>
  <si>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</si>
  <si>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</si>
  <si>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</si>
  <si>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</si>
  <si>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</si>
  <si>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</si>
  <si>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</si>
  <si>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</si>
  <si>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</si>
  <si>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</si>
  <si>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</si>
  <si>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</si>
  <si>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</si>
  <si>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</si>
  <si>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</si>
  <si>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</si>
  <si>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</si>
  <si>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</si>
  <si>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</si>
  <si>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</si>
  <si>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</si>
  <si>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</si>
  <si>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</si>
  <si>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</si>
  <si>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</si>
  <si>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</si>
  <si>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</si>
  <si>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</si>
  <si>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</si>
  <si>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</si>
  <si>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</si>
  <si>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</si>
  <si>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</si>
  <si>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</si>
  <si>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</si>
  <si>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</si>
  <si>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</si>
  <si>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</si>
  <si>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</si>
  <si>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</si>
  <si>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</si>
  <si>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</si>
  <si>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</si>
  <si>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</si>
  <si>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</si>
  <si>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</si>
  <si>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</si>
  <si>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</si>
  <si>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</si>
  <si>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</si>
  <si>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</si>
  <si>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</si>
  <si>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</si>
  <si>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</si>
  <si>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</si>
  <si>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</si>
  <si>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</si>
  <si>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</si>
  <si>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</si>
  <si>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</si>
  <si>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</si>
  <si>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</si>
  <si>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</si>
  <si>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</si>
  <si>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</si>
  <si>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</si>
  <si>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</si>
  <si>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</si>
  <si>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</si>
  <si>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</si>
  <si>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熊本県水俣市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</si>
  <si>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</si>
  <si>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</si>
  <si>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</si>
  <si>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</si>
  <si>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</si>
  <si>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</si>
  <si>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</si>
  <si>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</si>
  <si>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</si>
  <si>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</si>
  <si>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</si>
  <si>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</si>
  <si>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</si>
  <si>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</si>
  <si>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</si>
  <si>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</si>
  <si>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</si>
  <si>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</si>
  <si>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</si>
  <si>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</si>
  <si>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</si>
  <si>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</si>
  <si>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</si>
  <si>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</si>
  <si>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</si>
  <si>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</si>
  <si>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</si>
  <si>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</si>
  <si>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</si>
  <si>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</si>
  <si>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</si>
  <si>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</si>
  <si>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</si>
  <si>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</si>
  <si>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</si>
  <si>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</si>
  <si>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</si>
  <si>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</si>
  <si>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</si>
  <si>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</si>
  <si>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</si>
  <si>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</si>
  <si>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</si>
  <si>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</si>
  <si>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</si>
  <si>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</si>
  <si>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</si>
  <si>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</si>
  <si>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</si>
  <si>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</si>
  <si>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</si>
  <si>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</si>
  <si>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</si>
  <si>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</si>
  <si>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</si>
  <si>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</si>
  <si>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</si>
  <si>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</si>
  <si>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</si>
  <si>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</si>
  <si>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</si>
  <si>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</si>
  <si>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</si>
  <si>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</si>
  <si>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</si>
  <si>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</si>
  <si>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</si>
  <si>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</si>
  <si>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</si>
  <si>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</si>
  <si>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</si>
  <si>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</si>
  <si>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</si>
  <si>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</si>
  <si>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</si>
  <si>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</si>
  <si>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</si>
  <si>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</si>
  <si>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</si>
  <si>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</si>
  <si>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</si>
  <si>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</si>
  <si>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</si>
  <si>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</si>
  <si>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</si>
  <si>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</si>
  <si>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</si>
  <si>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</si>
  <si>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</si>
  <si>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</si>
  <si>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</si>
  <si>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</si>
  <si>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</si>
  <si>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</si>
  <si>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</si>
  <si>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</si>
  <si>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</si>
  <si>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</si>
  <si>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水俣市公共下水道事業会計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</si>
  <si>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</si>
  <si>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</si>
  <si>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水俣市病院事業会計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</si>
  <si>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</si>
  <si>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水俣市水道事業会計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</si>
  <si>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</si>
  <si>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</si>
  <si>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</si>
  <si>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</si>
  <si>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</si>
  <si>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</si>
  <si>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</si>
  <si>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</si>
  <si>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</si>
  <si>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</si>
  <si>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</si>
  <si>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</si>
  <si>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</si>
  <si>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</si>
  <si>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</si>
  <si>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</si>
  <si>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</si>
  <si>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</si>
  <si>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</si>
  <si>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</si>
  <si>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</si>
  <si>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</si>
  <si>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</si>
  <si>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</si>
  <si>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</si>
  <si>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</si>
  <si>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</si>
  <si>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</si>
  <si>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</si>
  <si>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</si>
  <si>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</si>
  <si>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</si>
  <si>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</si>
  <si>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</si>
  <si>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</si>
  <si>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</si>
  <si>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</si>
  <si>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</si>
  <si>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</si>
  <si>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</si>
  <si>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</si>
  <si>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</si>
  <si>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</si>
  <si>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</si>
  <si>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</si>
  <si>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</si>
  <si>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</si>
  <si>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</si>
  <si>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</si>
  <si>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</si>
  <si>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</si>
  <si>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</si>
  <si>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</si>
  <si>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</si>
  <si>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</si>
  <si>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</si>
  <si>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</si>
  <si>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</si>
  <si>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</si>
  <si>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</si>
  <si>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</si>
  <si>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</si>
  <si>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</si>
  <si>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</si>
  <si>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</si>
  <si>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</si>
  <si>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</si>
  <si>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</si>
  <si>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</si>
  <si>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</si>
  <si>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</si>
  <si>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</si>
  <si>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</si>
  <si>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</si>
  <si>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</si>
  <si>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</si>
  <si>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</si>
  <si>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</si>
  <si>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</si>
  <si>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</si>
  <si>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</si>
  <si>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</si>
  <si>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</si>
  <si>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</si>
  <si>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</si>
  <si>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</si>
  <si>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</si>
  <si>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9.39</t>
  </si>
  <si>
    <t>▲ 7.16</t>
  </si>
  <si>
    <t>▲ 0.19</t>
  </si>
  <si>
    <t>病院事業会計</t>
  </si>
  <si>
    <t>一般会計</t>
  </si>
  <si>
    <t>水道事業会計</t>
  </si>
  <si>
    <t>介護保険特別会計</t>
  </si>
  <si>
    <t>国民健康保険事業特別会計</t>
  </si>
  <si>
    <t>公共下水道事業会計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</si>
  <si>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</si>
  <si>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</si>
  <si>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</si>
  <si>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</si>
  <si>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</si>
  <si>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</si>
  <si>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</si>
  <si>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</si>
  <si>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</si>
  <si>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</si>
  <si>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水俣芦北広域行政事務組合</t>
    <rPh sb="0" eb="4">
      <t>ミナマタアシキタ</t>
    </rPh>
    <rPh sb="4" eb="6">
      <t>コウイキ</t>
    </rPh>
    <rPh sb="6" eb="8">
      <t>ギョウセイ</t>
    </rPh>
    <rPh sb="8" eb="10">
      <t>ジム</t>
    </rPh>
    <rPh sb="10" eb="12">
      <t>クミアイ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</si>
  <si>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20">
      <t>イッパンカイケイ</t>
    </rPh>
    <phoneticPr fontId="2"/>
  </si>
  <si>
    <t>熊本県後期高齢者医療連合
（後期高齢者医療特別会計）</t>
    <rPh sb="0" eb="3">
      <t>クマモトケン</t>
    </rPh>
    <rPh sb="3" eb="5">
      <t>コウキ</t>
    </rPh>
    <rPh sb="5" eb="7">
      <t>コウレイ</t>
    </rPh>
    <rPh sb="7" eb="8">
      <t>シャ</t>
    </rPh>
    <rPh sb="8" eb="10">
      <t>イリョウ</t>
    </rPh>
    <rPh sb="10" eb="12">
      <t>レンゴウ</t>
    </rPh>
    <rPh sb="14" eb="19">
      <t>コウキコウレイシャ</t>
    </rPh>
    <rPh sb="19" eb="23">
      <t>イリョウトクベツ</t>
    </rPh>
    <rPh sb="23" eb="25">
      <t>カイケイ</t>
    </rPh>
    <phoneticPr fontId="2"/>
  </si>
  <si>
    <t>水俣市振興公社</t>
    <rPh sb="0" eb="3">
      <t>ミナマタシ</t>
    </rPh>
    <rPh sb="3" eb="7">
      <t>シンコウコウシャ</t>
    </rPh>
    <phoneticPr fontId="2"/>
  </si>
  <si>
    <t>株式会社みなまた</t>
    <rPh sb="0" eb="4">
      <t>カブシキガイシャ</t>
    </rPh>
    <phoneticPr fontId="2"/>
  </si>
  <si>
    <t>水俣市土地開発公社</t>
    <rPh sb="0" eb="3">
      <t>ミナマタシ</t>
    </rPh>
    <rPh sb="3" eb="9">
      <t>トチカイハツコウシャ</t>
    </rPh>
    <phoneticPr fontId="2"/>
  </si>
  <si>
    <t>公共施設整備基金</t>
    <rPh sb="0" eb="4">
      <t>コウキョウシセツ</t>
    </rPh>
    <rPh sb="4" eb="6">
      <t>セイビ</t>
    </rPh>
    <rPh sb="6" eb="8">
      <t>キキン</t>
    </rPh>
    <phoneticPr fontId="2"/>
  </si>
  <si>
    <t>ふるさと創生基金</t>
    <rPh sb="4" eb="6">
      <t>ソウセイ</t>
    </rPh>
    <rPh sb="6" eb="8">
      <t>キキン</t>
    </rPh>
    <phoneticPr fontId="5"/>
  </si>
  <si>
    <t>社会福祉振興基金</t>
    <rPh sb="0" eb="4">
      <t>シャカイフクシ</t>
    </rPh>
    <rPh sb="4" eb="8">
      <t>シンコウキキン</t>
    </rPh>
    <phoneticPr fontId="2"/>
  </si>
  <si>
    <t>森林経営管理基金</t>
    <rPh sb="0" eb="2">
      <t>シンリン</t>
    </rPh>
    <rPh sb="2" eb="4">
      <t>ケイエイ</t>
    </rPh>
    <rPh sb="4" eb="6">
      <t>カンリ</t>
    </rPh>
    <rPh sb="6" eb="8">
      <t>キキン</t>
    </rPh>
    <phoneticPr fontId="2"/>
  </si>
  <si>
    <t>九州新幹線渇水等被害対策基金</t>
    <rPh sb="0" eb="5">
      <t>キュウシュウシンカンセン</t>
    </rPh>
    <rPh sb="5" eb="7">
      <t>カッスイ</t>
    </rPh>
    <rPh sb="7" eb="8">
      <t>トウ</t>
    </rPh>
    <rPh sb="8" eb="10">
      <t>ヒガイ</t>
    </rPh>
    <rPh sb="10" eb="12">
      <t>タイサク</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</si>
</sst>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9C02-4C93-BACB-14BA0CB56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50918</c:v>
                </c:pt>
                <c:pt idx="1">
                  <c:v>84514</c:v>
                </c:pt>
                <c:pt idx="2">
                  <c:v>97591</c:v>
                </c:pt>
                <c:pt idx="3">
                  <c:v>88287</c:v>
                </c:pt>
                <c:pt idx="4">
                  <c:v>60647</c:v>
                </c:pt>
              </c:numCache>
            </c:numRef>
          </c:val>
          <c:smooth val="0"/>
          <c:extLst>
            <c:ext xmlns:c16="http://schemas.microsoft.com/office/drawing/2014/chart" uri="{C3380CC4-5D6E-409C-BE32-E72D297353CC}">
              <c16:uniqueId val="{00000001-9C02-4C93-BACB-14BA0CB56D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1.33</c:v>
                </c:pt>
                <c:pt idx="1">
                  <c:v>2.86</c:v>
                </c:pt>
                <c:pt idx="2">
                  <c:v>3.78</c:v>
                </c:pt>
                <c:pt idx="3">
                  <c:v>12.43</c:v>
                </c:pt>
                <c:pt idx="4">
                  <c:v>12.54</c:v>
                </c:pt>
              </c:numCache>
            </c:numRef>
          </c:val>
          <c:extLst>
            <c:ext xmlns:c16="http://schemas.microsoft.com/office/drawing/2014/chart" uri="{C3380CC4-5D6E-409C-BE32-E72D297353CC}">
              <c16:uniqueId val="{00000000-EEC6-4344-9F9F-F73A783836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c:v>
                </c:pt>
                <c:pt idx="1">
                  <c:v>6.82</c:v>
                </c:pt>
                <c:pt idx="2">
                  <c:v>6.85</c:v>
                </c:pt>
                <c:pt idx="3">
                  <c:v>8.2799999999999994</c:v>
                </c:pt>
                <c:pt idx="4">
                  <c:v>17.2</c:v>
                </c:pt>
              </c:numCache>
            </c:numRef>
          </c:val>
          <c:extLst>
            <c:ext xmlns:c16="http://schemas.microsoft.com/office/drawing/2014/chart" uri="{C3380CC4-5D6E-409C-BE32-E72D297353CC}">
              <c16:uniqueId val="{00000001-EEC6-4344-9F9F-F73A783836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-9.39</c:v>
                </c:pt>
                <c:pt idx="1">
                  <c:v>-7.16</c:v>
                </c:pt>
                <c:pt idx="2">
                  <c:v>-0.19</c:v>
                </c:pt>
                <c:pt idx="3">
                  <c:v>8.86</c:v>
                </c:pt>
                <c:pt idx="4">
                  <c:v>0.79</c:v>
                </c:pt>
              </c:numCache>
            </c:numRef>
          </c:val>
          <c:smooth val="0"/>
          <c:extLst>
            <c:ext xmlns:c16="http://schemas.microsoft.com/office/drawing/2014/chart" uri="{C3380CC4-5D6E-409C-BE32-E72D297353CC}">
              <c16:uniqueId val="{00000002-EEC6-4344-9F9F-F73A783836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7.0000000000000007E-2</c:v>
                </c:pt>
                <c:pt idx="4">
                  <c:v>0</c:v>
                </c:pt>
                <c:pt idx="5">
                  <c:v>0</c:v>
                </c:pt>
                <c:pt idx="6">
                  <c:v>0</c:v>
                </c:pt>
                <c:pt idx="7">
                  <c:v>0</c:v>
                </c:pt>
                <c:pt idx="8">
                  <c:v>0</c:v>
                </c:pt>
                <c:pt idx="9">
                  <c:v>0</c:v>
                </c:pt>
              </c:numCache>
            </c:numRef>
          </c:val>
          <c:extLst>
            <c:ext xmlns:c16="http://schemas.microsoft.com/office/drawing/2014/chart" uri="{C3380CC4-5D6E-409C-BE32-E72D297353CC}">
              <c16:uniqueId val="{00000000-E878-4AB3-9482-BE61E2C511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78-4AB3-9482-BE61E2C511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878-4AB3-9482-BE61E2C5119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3-E878-4AB3-9482-BE61E2C5119E}"/>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0.02</c:v>
                </c:pt>
                <c:pt idx="8">
                  <c:v>#N/A</c:v>
                </c:pt>
                <c:pt idx="9">
                  <c:v>0.12</c:v>
                </c:pt>
              </c:numCache>
            </c:numRef>
          </c:val>
          <c:extLst>
            <c:ext xmlns:c16="http://schemas.microsoft.com/office/drawing/2014/chart" uri="{C3380CC4-5D6E-409C-BE32-E72D297353CC}">
              <c16:uniqueId val="{00000004-E878-4AB3-9482-BE61E2C5119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16.02</c:v>
                </c:pt>
                <c:pt idx="2">
                  <c:v>#N/A</c:v>
                </c:pt>
                <c:pt idx="3">
                  <c:v>15.46</c:v>
                </c:pt>
                <c:pt idx="4">
                  <c:v>#N/A</c:v>
                </c:pt>
                <c:pt idx="5">
                  <c:v>14.19</c:v>
                </c:pt>
                <c:pt idx="6">
                  <c:v>#N/A</c:v>
                </c:pt>
                <c:pt idx="7">
                  <c:v>1.02</c:v>
                </c:pt>
                <c:pt idx="8">
                  <c:v>#N/A</c:v>
                </c:pt>
                <c:pt idx="9">
                  <c:v>0.69</c:v>
                </c:pt>
              </c:numCache>
            </c:numRef>
          </c:val>
          <c:extLst>
            <c:ext xmlns:c16="http://schemas.microsoft.com/office/drawing/2014/chart" uri="{C3380CC4-5D6E-409C-BE32-E72D297353CC}">
              <c16:uniqueId val="{00000005-E878-4AB3-9482-BE61E2C5119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c:v>
                </c:pt>
                <c:pt idx="2">
                  <c:v>#N/A</c:v>
                </c:pt>
                <c:pt idx="3">
                  <c:v>3.01</c:v>
                </c:pt>
                <c:pt idx="4">
                  <c:v>#N/A</c:v>
                </c:pt>
                <c:pt idx="5">
                  <c:v>3.41</c:v>
                </c:pt>
                <c:pt idx="6">
                  <c:v>#N/A</c:v>
                </c:pt>
                <c:pt idx="7">
                  <c:v>3.63</c:v>
                </c:pt>
                <c:pt idx="8">
                  <c:v>#N/A</c:v>
                </c:pt>
                <c:pt idx="9">
                  <c:v>1.91</c:v>
                </c:pt>
              </c:numCache>
            </c:numRef>
          </c:val>
          <c:extLst>
            <c:ext xmlns:c16="http://schemas.microsoft.com/office/drawing/2014/chart" uri="{C3380CC4-5D6E-409C-BE32-E72D297353CC}">
              <c16:uniqueId val="{00000006-E878-4AB3-9482-BE61E2C5119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5.96</c:v>
                </c:pt>
                <c:pt idx="2">
                  <c:v>#N/A</c:v>
                </c:pt>
                <c:pt idx="3">
                  <c:v>7.97</c:v>
                </c:pt>
                <c:pt idx="4">
                  <c:v>#N/A</c:v>
                </c:pt>
                <c:pt idx="5">
                  <c:v>8.2799999999999994</c:v>
                </c:pt>
                <c:pt idx="6">
                  <c:v>#N/A</c:v>
                </c:pt>
                <c:pt idx="7">
                  <c:v>8.08</c:v>
                </c:pt>
                <c:pt idx="8">
                  <c:v>#N/A</c:v>
                </c:pt>
                <c:pt idx="9">
                  <c:v>9.0399999999999991</c:v>
                </c:pt>
              </c:numCache>
            </c:numRef>
          </c:val>
          <c:extLst>
            <c:ext xmlns:c16="http://schemas.microsoft.com/office/drawing/2014/chart" uri="{C3380CC4-5D6E-409C-BE32-E72D297353CC}">
              <c16:uniqueId val="{00000007-E878-4AB3-9482-BE61E2C511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1.32</c:v>
                </c:pt>
                <c:pt idx="2">
                  <c:v>#N/A</c:v>
                </c:pt>
                <c:pt idx="3">
                  <c:v>2.85</c:v>
                </c:pt>
                <c:pt idx="4">
                  <c:v>#N/A</c:v>
                </c:pt>
                <c:pt idx="5">
                  <c:v>3.78</c:v>
                </c:pt>
                <c:pt idx="6">
                  <c:v>#N/A</c:v>
                </c:pt>
                <c:pt idx="7">
                  <c:v>12.42</c:v>
                </c:pt>
                <c:pt idx="8">
                  <c:v>#N/A</c:v>
                </c:pt>
                <c:pt idx="9">
                  <c:v>12.53</c:v>
                </c:pt>
              </c:numCache>
            </c:numRef>
          </c:val>
          <c:extLst>
            <c:ext xmlns:c16="http://schemas.microsoft.com/office/drawing/2014/chart" uri="{C3380CC4-5D6E-409C-BE32-E72D297353CC}">
              <c16:uniqueId val="{00000008-E878-4AB3-9482-BE61E2C5119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52.56</c:v>
                </c:pt>
                <c:pt idx="2">
                  <c:v>#N/A</c:v>
                </c:pt>
                <c:pt idx="3">
                  <c:v>57.47</c:v>
                </c:pt>
                <c:pt idx="4">
                  <c:v>#N/A</c:v>
                </c:pt>
                <c:pt idx="5">
                  <c:v>65.17</c:v>
                </c:pt>
                <c:pt idx="6">
                  <c:v>#N/A</c:v>
                </c:pt>
                <c:pt idx="7">
                  <c:v>73.52</c:v>
                </c:pt>
                <c:pt idx="8">
                  <c:v>#N/A</c:v>
                </c:pt>
                <c:pt idx="9">
                  <c:v>83.95</c:v>
                </c:pt>
              </c:numCache>
            </c:numRef>
          </c:val>
          <c:extLst>
            <c:ext xmlns:c16="http://schemas.microsoft.com/office/drawing/2014/chart" uri="{C3380CC4-5D6E-409C-BE32-E72D297353CC}">
              <c16:uniqueId val="{00000009-E878-4AB3-9482-BE61E2C511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1576</c:v>
                </c:pt>
                <c:pt idx="5">
                  <c:v>1495</c:v>
                </c:pt>
                <c:pt idx="8">
                  <c:v>1484</c:v>
                </c:pt>
                <c:pt idx="11">
                  <c:v>1635</c:v>
                </c:pt>
                <c:pt idx="14">
                  <c:v>1744</c:v>
                </c:pt>
              </c:numCache>
            </c:numRef>
          </c:val>
          <c:extLst>
            <c:ext xmlns:c16="http://schemas.microsoft.com/office/drawing/2014/chart" uri="{C3380CC4-5D6E-409C-BE32-E72D297353CC}">
              <c16:uniqueId val="{00000000-1CBC-441B-A422-CB07FDE6C4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BC-441B-A422-CB07FDE6C4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BC-441B-A422-CB07FDE6C4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3-1CBC-441B-A422-CB07FDE6C4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747</c:v>
                </c:pt>
                <c:pt idx="3">
                  <c:v>652</c:v>
                </c:pt>
                <c:pt idx="6">
                  <c:v>557</c:v>
                </c:pt>
                <c:pt idx="9">
                  <c:v>560</c:v>
                </c:pt>
                <c:pt idx="12">
                  <c:v>577</c:v>
                </c:pt>
              </c:numCache>
            </c:numRef>
          </c:val>
          <c:extLst>
            <c:ext xmlns:c16="http://schemas.microsoft.com/office/drawing/2014/chart" uri="{C3380CC4-5D6E-409C-BE32-E72D297353CC}">
              <c16:uniqueId val="{00000004-1CBC-441B-A422-CB07FDE6C4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BC-441B-A422-CB07FDE6C4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BC-441B-A422-CB07FDE6C4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1540</c:v>
                </c:pt>
                <c:pt idx="3">
                  <c:v>1593</c:v>
                </c:pt>
                <c:pt idx="6">
                  <c:v>1639</c:v>
                </c:pt>
                <c:pt idx="9">
                  <c:v>1656</c:v>
                </c:pt>
                <c:pt idx="12">
                  <c:v>1895</c:v>
                </c:pt>
              </c:numCache>
            </c:numRef>
          </c:val>
          <c:extLst>
            <c:ext xmlns:c16="http://schemas.microsoft.com/office/drawing/2014/chart" uri="{C3380CC4-5D6E-409C-BE32-E72D297353CC}">
              <c16:uniqueId val="{00000007-1CBC-441B-A422-CB07FDE6C4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711</c:v>
                </c:pt>
                <c:pt idx="2">
                  <c:v>#N/A</c:v>
                </c:pt>
                <c:pt idx="3">
                  <c:v>#N/A</c:v>
                </c:pt>
                <c:pt idx="4">
                  <c:v>750</c:v>
                </c:pt>
                <c:pt idx="5">
                  <c:v>#N/A</c:v>
                </c:pt>
                <c:pt idx="6">
                  <c:v>#N/A</c:v>
                </c:pt>
                <c:pt idx="7">
                  <c:v>712</c:v>
                </c:pt>
                <c:pt idx="8">
                  <c:v>#N/A</c:v>
                </c:pt>
                <c:pt idx="9">
                  <c:v>#N/A</c:v>
                </c:pt>
                <c:pt idx="10">
                  <c:v>581</c:v>
                </c:pt>
                <c:pt idx="11">
                  <c:v>#N/A</c:v>
                </c:pt>
                <c:pt idx="12">
                  <c:v>#N/A</c:v>
                </c:pt>
                <c:pt idx="13">
                  <c:v>731</c:v>
                </c:pt>
                <c:pt idx="14">
                  <c:v>#N/A</c:v>
                </c:pt>
              </c:numCache>
            </c:numRef>
          </c:val>
          <c:smooth val="0"/>
          <c:extLst>
            <c:ext xmlns:c16="http://schemas.microsoft.com/office/drawing/2014/chart" uri="{C3380CC4-5D6E-409C-BE32-E72D297353CC}">
              <c16:uniqueId val="{00000008-1CBC-441B-A422-CB07FDE6C4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13047</c:v>
                </c:pt>
                <c:pt idx="5">
                  <c:v>13246</c:v>
                </c:pt>
                <c:pt idx="8">
                  <c:v>14914</c:v>
                </c:pt>
                <c:pt idx="11">
                  <c:v>16660</c:v>
                </c:pt>
                <c:pt idx="14">
                  <c:v>15880</c:v>
                </c:pt>
              </c:numCache>
            </c:numRef>
          </c:val>
          <c:extLst>
            <c:ext xmlns:c16="http://schemas.microsoft.com/office/drawing/2014/chart" uri="{C3380CC4-5D6E-409C-BE32-E72D297353CC}">
              <c16:uniqueId val="{00000000-3141-4C61-8C24-EBA6F80AB0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1690</c:v>
                </c:pt>
                <c:pt idx="5">
                  <c:v>1614</c:v>
                </c:pt>
                <c:pt idx="8">
                  <c:v>1342</c:v>
                </c:pt>
                <c:pt idx="11">
                  <c:v>1132</c:v>
                </c:pt>
                <c:pt idx="14">
                  <c:v>968</c:v>
                </c:pt>
              </c:numCache>
            </c:numRef>
          </c:val>
          <c:extLst>
            <c:ext xmlns:c16="http://schemas.microsoft.com/office/drawing/2014/chart" uri="{C3380CC4-5D6E-409C-BE32-E72D297353CC}">
              <c16:uniqueId val="{00000001-3141-4C61-8C24-EBA6F80AB0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3954</c:v>
                </c:pt>
                <c:pt idx="5">
                  <c:v>3325</c:v>
                </c:pt>
                <c:pt idx="8">
                  <c:v>3214</c:v>
                </c:pt>
                <c:pt idx="11">
                  <c:v>4874</c:v>
                </c:pt>
                <c:pt idx="14">
                  <c:v>5913</c:v>
                </c:pt>
              </c:numCache>
            </c:numRef>
          </c:val>
          <c:extLst>
            <c:ext xmlns:c16="http://schemas.microsoft.com/office/drawing/2014/chart" uri="{C3380CC4-5D6E-409C-BE32-E72D297353CC}">
              <c16:uniqueId val="{00000002-3141-4C61-8C24-EBA6F80AB0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41-4C61-8C24-EBA6F80AB0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41-4C61-8C24-EBA6F80AB0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41-4C61-8C24-EBA6F80AB0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2040</c:v>
                </c:pt>
                <c:pt idx="3">
                  <c:v>2031</c:v>
                </c:pt>
                <c:pt idx="6">
                  <c:v>1810</c:v>
                </c:pt>
                <c:pt idx="9">
                  <c:v>1792</c:v>
                </c:pt>
                <c:pt idx="12">
                  <c:v>1888</c:v>
                </c:pt>
              </c:numCache>
            </c:numRef>
          </c:val>
          <c:extLst>
            <c:ext xmlns:c16="http://schemas.microsoft.com/office/drawing/2014/chart" uri="{C3380CC4-5D6E-409C-BE32-E72D297353CC}">
              <c16:uniqueId val="{00000006-3141-4C61-8C24-EBA6F80AB0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9</c:v>
                </c:pt>
                <c:pt idx="9">
                  <c:v>10</c:v>
                </c:pt>
                <c:pt idx="12">
                  <c:v>8</c:v>
                </c:pt>
              </c:numCache>
            </c:numRef>
          </c:val>
          <c:extLst>
            <c:ext xmlns:c16="http://schemas.microsoft.com/office/drawing/2014/chart" uri="{C3380CC4-5D6E-409C-BE32-E72D297353CC}">
              <c16:uniqueId val="{00000007-3141-4C61-8C24-EBA6F80AB0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4594</c:v>
                </c:pt>
                <c:pt idx="3">
                  <c:v>4083</c:v>
                </c:pt>
                <c:pt idx="6">
                  <c:v>4031</c:v>
                </c:pt>
                <c:pt idx="9">
                  <c:v>3680</c:v>
                </c:pt>
                <c:pt idx="12">
                  <c:v>3358</c:v>
                </c:pt>
              </c:numCache>
            </c:numRef>
          </c:val>
          <c:extLst>
            <c:ext xmlns:c16="http://schemas.microsoft.com/office/drawing/2014/chart" uri="{C3380CC4-5D6E-409C-BE32-E72D297353CC}">
              <c16:uniqueId val="{00000008-3141-4C61-8C24-EBA6F80AB0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141-4C61-8C24-EBA6F80AB0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14956</c:v>
                </c:pt>
                <c:pt idx="3">
                  <c:v>15536</c:v>
                </c:pt>
                <c:pt idx="6">
                  <c:v>17182</c:v>
                </c:pt>
                <c:pt idx="9">
                  <c:v>19602</c:v>
                </c:pt>
                <c:pt idx="12">
                  <c:v>18589</c:v>
                </c:pt>
              </c:numCache>
            </c:numRef>
          </c:val>
          <c:extLst>
            <c:ext xmlns:c16="http://schemas.microsoft.com/office/drawing/2014/chart" uri="{C3380CC4-5D6E-409C-BE32-E72D297353CC}">
              <c16:uniqueId val="{0000000A-3141-4C61-8C24-EBA6F80AB0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2898</c:v>
                </c:pt>
                <c:pt idx="2">
                  <c:v>#N/A</c:v>
                </c:pt>
                <c:pt idx="3">
                  <c:v>#N/A</c:v>
                </c:pt>
                <c:pt idx="4">
                  <c:v>3466</c:v>
                </c:pt>
                <c:pt idx="5">
                  <c:v>#N/A</c:v>
                </c:pt>
                <c:pt idx="6">
                  <c:v>#N/A</c:v>
                </c:pt>
                <c:pt idx="7">
                  <c:v>3562</c:v>
                </c:pt>
                <c:pt idx="8">
                  <c:v>#N/A</c:v>
                </c:pt>
                <c:pt idx="9">
                  <c:v>#N/A</c:v>
                </c:pt>
                <c:pt idx="10">
                  <c:v>2418</c:v>
                </c:pt>
                <c:pt idx="11">
                  <c:v>#N/A</c:v>
                </c:pt>
                <c:pt idx="12">
                  <c:v>#N/A</c:v>
                </c:pt>
                <c:pt idx="13">
                  <c:v>1082</c:v>
                </c:pt>
                <c:pt idx="14">
                  <c:v>#N/A</c:v>
                </c:pt>
              </c:numCache>
            </c:numRef>
          </c:val>
          <c:smooth val="0"/>
          <c:extLst>
            <c:ext xmlns:c16="http://schemas.microsoft.com/office/drawing/2014/chart" uri="{C3380CC4-5D6E-409C-BE32-E72D297353CC}">
              <c16:uniqueId val="{0000000B-3141-4C61-8C24-EBA6F80AB0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570</c:v>
                </c:pt>
                <c:pt idx="1">
                  <c:v>731</c:v>
                </c:pt>
                <c:pt idx="2">
                  <c:v>1501</c:v>
                </c:pt>
              </c:numCache>
            </c:numRef>
          </c:val>
          <c:extLst>
            <c:ext xmlns:c16="http://schemas.microsoft.com/office/drawing/2014/chart" uri="{C3380CC4-5D6E-409C-BE32-E72D297353CC}">
              <c16:uniqueId val="{00000000-286D-4203-9CC8-53BBA0F7A3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353</c:v>
                </c:pt>
                <c:pt idx="1">
                  <c:v>803</c:v>
                </c:pt>
                <c:pt idx="2">
                  <c:v>803</c:v>
                </c:pt>
              </c:numCache>
            </c:numRef>
          </c:val>
          <c:extLst>
            <c:ext xmlns:c16="http://schemas.microsoft.com/office/drawing/2014/chart" uri="{C3380CC4-5D6E-409C-BE32-E72D297353CC}">
              <c16:uniqueId val="{00000001-286D-4203-9CC8-53BBA0F7A3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1658</c:v>
                </c:pt>
                <c:pt idx="1">
                  <c:v>1587</c:v>
                </c:pt>
                <c:pt idx="2">
                  <c:v>1591</c:v>
                </c:pt>
              </c:numCache>
            </c:numRef>
          </c:val>
          <c:extLst>
            <c:ext xmlns:c16="http://schemas.microsoft.com/office/drawing/2014/chart" uri="{C3380CC4-5D6E-409C-BE32-E72D297353CC}">
              <c16:uniqueId val="{00000002-286D-4203-9CC8-53BBA0F7A3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年度（単年度）の実質公債費比率を算定する際の分子にあたる数値が前年度と比較し約</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百万円増加し、分母にあたる数値が前年度と比較し約</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百万円減少したことにより、令和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年度（単年度）の実質公債費比率が</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となったため、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か年平均をとる実質公債費比率が前年度から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分子の増加は、新庁舎建設事業に伴う災害復旧事業債の元利償還金の増加等により、元利償還金の額が前年度と比較し約</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百万円増加したことが主な要因であり、分母の減少は臨時財政対策債発行可能額が約</a:t>
          </a:r>
          <a:r>
            <a:rPr kumimoji="1" lang="en-US" altLang="ja-JP" sz="1100">
              <a:solidFill>
                <a:schemeClr val="dk1"/>
              </a:solidFill>
              <a:effectLst/>
              <a:latin typeface="+mn-lt"/>
              <a:ea typeface="+mn-ea"/>
              <a:cs typeface="+mn-cs"/>
            </a:rPr>
            <a:t>280</a:t>
          </a:r>
          <a:r>
            <a:rPr kumimoji="1" lang="ja-JP" altLang="ja-JP" sz="1100">
              <a:solidFill>
                <a:schemeClr val="dk1"/>
              </a:solidFill>
              <a:effectLst/>
              <a:latin typeface="+mn-lt"/>
              <a:ea typeface="+mn-ea"/>
              <a:cs typeface="+mn-cs"/>
            </a:rPr>
            <a:t>百万円減少したことが主な要因である。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将来負担比率を算出する際の分子にあたる将来負担額から充当可能財源等を控除した数値が前年度と比較して約</a:t>
          </a:r>
          <a:r>
            <a:rPr kumimoji="1" lang="en-US" altLang="ja-JP" sz="1100">
              <a:solidFill>
                <a:schemeClr val="dk1"/>
              </a:solidFill>
              <a:effectLst/>
              <a:latin typeface="+mn-lt"/>
              <a:ea typeface="+mn-ea"/>
              <a:cs typeface="+mn-cs"/>
            </a:rPr>
            <a:t>1,336</a:t>
          </a:r>
          <a:r>
            <a:rPr kumimoji="1" lang="ja-JP" altLang="ja-JP" sz="1100">
              <a:solidFill>
                <a:schemeClr val="dk1"/>
              </a:solidFill>
              <a:effectLst/>
              <a:latin typeface="+mn-lt"/>
              <a:ea typeface="+mn-ea"/>
              <a:cs typeface="+mn-cs"/>
            </a:rPr>
            <a:t>百万円減少し、比率が</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将来負担額は地方債現在高が約</a:t>
          </a:r>
          <a:r>
            <a:rPr kumimoji="1" lang="en-US" altLang="ja-JP" sz="1100">
              <a:solidFill>
                <a:schemeClr val="dk1"/>
              </a:solidFill>
              <a:effectLst/>
              <a:latin typeface="+mn-lt"/>
              <a:ea typeface="+mn-ea"/>
              <a:cs typeface="+mn-cs"/>
            </a:rPr>
            <a:t>1,012</a:t>
          </a:r>
          <a:r>
            <a:rPr kumimoji="1" lang="ja-JP" altLang="ja-JP" sz="1100">
              <a:solidFill>
                <a:schemeClr val="dk1"/>
              </a:solidFill>
              <a:effectLst/>
              <a:latin typeface="+mn-lt"/>
              <a:ea typeface="+mn-ea"/>
              <a:cs typeface="+mn-cs"/>
            </a:rPr>
            <a:t>百万円減少し、公営企業債等繰入見込額が約</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百万円減少したことなどにより、前年度から約</a:t>
          </a:r>
          <a:r>
            <a:rPr kumimoji="1" lang="en-US" altLang="ja-JP" sz="1100">
              <a:solidFill>
                <a:schemeClr val="dk1"/>
              </a:solidFill>
              <a:effectLst/>
              <a:latin typeface="+mn-lt"/>
              <a:ea typeface="+mn-ea"/>
              <a:cs typeface="+mn-cs"/>
            </a:rPr>
            <a:t>1,241</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また、充当可能財源等は、剰余金を財源とした財政調整基金への積立て等により充当可能基金が約</a:t>
          </a:r>
          <a:r>
            <a:rPr kumimoji="1" lang="en-US" altLang="ja-JP" sz="1100">
              <a:solidFill>
                <a:schemeClr val="dk1"/>
              </a:solidFill>
              <a:effectLst/>
              <a:latin typeface="+mn-lt"/>
              <a:ea typeface="+mn-ea"/>
              <a:cs typeface="+mn-cs"/>
            </a:rPr>
            <a:t>1,039</a:t>
          </a:r>
          <a:r>
            <a:rPr kumimoji="1" lang="ja-JP" altLang="ja-JP" sz="1100">
              <a:solidFill>
                <a:schemeClr val="dk1"/>
              </a:solidFill>
              <a:effectLst/>
              <a:latin typeface="+mn-lt"/>
              <a:ea typeface="+mn-ea"/>
              <a:cs typeface="+mn-cs"/>
            </a:rPr>
            <a:t>百万円増加し、基準財政需要額算入見込額が約</a:t>
          </a:r>
          <a:r>
            <a:rPr kumimoji="1" lang="en-US" altLang="ja-JP" sz="1100">
              <a:solidFill>
                <a:schemeClr val="dk1"/>
              </a:solidFill>
              <a:effectLst/>
              <a:latin typeface="+mn-lt"/>
              <a:ea typeface="+mn-ea"/>
              <a:cs typeface="+mn-cs"/>
            </a:rPr>
            <a:t>779</a:t>
          </a:r>
          <a:r>
            <a:rPr kumimoji="1" lang="ja-JP" altLang="ja-JP" sz="1100">
              <a:solidFill>
                <a:schemeClr val="dk1"/>
              </a:solidFill>
              <a:effectLst/>
              <a:latin typeface="+mn-lt"/>
              <a:ea typeface="+mn-ea"/>
              <a:cs typeface="+mn-cs"/>
            </a:rPr>
            <a:t>百万円減少したことなどにより、前年度から約</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百万円増加した。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財政調整基金については、令和３年度歳計剰余金を積み立てたことにより、大きく増加したほか、ふるさと創生基金が増額となったことにより、全体として大きく基金残高が増加した。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減災基金については、市庁舎建替に係る起債の償還のために取崩しを行うことから、現在の残高分は令和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年度にはほぼ</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となる見込みである。また、総合体育館空調工事に伴う熊本県からの補助により、令和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億円を積み立てる予定としているが、積み立てた分はすべて償還に充てる予定としているため、令和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年度には積み立て分もほぼ</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となる見込みである。</a:t>
          </a:r>
          <a:endParaRPr lang="ja-JP" altLang="ja-JP" sz="1400">
            <a:effectLst/>
          </a:endParaRPr>
        </a:p>
        <a:p>
          <a:r>
            <a:rPr kumimoji="1" lang="ja-JP" altLang="ja-JP" sz="1100">
              <a:solidFill>
                <a:schemeClr val="dk1"/>
              </a:solidFill>
              <a:effectLst/>
              <a:latin typeface="+mn-lt"/>
              <a:ea typeface="+mn-ea"/>
              <a:cs typeface="+mn-cs"/>
            </a:rPr>
            <a:t>　その他特定目的基金については、ふるさと創生基金はほぼ横ばいか減少する見込みであり、その他公共施設整備基金については、公共施設の老朽化に対応するため残高が減少していく見込みである。</a:t>
          </a:r>
          <a:endParaRPr lang="ja-JP" altLang="ja-JP" sz="1400">
            <a:effectLst/>
          </a:endParaRPr>
        </a:p>
        <a:p>
          <a:r>
            <a:rPr kumimoji="1" lang="ja-JP" altLang="ja-JP" sz="1100">
              <a:solidFill>
                <a:schemeClr val="dk1"/>
              </a:solidFill>
              <a:effectLst/>
              <a:latin typeface="+mn-lt"/>
              <a:ea typeface="+mn-ea"/>
              <a:cs typeface="+mn-cs"/>
            </a:rPr>
            <a:t>　以上のことから、基金全体としては令和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年度減債基金が一時増額となるものの、それ以降は残高が減少していく見込みである。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ふるさと創生基金：ふるさと創生に関する「自ら考え自ら実践する地域づくり」の推進</a:t>
          </a:r>
          <a:endParaRPr lang="ja-JP" altLang="ja-JP" sz="1400">
            <a:effectLst/>
          </a:endParaRPr>
        </a:p>
        <a:p>
          <a:r>
            <a:rPr kumimoji="1" lang="ja-JP" altLang="ja-JP" sz="1100">
              <a:solidFill>
                <a:schemeClr val="dk1"/>
              </a:solidFill>
              <a:effectLst/>
              <a:latin typeface="+mn-lt"/>
              <a:ea typeface="+mn-ea"/>
              <a:cs typeface="+mn-cs"/>
            </a:rPr>
            <a:t>社会福祉振興基金：高齢者及び障害者の社会福祉の充実及び向上に係る施策の推進</a:t>
          </a:r>
          <a:endParaRPr lang="ja-JP" altLang="ja-JP" sz="1400">
            <a:effectLst/>
          </a:endParaRPr>
        </a:p>
        <a:p>
          <a:r>
            <a:rPr kumimoji="1" lang="ja-JP" altLang="ja-JP" sz="1100">
              <a:solidFill>
                <a:schemeClr val="dk1"/>
              </a:solidFill>
              <a:effectLst/>
              <a:latin typeface="+mn-lt"/>
              <a:ea typeface="+mn-ea"/>
              <a:cs typeface="+mn-cs"/>
            </a:rPr>
            <a:t>公共施設整備基金：公共施設の整備</a:t>
          </a:r>
          <a:endParaRPr lang="ja-JP" altLang="ja-JP" sz="1400">
            <a:effectLst/>
          </a:endParaRPr>
        </a:p>
        <a:p>
          <a:r>
            <a:rPr kumimoji="1" lang="ja-JP" altLang="ja-JP" sz="1100">
              <a:solidFill>
                <a:schemeClr val="dk1"/>
              </a:solidFill>
              <a:effectLst/>
              <a:latin typeface="+mn-lt"/>
              <a:ea typeface="+mn-ea"/>
              <a:cs typeface="+mn-cs"/>
            </a:rPr>
            <a:t>新型コロナウイルス感染症対策基金：新型コロナウイルス感染症対策に対する助成</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創生基金：寄附総額が減少したことで、ふるさと納税に係る経費が減少したことにより取り崩し額が減少した。一方で寄付総額におけるふるさと創生基金への積立る割合が増加したため、基金残高が増加した。</a:t>
          </a:r>
          <a:endParaRPr lang="ja-JP" altLang="ja-JP" sz="1400">
            <a:effectLst/>
          </a:endParaRPr>
        </a:p>
        <a:p>
          <a:r>
            <a:rPr kumimoji="1" lang="ja-JP" altLang="ja-JP" sz="1100">
              <a:solidFill>
                <a:schemeClr val="dk1"/>
              </a:solidFill>
              <a:effectLst/>
              <a:latin typeface="+mn-lt"/>
              <a:ea typeface="+mn-ea"/>
              <a:cs typeface="+mn-cs"/>
            </a:rPr>
            <a:t>社会福祉振興基金：高齢者や障害者をはじめ、子どもの予防接種事業に充てるため取崩しを行ったことから、基金残高が減少した。</a:t>
          </a:r>
          <a:endParaRPr lang="ja-JP" altLang="ja-JP" sz="1400">
            <a:effectLst/>
          </a:endParaRPr>
        </a:p>
        <a:p>
          <a:r>
            <a:rPr kumimoji="1" lang="ja-JP" altLang="ja-JP" sz="1100">
              <a:solidFill>
                <a:schemeClr val="dk1"/>
              </a:solidFill>
              <a:effectLst/>
              <a:latin typeface="+mn-lt"/>
              <a:ea typeface="+mn-ea"/>
              <a:cs typeface="+mn-cs"/>
            </a:rPr>
            <a:t>公共施設整備基金：市庁舎建替事業の財源として取崩しを行った。</a:t>
          </a:r>
          <a:endParaRPr lang="ja-JP" altLang="ja-JP" sz="1400">
            <a:effectLst/>
          </a:endParaRPr>
        </a:p>
        <a:p>
          <a:r>
            <a:rPr kumimoji="1" lang="ja-JP" altLang="ja-JP" sz="1100">
              <a:solidFill>
                <a:schemeClr val="dk1"/>
              </a:solidFill>
              <a:effectLst/>
              <a:latin typeface="+mn-lt"/>
              <a:ea typeface="+mn-ea"/>
              <a:cs typeface="+mn-cs"/>
            </a:rPr>
            <a:t>新型コロナウイルス感染症対策基金：新型コロナウイルス感染症の影響を受けた商工業者等への融資貸付の際に利子分を補給したことにより、基金残高が減少した。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ふるさと創生基金については、令和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年度以降は寄附額を増やす取組みを行うため、積立額が増加する見込みであるが、一方で取崩しも増やす予定であるため、基金残高は横ばいもしくは減少していく見込みである。</a:t>
          </a:r>
          <a:endParaRPr lang="ja-JP" altLang="ja-JP" sz="1400">
            <a:effectLst/>
          </a:endParaRPr>
        </a:p>
        <a:p>
          <a:r>
            <a:rPr kumimoji="1" lang="ja-JP" altLang="ja-JP" sz="1100">
              <a:solidFill>
                <a:schemeClr val="dk1"/>
              </a:solidFill>
              <a:effectLst/>
              <a:latin typeface="+mn-lt"/>
              <a:ea typeface="+mn-ea"/>
              <a:cs typeface="+mn-cs"/>
            </a:rPr>
            <a:t>また、公共施設の老朽化に対応するため、公共施設整備基金を財源に活用するなど、一部の基金については残高が減少していく見込みである。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財政調整基金については、令和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年度は取り崩しを行わずに令和３年度歳計剰余金を積み立てたことにより、約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万円の増額となった。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財政調整基金については、一般的な適正水準とされる標準財政規模の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％である約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億円を目標としているが、現時点ではまだその水準を下回っている。毎年のように発生している災害をはじめとした突発的な財政需要に備えるため、令和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年度当初予算以降財政調整基金を取り崩さないようにしているが、歳出予算での積立ては厳しい状態であることから、歳計剰余金処分による積立てで基金残高を増加させていく見込みである。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減債基金については、積立て及び取り崩しを行っておらず、利子分の</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万円を積立てを行った。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市庁舎建設に係る災害復旧事業債の償還により令和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年度までに約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億円を取り崩す計画であり、令和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年度には残高がほぼ</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となる見込みである。</a:t>
          </a:r>
          <a:endParaRPr lang="ja-JP" altLang="ja-JP" sz="1400">
            <a:effectLst/>
          </a:endParaRPr>
        </a:p>
        <a:p>
          <a:r>
            <a:rPr kumimoji="1" lang="ja-JP" altLang="ja-JP" sz="1100">
              <a:solidFill>
                <a:schemeClr val="dk1"/>
              </a:solidFill>
              <a:effectLst/>
              <a:latin typeface="+mn-lt"/>
              <a:ea typeface="+mn-ea"/>
              <a:cs typeface="+mn-cs"/>
            </a:rPr>
            <a:t>　また、令和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年度から実施している水俣市総合体育館空調整備による熊本県からの補助により令和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億円の積立てを行う予定であるが、令和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年度からの償還に充てる予定であることから、令和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年度には積立て分が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22,709
22,606
163.29
16,811,436
15,680,100
1,094,694
8,730,740
18,589,497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基準財政収入額及び需要額が共に増加したことにより、財政力指数は昨年度と比較して</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昨年度と比較し、地方税等が増額となったものの、自主財源比率は３割に満たない数字となっていることから、類似団体内平均値を下回っている。</a:t>
          </a:r>
          <a:endParaRPr lang="ja-JP" altLang="ja-JP" sz="1400">
            <a:effectLst/>
          </a:endParaRPr>
        </a:p>
        <a:p>
          <a:r>
            <a:rPr kumimoji="1" lang="ja-JP" altLang="ja-JP" sz="1100">
              <a:solidFill>
                <a:schemeClr val="dk1"/>
              </a:solidFill>
              <a:effectLst/>
              <a:latin typeface="+mn-lt"/>
              <a:ea typeface="+mn-ea"/>
              <a:cs typeface="+mn-cs"/>
            </a:rPr>
            <a:t>　将来のさらなる人口減少を見据え、人口減少社会に適合した行政の形を構築する必要があり、あらゆる行政サービスや公共施設・インフラの統廃合と効率化を図り、持続可能な行財政の実現のため引き続き財政健全化の取組みを推進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8165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162378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経常収支比率を算定する際の分母である経常一般財源等については、地方交付税が約</a:t>
          </a:r>
          <a:r>
            <a:rPr kumimoji="1" lang="en-US" altLang="ja-JP" sz="1100">
              <a:solidFill>
                <a:schemeClr val="dk1"/>
              </a:solidFill>
              <a:effectLst/>
              <a:latin typeface="+mn-lt"/>
              <a:ea typeface="+mn-ea"/>
              <a:cs typeface="+mn-cs"/>
            </a:rPr>
            <a:t>8,200</a:t>
          </a:r>
          <a:r>
            <a:rPr kumimoji="1" lang="ja-JP" altLang="ja-JP" sz="1100">
              <a:solidFill>
                <a:schemeClr val="dk1"/>
              </a:solidFill>
              <a:effectLst/>
              <a:latin typeface="+mn-lt"/>
              <a:ea typeface="+mn-ea"/>
              <a:cs typeface="+mn-cs"/>
            </a:rPr>
            <a:t>万円、地方特例交付金等が約</a:t>
          </a:r>
          <a:r>
            <a:rPr kumimoji="1" lang="en-US" altLang="ja-JP" sz="1100">
              <a:solidFill>
                <a:schemeClr val="dk1"/>
              </a:solidFill>
              <a:effectLst/>
              <a:latin typeface="+mn-lt"/>
              <a:ea typeface="+mn-ea"/>
              <a:cs typeface="+mn-cs"/>
            </a:rPr>
            <a:t>3,200</a:t>
          </a:r>
          <a:r>
            <a:rPr kumimoji="1" lang="ja-JP" altLang="ja-JP" sz="1100">
              <a:solidFill>
                <a:schemeClr val="dk1"/>
              </a:solidFill>
              <a:effectLst/>
              <a:latin typeface="+mn-lt"/>
              <a:ea typeface="+mn-ea"/>
              <a:cs typeface="+mn-cs"/>
            </a:rPr>
            <a:t>万円減少したことにより、総額で約</a:t>
          </a:r>
          <a:r>
            <a:rPr kumimoji="1" lang="en-US" altLang="ja-JP" sz="1100">
              <a:solidFill>
                <a:schemeClr val="dk1"/>
              </a:solidFill>
              <a:effectLst/>
              <a:latin typeface="+mn-lt"/>
              <a:ea typeface="+mn-ea"/>
              <a:cs typeface="+mn-cs"/>
            </a:rPr>
            <a:t>1,257</a:t>
          </a:r>
          <a:r>
            <a:rPr kumimoji="1" lang="ja-JP" altLang="ja-JP" sz="1100">
              <a:solidFill>
                <a:schemeClr val="dk1"/>
              </a:solidFill>
              <a:effectLst/>
              <a:latin typeface="+mn-lt"/>
              <a:ea typeface="+mn-ea"/>
              <a:cs typeface="+mn-cs"/>
            </a:rPr>
            <a:t>万円減少した。また、分子である経常経費一般財源等については、公債費が約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3,600</a:t>
          </a:r>
          <a:r>
            <a:rPr kumimoji="1" lang="ja-JP" altLang="ja-JP" sz="1100">
              <a:solidFill>
                <a:schemeClr val="dk1"/>
              </a:solidFill>
              <a:effectLst/>
              <a:latin typeface="+mn-lt"/>
              <a:ea typeface="+mn-ea"/>
              <a:cs typeface="+mn-cs"/>
            </a:rPr>
            <a:t>万円、補助費が約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万円増加したことにより、約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8,500</a:t>
          </a:r>
          <a:r>
            <a:rPr kumimoji="1" lang="ja-JP" altLang="ja-JP" sz="1100">
              <a:solidFill>
                <a:schemeClr val="dk1"/>
              </a:solidFill>
              <a:effectLst/>
              <a:latin typeface="+mn-lt"/>
              <a:ea typeface="+mn-ea"/>
              <a:cs typeface="+mn-cs"/>
            </a:rPr>
            <a:t>万円増加した。経常収支比率は</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89.6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今後は、歳入の減少と扶助費等の微増により、経常収支比率は上昇していくことが見込まれる。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53022</xdr:rowOff>
    </xdr:from>
    <xdr:to>
      <xdr:col>23</xdr:col>
      <xdr:colOff>133350</xdr:colOff>
      <xdr:row>62</xdr:row>
      <xdr:rowOff>140970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11472"/>
          <a:ext cx="8382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53022</xdr:rowOff>
    </xdr:from>
    <xdr:to>
      <xdr:col>19</xdr:col>
      <xdr:colOff>133350</xdr:colOff>
      <xdr:row>65</xdr:row>
      <xdr:rowOff>54928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11472"/>
          <a:ext cx="889000" cy="6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54928</xdr:rowOff>
    </xdr:from>
    <xdr:to>
      <xdr:col>15</xdr:col>
      <xdr:colOff>82550</xdr:colOff>
      <xdr:row>67</xdr:row>
      <xdr:rowOff>13653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19917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148907</xdr:rowOff>
    </xdr:from>
    <xdr:to>
      <xdr:col>11</xdr:col>
      <xdr:colOff>31750</xdr:colOff>
      <xdr:row>67</xdr:row>
      <xdr:rowOff>13653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4646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2222</xdr:rowOff>
    </xdr:from>
    <xdr:to>
      <xdr:col>19</xdr:col>
      <xdr:colOff>184150</xdr:colOff>
      <xdr:row>61</xdr:row>
      <xdr:rowOff>103822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113999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4128</xdr:rowOff>
    </xdr:from>
    <xdr:to>
      <xdr:col>15</xdr:col>
      <xdr:colOff>133350</xdr:colOff>
      <xdr:row>65</xdr:row>
      <xdr:rowOff>105728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90505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134303</xdr:rowOff>
    </xdr:from>
    <xdr:to>
      <xdr:col>11</xdr:col>
      <xdr:colOff>82550</xdr:colOff>
      <xdr:row>67</xdr:row>
      <xdr:rowOff>64453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49230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3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98107</xdr:rowOff>
    </xdr:from>
    <xdr:to>
      <xdr:col>7</xdr:col>
      <xdr:colOff>31750</xdr:colOff>
      <xdr:row>67</xdr:row>
      <xdr:rowOff>28257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13034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50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退職手当が約１億４，３００万円減少したことにより減少したが、物件費については、市有施設の管理における電気代の高騰や最低賃金の値上げに伴う委託料の増加により、全体として微増となった。</a:t>
          </a:r>
          <a:endParaRPr lang="ja-JP" altLang="ja-JP" sz="1400">
            <a:effectLst/>
          </a:endParaRPr>
        </a:p>
        <a:p>
          <a:r>
            <a:rPr kumimoji="1" lang="ja-JP" altLang="ja-JP" sz="1100">
              <a:solidFill>
                <a:schemeClr val="dk1"/>
              </a:solidFill>
              <a:effectLst/>
              <a:latin typeface="+mn-lt"/>
              <a:ea typeface="+mn-ea"/>
              <a:cs typeface="+mn-cs"/>
            </a:rPr>
            <a:t>　県平均及び類似団体内平均と比較して低い金額となっているが、今後は</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対応等により、一時的に物件費が上昇する可能性があるため、業務効率化等による経費削減と併せて進めていく必要がある。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72676</xdr:rowOff>
    </xdr:from>
    <xdr:to>
      <xdr:col>23</xdr:col>
      <xdr:colOff>133350</xdr:colOff>
      <xdr:row>81</xdr:row>
      <xdr:rowOff>83238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60126"/>
          <a:ext cx="8382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53803</xdr:rowOff>
    </xdr:from>
    <xdr:to>
      <xdr:col>19</xdr:col>
      <xdr:colOff>133350</xdr:colOff>
      <xdr:row>81</xdr:row>
      <xdr:rowOff>72676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1253"/>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30362</xdr:rowOff>
    </xdr:from>
    <xdr:to>
      <xdr:col>15</xdr:col>
      <xdr:colOff>82550</xdr:colOff>
      <xdr:row>81</xdr:row>
      <xdr:rowOff>53803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17812"/>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18807</xdr:rowOff>
    </xdr:from>
    <xdr:to>
      <xdr:col>11</xdr:col>
      <xdr:colOff>31750</xdr:colOff>
      <xdr:row>81</xdr:row>
      <xdr:rowOff>30362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06257"/>
          <a:ext cx="889000" cy="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32438</xdr:rowOff>
    </xdr:from>
    <xdr:to>
      <xdr:col>23</xdr:col>
      <xdr:colOff>184150</xdr:colOff>
      <xdr:row>81</xdr:row>
      <xdr:rowOff>134038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48965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21876</xdr:rowOff>
    </xdr:from>
    <xdr:to>
      <xdr:col>19</xdr:col>
      <xdr:colOff>184150</xdr:colOff>
      <xdr:row>81</xdr:row>
      <xdr:rowOff>123476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133653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3003</xdr:rowOff>
    </xdr:from>
    <xdr:to>
      <xdr:col>15</xdr:col>
      <xdr:colOff>133350</xdr:colOff>
      <xdr:row>81</xdr:row>
      <xdr:rowOff>104603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114780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5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151012</xdr:rowOff>
    </xdr:from>
    <xdr:to>
      <xdr:col>11</xdr:col>
      <xdr:colOff>82550</xdr:colOff>
      <xdr:row>81</xdr:row>
      <xdr:rowOff>81162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91339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3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139457</xdr:rowOff>
    </xdr:from>
    <xdr:to>
      <xdr:col>7</xdr:col>
      <xdr:colOff>31750</xdr:colOff>
      <xdr:row>81</xdr:row>
      <xdr:rowOff>69607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5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79784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2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全国平均を約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ポイント、類似団体内平均を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ポイント下回っており、引き続き給与の適正化に努める。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166914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05345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166914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1051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46264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84</xdr:row>
      <xdr:rowOff>30843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036221"/>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97971</xdr:rowOff>
    </xdr:from>
    <xdr:to>
      <xdr:col>68</xdr:col>
      <xdr:colOff>203200</xdr:colOff>
      <xdr:row>82</xdr:row>
      <xdr:rowOff>28121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66420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定員適正化計画のもと、新規採用の抑制、勧奨退職制度の創設など、職員数の削減を図ってきたが、人口の減少により前年度と比較して</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全国平均、熊本県平均、類似団体内平均値のいずれをも上回っている。</a:t>
          </a:r>
          <a:endParaRPr lang="ja-JP" altLang="ja-JP" sz="1400">
            <a:effectLst/>
          </a:endParaRPr>
        </a:p>
        <a:p>
          <a:r>
            <a:rPr kumimoji="1" lang="ja-JP" altLang="ja-JP" sz="1100">
              <a:solidFill>
                <a:schemeClr val="dk1"/>
              </a:solidFill>
              <a:effectLst/>
              <a:latin typeface="+mn-lt"/>
              <a:ea typeface="+mn-ea"/>
              <a:cs typeface="+mn-cs"/>
            </a:rPr>
            <a:t>　今後も人口の減少が見込まれるがＩＣＴの活用等により、行政サービスの水準を落とさないようにしつつ、事業の見直しや効率化を進めていく。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135996</xdr:rowOff>
    </xdr:from>
    <xdr:to>
      <xdr:col>81</xdr:col>
      <xdr:colOff>44450</xdr:colOff>
      <xdr:row>60</xdr:row>
      <xdr:rowOff>139213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2996"/>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126746</xdr:rowOff>
    </xdr:from>
    <xdr:to>
      <xdr:col>77</xdr:col>
      <xdr:colOff>44450</xdr:colOff>
      <xdr:row>60</xdr:row>
      <xdr:rowOff>135996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3746"/>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122724</xdr:rowOff>
    </xdr:from>
    <xdr:to>
      <xdr:col>72</xdr:col>
      <xdr:colOff>203200</xdr:colOff>
      <xdr:row>60</xdr:row>
      <xdr:rowOff>126746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972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115485</xdr:rowOff>
    </xdr:from>
    <xdr:to>
      <xdr:col>68</xdr:col>
      <xdr:colOff>152400</xdr:colOff>
      <xdr:row>60</xdr:row>
      <xdr:rowOff>122724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0248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88413</xdr:rowOff>
    </xdr:from>
    <xdr:to>
      <xdr:col>81</xdr:col>
      <xdr:colOff>95250</xdr:colOff>
      <xdr:row>61</xdr:row>
      <xdr:rowOff>18563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60490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85196</xdr:rowOff>
    </xdr:from>
    <xdr:to>
      <xdr:col>77</xdr:col>
      <xdr:colOff>95250</xdr:colOff>
      <xdr:row>61</xdr:row>
      <xdr:rowOff>15346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5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75946</xdr:rowOff>
    </xdr:from>
    <xdr:to>
      <xdr:col>73</xdr:col>
      <xdr:colOff>44450</xdr:colOff>
      <xdr:row>61</xdr:row>
      <xdr:rowOff>6096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162323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71924</xdr:rowOff>
    </xdr:from>
    <xdr:to>
      <xdr:col>68</xdr:col>
      <xdr:colOff>203200</xdr:colOff>
      <xdr:row>61</xdr:row>
      <xdr:rowOff>2074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158301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64685</xdr:rowOff>
    </xdr:from>
    <xdr:to>
      <xdr:col>64</xdr:col>
      <xdr:colOff>152400</xdr:colOff>
      <xdr:row>60</xdr:row>
      <xdr:rowOff>166285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151062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年度（単年度）の実質公債費比率を算定する際の分子にあたる数値が前年度と比較し約</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百万円増加し、分母にあたる数値が前年度と比較し約</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百万円減少したことにより、令和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年度（単年度）の実質公債費比率が</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となったため、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か年平均をとる実質公債費比率が前年度から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分子の増加は、新庁舎建設事業に伴う元利償還金の増加等により、元利償還金の額が前年度と比較し約</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百万円増加したことが主な要因であり、分母の減少は臨時財政対策債発行可能額が約</a:t>
          </a:r>
          <a:r>
            <a:rPr kumimoji="1" lang="en-US" altLang="ja-JP" sz="1100">
              <a:solidFill>
                <a:schemeClr val="dk1"/>
              </a:solidFill>
              <a:effectLst/>
              <a:latin typeface="+mn-lt"/>
              <a:ea typeface="+mn-ea"/>
              <a:cs typeface="+mn-cs"/>
            </a:rPr>
            <a:t>280</a:t>
          </a:r>
          <a:r>
            <a:rPr kumimoji="1" lang="ja-JP" altLang="ja-JP" sz="1100">
              <a:solidFill>
                <a:schemeClr val="dk1"/>
              </a:solidFill>
              <a:effectLst/>
              <a:latin typeface="+mn-lt"/>
              <a:ea typeface="+mn-ea"/>
              <a:cs typeface="+mn-cs"/>
            </a:rPr>
            <a:t>百万円減少したことが主な要因である。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6096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780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92964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069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92964</xdr:rowOff>
    </xdr:from>
    <xdr:to>
      <xdr:col>72</xdr:col>
      <xdr:colOff>203200</xdr:colOff>
      <xdr:row>42</xdr:row>
      <xdr:rowOff>121920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938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170180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42164</xdr:rowOff>
    </xdr:from>
    <xdr:to>
      <xdr:col>73</xdr:col>
      <xdr:colOff>44450</xdr:colOff>
      <xdr:row>42</xdr:row>
      <xdr:rowOff>143764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128541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地方債現在高が減少したことに加え、財政調整基金を約７億</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万円積み立てたことにより、前年度より</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は、人口減少に加え、水俣川河口臨海部振興構想事業や、幸橋架替事業、総合体育館空調工事、袋インターチェンジ開通に向けた工事など、大型事業の実施に伴い地方債残高及び充当可能基金残高が変動する見込みであることから、交付税措置率の高い地方債を活用するなど、後年度の負担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26060</xdr:rowOff>
    </xdr:from>
    <xdr:to>
      <xdr:col>81</xdr:col>
      <xdr:colOff>44450</xdr:colOff>
      <xdr:row>16</xdr:row>
      <xdr:rowOff>27381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597810"/>
          <a:ext cx="838200" cy="1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27381</xdr:rowOff>
    </xdr:from>
    <xdr:to>
      <xdr:col>77</xdr:col>
      <xdr:colOff>44450</xdr:colOff>
      <xdr:row>17</xdr:row>
      <xdr:rowOff>31598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770581"/>
          <a:ext cx="889000" cy="1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31598</xdr:rowOff>
    </xdr:from>
    <xdr:to>
      <xdr:col>72</xdr:col>
      <xdr:colOff>203200</xdr:colOff>
      <xdr:row>17</xdr:row>
      <xdr:rowOff>37389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94624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129692</xdr:rowOff>
    </xdr:from>
    <xdr:to>
      <xdr:col>68</xdr:col>
      <xdr:colOff>152400</xdr:colOff>
      <xdr:row>17</xdr:row>
      <xdr:rowOff>37389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872892"/>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146710</xdr:rowOff>
    </xdr:from>
    <xdr:to>
      <xdr:col>81</xdr:col>
      <xdr:colOff>95250</xdr:colOff>
      <xdr:row>15</xdr:row>
      <xdr:rowOff>76860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163237</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39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148031</xdr:rowOff>
    </xdr:from>
    <xdr:to>
      <xdr:col>77</xdr:col>
      <xdr:colOff>95250</xdr:colOff>
      <xdr:row>16</xdr:row>
      <xdr:rowOff>78181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7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62958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0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152248</xdr:rowOff>
    </xdr:from>
    <xdr:to>
      <xdr:col>73</xdr:col>
      <xdr:colOff>44450</xdr:colOff>
      <xdr:row>17</xdr:row>
      <xdr:rowOff>82398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67175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158039</xdr:rowOff>
    </xdr:from>
    <xdr:to>
      <xdr:col>68</xdr:col>
      <xdr:colOff>203200</xdr:colOff>
      <xdr:row>17</xdr:row>
      <xdr:rowOff>88189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9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72966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9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78892</xdr:rowOff>
    </xdr:from>
    <xdr:to>
      <xdr:col>64</xdr:col>
      <xdr:colOff>152400</xdr:colOff>
      <xdr:row>17</xdr:row>
      <xdr:rowOff>9042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165269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90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22,709
22,606
163.29
16,811,436
15,680,100
1,094,694
8,730,740
18,589,497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一般職給与費は退職手当が約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万円減少した一方で、一般職及び臨時職員の給与が微増したことにより、人件費の経常経費充当一般財源が約</a:t>
          </a:r>
          <a:r>
            <a:rPr kumimoji="1" lang="en-US" altLang="ja-JP" sz="1100">
              <a:solidFill>
                <a:schemeClr val="dk1"/>
              </a:solidFill>
              <a:effectLst/>
              <a:latin typeface="+mn-lt"/>
              <a:ea typeface="+mn-ea"/>
              <a:cs typeface="+mn-cs"/>
            </a:rPr>
            <a:t>6,500</a:t>
          </a:r>
          <a:r>
            <a:rPr kumimoji="1" lang="ja-JP" altLang="ja-JP" sz="1100">
              <a:solidFill>
                <a:schemeClr val="dk1"/>
              </a:solidFill>
              <a:effectLst/>
              <a:latin typeface="+mn-lt"/>
              <a:ea typeface="+mn-ea"/>
              <a:cs typeface="+mn-cs"/>
            </a:rPr>
            <a:t>万円減少した。</a:t>
          </a:r>
          <a:endParaRPr lang="ja-JP" altLang="ja-JP" sz="1400">
            <a:effectLst/>
          </a:endParaRPr>
        </a:p>
        <a:p>
          <a:r>
            <a:rPr kumimoji="1" lang="ja-JP" altLang="ja-JP" sz="1100">
              <a:solidFill>
                <a:schemeClr val="dk1"/>
              </a:solidFill>
              <a:effectLst/>
              <a:latin typeface="+mn-lt"/>
              <a:ea typeface="+mn-ea"/>
              <a:cs typeface="+mn-cs"/>
            </a:rPr>
            <a:t>　令和２年度まで退職者数が高水準で推移していたが令和３年度以降は退職者が減少していく一方で、令和６年度より会計年度任用職員の勤勉手当を新たに支給することとなったことから、令和６年度は人件費が増加する見込み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11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37</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市有施設の管理において、電気代の高騰や最低賃金の値上げに伴う委託料の増加等により、物件費の経常経費充当一般財源が約</a:t>
          </a:r>
          <a:r>
            <a:rPr kumimoji="1" lang="en-US" altLang="ja-JP" sz="1100">
              <a:solidFill>
                <a:schemeClr val="dk1"/>
              </a:solidFill>
              <a:effectLst/>
              <a:latin typeface="+mn-lt"/>
              <a:ea typeface="+mn-ea"/>
              <a:cs typeface="+mn-cs"/>
            </a:rPr>
            <a:t>3,300</a:t>
          </a:r>
          <a:r>
            <a:rPr kumimoji="1" lang="ja-JP" altLang="ja-JP" sz="1100">
              <a:solidFill>
                <a:schemeClr val="dk1"/>
              </a:solidFill>
              <a:effectLst/>
              <a:latin typeface="+mn-lt"/>
              <a:ea typeface="+mn-ea"/>
              <a:cs typeface="+mn-cs"/>
            </a:rPr>
            <a:t>万円増加した。</a:t>
          </a:r>
          <a:endParaRPr lang="ja-JP" altLang="ja-JP" sz="1400">
            <a:effectLst/>
          </a:endParaRPr>
        </a:p>
        <a:p>
          <a:r>
            <a:rPr kumimoji="1" lang="ja-JP" altLang="ja-JP" sz="1100">
              <a:solidFill>
                <a:schemeClr val="dk1"/>
              </a:solidFill>
              <a:effectLst/>
              <a:latin typeface="+mn-lt"/>
              <a:ea typeface="+mn-ea"/>
              <a:cs typeface="+mn-cs"/>
            </a:rPr>
            <a:t>　今後は、</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対応等により一時的に物件費が上昇する可能性があるため、業務効率化等による経費削減を併せて進めていく必要がある。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5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5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5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1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老人福祉施設措置費が約</a:t>
          </a:r>
          <a:r>
            <a:rPr kumimoji="1" lang="en-US" altLang="ja-JP" sz="1100">
              <a:solidFill>
                <a:schemeClr val="dk1"/>
              </a:solidFill>
              <a:effectLst/>
              <a:latin typeface="+mn-lt"/>
              <a:ea typeface="+mn-ea"/>
              <a:cs typeface="+mn-cs"/>
            </a:rPr>
            <a:t>2,300</a:t>
          </a:r>
          <a:r>
            <a:rPr kumimoji="1" lang="ja-JP" altLang="ja-JP" sz="1100">
              <a:solidFill>
                <a:schemeClr val="dk1"/>
              </a:solidFill>
              <a:effectLst/>
              <a:latin typeface="+mn-lt"/>
              <a:ea typeface="+mn-ea"/>
              <a:cs typeface="+mn-cs"/>
            </a:rPr>
            <a:t>万円、子ども医療費が約</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万円増加したことにより、扶助費の経常経費充当一般財源が約</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万円増加した。</a:t>
          </a:r>
          <a:endParaRPr lang="ja-JP" altLang="ja-JP" sz="1400">
            <a:effectLst/>
          </a:endParaRPr>
        </a:p>
        <a:p>
          <a:r>
            <a:rPr kumimoji="1" lang="ja-JP" altLang="ja-JP" sz="1100">
              <a:solidFill>
                <a:schemeClr val="dk1"/>
              </a:solidFill>
              <a:effectLst/>
              <a:latin typeface="+mn-lt"/>
              <a:ea typeface="+mn-ea"/>
              <a:cs typeface="+mn-cs"/>
            </a:rPr>
            <a:t>　子ども医療費ついては、新型コロナウイルス感染症が落ち着いてきたことにより、コロナ発生前の水準に戻りつつある状況である。</a:t>
          </a:r>
          <a:endParaRPr lang="ja-JP" altLang="ja-JP" sz="1400">
            <a:effectLst/>
          </a:endParaRPr>
        </a:p>
        <a:p>
          <a:r>
            <a:rPr kumimoji="1" lang="ja-JP" altLang="ja-JP" sz="1100">
              <a:solidFill>
                <a:schemeClr val="dk1"/>
              </a:solidFill>
              <a:effectLst/>
              <a:latin typeface="+mn-lt"/>
              <a:ea typeface="+mn-ea"/>
              <a:cs typeface="+mn-cs"/>
            </a:rPr>
            <a:t>　今後は、少子高齢化による扶助費の増加と、人口減少による全体の扶助費減少により、同水準程度で推移していくものと思われる。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39370</xdr:rowOff>
    </xdr:from>
    <xdr:to>
      <xdr:col>24</xdr:col>
      <xdr:colOff>25400</xdr:colOff>
      <xdr:row>57</xdr:row>
      <xdr:rowOff>92710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12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123190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1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123190</xdr:rowOff>
    </xdr:from>
    <xdr:to>
      <xdr:col>15</xdr:col>
      <xdr:colOff>98425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95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72390</xdr:rowOff>
    </xdr:from>
    <xdr:to>
      <xdr:col>15</xdr:col>
      <xdr:colOff>149225</xdr:colOff>
      <xdr:row>58</xdr:row>
      <xdr:rowOff>2540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158767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特別会計への繰出しについては、大きな事業費の増減はなく、概ね昨年度と同程度で推移しており、繰出金の経常経費充当一般財源は約</a:t>
          </a:r>
          <a:r>
            <a:rPr kumimoji="1" lang="en-US" altLang="ja-JP" sz="1100">
              <a:solidFill>
                <a:schemeClr val="dk1"/>
              </a:solidFill>
              <a:effectLst/>
              <a:latin typeface="+mn-lt"/>
              <a:ea typeface="+mn-ea"/>
              <a:cs typeface="+mn-cs"/>
            </a:rPr>
            <a:t>1,600</a:t>
          </a:r>
          <a:r>
            <a:rPr kumimoji="1" lang="ja-JP" altLang="ja-JP" sz="1100">
              <a:solidFill>
                <a:schemeClr val="dk1"/>
              </a:solidFill>
              <a:effectLst/>
              <a:latin typeface="+mn-lt"/>
              <a:ea typeface="+mn-ea"/>
              <a:cs typeface="+mn-cs"/>
            </a:rPr>
            <a:t>万円減少した。</a:t>
          </a:r>
          <a:endParaRPr lang="ja-JP" altLang="ja-JP" sz="1400">
            <a:effectLst/>
          </a:endParaRPr>
        </a:p>
        <a:p>
          <a:r>
            <a:rPr kumimoji="1" lang="ja-JP" altLang="ja-JP" sz="1100">
              <a:solidFill>
                <a:schemeClr val="dk1"/>
              </a:solidFill>
              <a:effectLst/>
              <a:latin typeface="+mn-lt"/>
              <a:ea typeface="+mn-ea"/>
              <a:cs typeface="+mn-cs"/>
            </a:rPr>
            <a:t>　今後は、少子高齢化による繰出金の増加と、人口減少による縮小も見込まれるため、社会福祉制度の変更がなければ、概ね同水準で推移するものと見込んでいる。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690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57</xdr:row>
      <xdr:rowOff>58965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61</xdr:row>
      <xdr:rowOff>26307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831615"/>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26307</xdr:rowOff>
    </xdr:from>
    <xdr:to>
      <xdr:col>69</xdr:col>
      <xdr:colOff>92075</xdr:colOff>
      <xdr:row>61</xdr:row>
      <xdr:rowOff>58965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10484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146957</xdr:rowOff>
    </xdr:from>
    <xdr:to>
      <xdr:col>69</xdr:col>
      <xdr:colOff>142875</xdr:colOff>
      <xdr:row>61</xdr:row>
      <xdr:rowOff>77107</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61884</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8165</xdr:rowOff>
    </xdr:from>
    <xdr:to>
      <xdr:col>65</xdr:col>
      <xdr:colOff>53975</xdr:colOff>
      <xdr:row>61</xdr:row>
      <xdr:rowOff>109765</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94542</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病院事業会計への負担金が、医療機器等の導入による公債費の増加等により、約１億円の増加となったことなどから、補助費等の経常経費充当一般財源が約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万円の増加となった。</a:t>
          </a:r>
          <a:endParaRPr lang="ja-JP" altLang="ja-JP" sz="1400">
            <a:effectLst/>
          </a:endParaRPr>
        </a:p>
        <a:p>
          <a:r>
            <a:rPr kumimoji="1" lang="ja-JP" altLang="ja-JP" sz="1100">
              <a:solidFill>
                <a:schemeClr val="dk1"/>
              </a:solidFill>
              <a:effectLst/>
              <a:latin typeface="+mn-lt"/>
              <a:ea typeface="+mn-ea"/>
              <a:cs typeface="+mn-cs"/>
            </a:rPr>
            <a:t>　今後は、病院事業会計において、病棟の改修工事や電子カルテの更新など大型事業が控えていることから、繰出金の増加が見込まれる。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5323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39</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3237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5963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555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158496</xdr:rowOff>
    </xdr:from>
    <xdr:to>
      <xdr:col>74</xdr:col>
      <xdr:colOff>31750</xdr:colOff>
      <xdr:row>39</xdr:row>
      <xdr:rowOff>88646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73423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長期債元金は、市庁舎建替にかかる返済が始まったことなどから、元利償還金が約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万円増加した。一方で長期債利子は、公営住宅建設事業や一般単独事業債などの利子支払額が約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万円減少したことにより、公債費の経常経費充当一般財源としては、約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3,600</a:t>
          </a:r>
          <a:r>
            <a:rPr kumimoji="1" lang="ja-JP" altLang="ja-JP" sz="1100">
              <a:solidFill>
                <a:schemeClr val="dk1"/>
              </a:solidFill>
              <a:effectLst/>
              <a:latin typeface="+mn-lt"/>
              <a:ea typeface="+mn-ea"/>
              <a:cs typeface="+mn-cs"/>
            </a:rPr>
            <a:t>万円の増加となった。</a:t>
          </a:r>
          <a:endParaRPr lang="ja-JP" altLang="ja-JP" sz="1400">
            <a:effectLst/>
          </a:endParaRPr>
        </a:p>
        <a:p>
          <a:r>
            <a:rPr kumimoji="1" lang="ja-JP" altLang="ja-JP" sz="1100">
              <a:solidFill>
                <a:schemeClr val="dk1"/>
              </a:solidFill>
              <a:effectLst/>
              <a:latin typeface="+mn-lt"/>
              <a:ea typeface="+mn-ea"/>
              <a:cs typeface="+mn-cs"/>
            </a:rPr>
            <a:t>　今後は、公債費は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億程度で推移していく見込みである。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79</xdr:row>
      <xdr:rowOff>86179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47700"/>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61686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47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61686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2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4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35379</xdr:rowOff>
    </xdr:from>
    <xdr:to>
      <xdr:col>24</xdr:col>
      <xdr:colOff>76200</xdr:colOff>
      <xdr:row>79</xdr:row>
      <xdr:rowOff>136979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7456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ポイント増加したものの、全国平均、熊本県平均、類似団体内平均を下回っている。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今後も引き続き、財政健全化に向けた取組みを継続して進めていく。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560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78</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56032"/>
          <a:ext cx="889000" cy="48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79</xdr:row>
      <xdr:rowOff>129287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40663"/>
          <a:ext cx="8890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79</xdr:row>
      <xdr:rowOff>133858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6738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83058</xdr:rowOff>
    </xdr:from>
    <xdr:to>
      <xdr:col>65</xdr:col>
      <xdr:colOff>53975</xdr:colOff>
      <xdr:row>80</xdr:row>
      <xdr:rowOff>13208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169435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149814</xdr:rowOff>
    </xdr:from>
    <xdr:to>
      <xdr:col>29</xdr:col>
      <xdr:colOff>127000</xdr:colOff>
      <xdr:row>17</xdr:row>
      <xdr:rowOff>153419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2089"/>
          <a:ext cx="647700" cy="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134592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6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133443</xdr:rowOff>
    </xdr:from>
    <xdr:to>
      <xdr:col>26</xdr:col>
      <xdr:colOff>50800</xdr:colOff>
      <xdr:row>17</xdr:row>
      <xdr:rowOff>153419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95718"/>
          <a:ext cx="698500" cy="1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133443</xdr:rowOff>
    </xdr:from>
    <xdr:to>
      <xdr:col>22</xdr:col>
      <xdr:colOff>114300</xdr:colOff>
      <xdr:row>17</xdr:row>
      <xdr:rowOff>147140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95718"/>
          <a:ext cx="698500" cy="13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147140</xdr:rowOff>
    </xdr:from>
    <xdr:to>
      <xdr:col>18</xdr:col>
      <xdr:colOff>177800</xdr:colOff>
      <xdr:row>17</xdr:row>
      <xdr:rowOff>164841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09415"/>
          <a:ext cx="698500" cy="1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99014</xdr:rowOff>
    </xdr:from>
    <xdr:to>
      <xdr:col>29</xdr:col>
      <xdr:colOff>177800</xdr:colOff>
      <xdr:row>18</xdr:row>
      <xdr:rowOff>29164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6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115541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0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102619</xdr:rowOff>
    </xdr:from>
    <xdr:to>
      <xdr:col>26</xdr:col>
      <xdr:colOff>101600</xdr:colOff>
      <xdr:row>18</xdr:row>
      <xdr:rowOff>32769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6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42946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3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82643</xdr:rowOff>
    </xdr:from>
    <xdr:to>
      <xdr:col>22</xdr:col>
      <xdr:colOff>165100</xdr:colOff>
      <xdr:row>18</xdr:row>
      <xdr:rowOff>12793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22970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96340</xdr:rowOff>
    </xdr:from>
    <xdr:to>
      <xdr:col>19</xdr:col>
      <xdr:colOff>38100</xdr:colOff>
      <xdr:row>18</xdr:row>
      <xdr:rowOff>26490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36667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2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114041</xdr:rowOff>
    </xdr:from>
    <xdr:to>
      <xdr:col>15</xdr:col>
      <xdr:colOff>101600</xdr:colOff>
      <xdr:row>18</xdr:row>
      <xdr:rowOff>44191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54368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332454</xdr:rowOff>
    </xdr:from>
    <xdr:to>
      <xdr:col>29</xdr:col>
      <xdr:colOff>127000</xdr:colOff>
      <xdr:row>36</xdr:row>
      <xdr:rowOff>126905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42804"/>
          <a:ext cx="647700" cy="13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32683</xdr:rowOff>
    </xdr:from>
    <xdr:to>
      <xdr:col>26</xdr:col>
      <xdr:colOff>50800</xdr:colOff>
      <xdr:row>36</xdr:row>
      <xdr:rowOff>126905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85933"/>
          <a:ext cx="698500" cy="9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13843</xdr:rowOff>
    </xdr:from>
    <xdr:to>
      <xdr:col>22</xdr:col>
      <xdr:colOff>114300</xdr:colOff>
      <xdr:row>36</xdr:row>
      <xdr:rowOff>32683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67093"/>
          <a:ext cx="698500" cy="18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13843</xdr:rowOff>
    </xdr:from>
    <xdr:to>
      <xdr:col>18</xdr:col>
      <xdr:colOff>177800</xdr:colOff>
      <xdr:row>36</xdr:row>
      <xdr:rowOff>55296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67093"/>
          <a:ext cx="698500" cy="4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281654</xdr:rowOff>
    </xdr:from>
    <xdr:to>
      <xdr:col>29</xdr:col>
      <xdr:colOff>177800</xdr:colOff>
      <xdr:row>36</xdr:row>
      <xdr:rowOff>40354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92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126731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3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76105</xdr:rowOff>
    </xdr:from>
    <xdr:to>
      <xdr:col>26</xdr:col>
      <xdr:colOff>101600</xdr:colOff>
      <xdr:row>37</xdr:row>
      <xdr:rowOff>6255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187882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79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324783</xdr:rowOff>
    </xdr:from>
    <xdr:to>
      <xdr:col>22</xdr:col>
      <xdr:colOff>165100</xdr:colOff>
      <xdr:row>36</xdr:row>
      <xdr:rowOff>83483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5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93660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0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305943</xdr:rowOff>
    </xdr:from>
    <xdr:to>
      <xdr:col>19</xdr:col>
      <xdr:colOff>38100</xdr:colOff>
      <xdr:row>36</xdr:row>
      <xdr:rowOff>64643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1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74820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8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4496</xdr:rowOff>
    </xdr:from>
    <xdr:to>
      <xdr:col>15</xdr:col>
      <xdr:colOff>101600</xdr:colOff>
      <xdr:row>36</xdr:row>
      <xdr:rowOff>106096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116273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22,709
22,606
163.29
16,811,436
15,680,100
1,094,694
8,730,740
18,589,497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28616</xdr:rowOff>
    </xdr:from>
    <xdr:to>
      <xdr:col>24</xdr:col>
      <xdr:colOff>63500</xdr:colOff>
      <xdr:row>37</xdr:row>
      <xdr:rowOff>33332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72266"/>
          <a:ext cx="8382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1427</xdr:rowOff>
    </xdr:from>
    <xdr:to>
      <xdr:col>19</xdr:col>
      <xdr:colOff>177800</xdr:colOff>
      <xdr:row>37</xdr:row>
      <xdr:rowOff>28616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45077"/>
          <a:ext cx="889000" cy="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1427</xdr:rowOff>
    </xdr:from>
    <xdr:to>
      <xdr:col>15</xdr:col>
      <xdr:colOff>50800</xdr:colOff>
      <xdr:row>37</xdr:row>
      <xdr:rowOff>27911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5077"/>
          <a:ext cx="8890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27911</xdr:rowOff>
    </xdr:from>
    <xdr:to>
      <xdr:col>10</xdr:col>
      <xdr:colOff>114300</xdr:colOff>
      <xdr:row>37</xdr:row>
      <xdr:rowOff>38183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1561"/>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153982</xdr:rowOff>
    </xdr:from>
    <xdr:to>
      <xdr:col>24</xdr:col>
      <xdr:colOff>114300</xdr:colOff>
      <xdr:row>37</xdr:row>
      <xdr:rowOff>84132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5409</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149266</xdr:rowOff>
    </xdr:from>
    <xdr:to>
      <xdr:col>20</xdr:col>
      <xdr:colOff>38100</xdr:colOff>
      <xdr:row>37</xdr:row>
      <xdr:rowOff>79416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95943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0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122077</xdr:rowOff>
    </xdr:from>
    <xdr:to>
      <xdr:col>15</xdr:col>
      <xdr:colOff>101600</xdr:colOff>
      <xdr:row>37</xdr:row>
      <xdr:rowOff>52227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68754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148561</xdr:rowOff>
    </xdr:from>
    <xdr:to>
      <xdr:col>10</xdr:col>
      <xdr:colOff>165100</xdr:colOff>
      <xdr:row>37</xdr:row>
      <xdr:rowOff>78711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95238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158833</xdr:rowOff>
    </xdr:from>
    <xdr:to>
      <xdr:col>6</xdr:col>
      <xdr:colOff>38100</xdr:colOff>
      <xdr:row>37</xdr:row>
      <xdr:rowOff>88983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105510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158450</xdr:rowOff>
    </xdr:from>
    <xdr:to>
      <xdr:col>24</xdr:col>
      <xdr:colOff>63500</xdr:colOff>
      <xdr:row>56</xdr:row>
      <xdr:rowOff>171146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59650"/>
          <a:ext cx="8382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171146</xdr:rowOff>
    </xdr:from>
    <xdr:to>
      <xdr:col>19</xdr:col>
      <xdr:colOff>177800</xdr:colOff>
      <xdr:row>57</xdr:row>
      <xdr:rowOff>27508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72346"/>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27508</xdr:rowOff>
    </xdr:from>
    <xdr:to>
      <xdr:col>15</xdr:col>
      <xdr:colOff>50800</xdr:colOff>
      <xdr:row>57</xdr:row>
      <xdr:rowOff>42705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00158"/>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41311</xdr:rowOff>
    </xdr:from>
    <xdr:to>
      <xdr:col>10</xdr:col>
      <xdr:colOff>114300</xdr:colOff>
      <xdr:row>57</xdr:row>
      <xdr:rowOff>42705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13961"/>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107650</xdr:rowOff>
    </xdr:from>
    <xdr:to>
      <xdr:col>24</xdr:col>
      <xdr:colOff>114300</xdr:colOff>
      <xdr:row>57</xdr:row>
      <xdr:rowOff>37800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22577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120346</xdr:rowOff>
    </xdr:from>
    <xdr:to>
      <xdr:col>20</xdr:col>
      <xdr:colOff>38100</xdr:colOff>
      <xdr:row>57</xdr:row>
      <xdr:rowOff>50496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41623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148158</xdr:rowOff>
    </xdr:from>
    <xdr:to>
      <xdr:col>15</xdr:col>
      <xdr:colOff>101600</xdr:colOff>
      <xdr:row>57</xdr:row>
      <xdr:rowOff>78308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69435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163355</xdr:rowOff>
    </xdr:from>
    <xdr:to>
      <xdr:col>10</xdr:col>
      <xdr:colOff>165100</xdr:colOff>
      <xdr:row>57</xdr:row>
      <xdr:rowOff>93505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161961</xdr:rowOff>
    </xdr:from>
    <xdr:to>
      <xdr:col>6</xdr:col>
      <xdr:colOff>38100</xdr:colOff>
      <xdr:row>57</xdr:row>
      <xdr:rowOff>92111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83238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96152</xdr:rowOff>
    </xdr:from>
    <xdr:to>
      <xdr:col>24</xdr:col>
      <xdr:colOff>63500</xdr:colOff>
      <xdr:row>78</xdr:row>
      <xdr:rowOff>99192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69252"/>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96152</xdr:rowOff>
    </xdr:from>
    <xdr:to>
      <xdr:col>19</xdr:col>
      <xdr:colOff>177800</xdr:colOff>
      <xdr:row>78</xdr:row>
      <xdr:rowOff>107696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69252"/>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82299</xdr:rowOff>
    </xdr:from>
    <xdr:to>
      <xdr:col>15</xdr:col>
      <xdr:colOff>50800</xdr:colOff>
      <xdr:row>78</xdr:row>
      <xdr:rowOff>107696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55399"/>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75532</xdr:rowOff>
    </xdr:from>
    <xdr:to>
      <xdr:col>10</xdr:col>
      <xdr:colOff>114300</xdr:colOff>
      <xdr:row>78</xdr:row>
      <xdr:rowOff>82299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48632"/>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48392</xdr:rowOff>
    </xdr:from>
    <xdr:to>
      <xdr:col>24</xdr:col>
      <xdr:colOff>114300</xdr:colOff>
      <xdr:row>78</xdr:row>
      <xdr:rowOff>149992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134769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45352</xdr:rowOff>
    </xdr:from>
    <xdr:to>
      <xdr:col>20</xdr:col>
      <xdr:colOff>38100</xdr:colOff>
      <xdr:row>78</xdr:row>
      <xdr:rowOff>146952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138079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56896</xdr:rowOff>
    </xdr:from>
    <xdr:to>
      <xdr:col>15</xdr:col>
      <xdr:colOff>101600</xdr:colOff>
      <xdr:row>78</xdr:row>
      <xdr:rowOff>158496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149623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31499</xdr:rowOff>
    </xdr:from>
    <xdr:to>
      <xdr:col>10</xdr:col>
      <xdr:colOff>165100</xdr:colOff>
      <xdr:row>78</xdr:row>
      <xdr:rowOff>133099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124226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9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24732</xdr:rowOff>
    </xdr:from>
    <xdr:to>
      <xdr:col>6</xdr:col>
      <xdr:colOff>38100</xdr:colOff>
      <xdr:row>78</xdr:row>
      <xdr:rowOff>126332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117459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51110</xdr:rowOff>
    </xdr:from>
    <xdr:to>
      <xdr:col>24</xdr:col>
      <xdr:colOff>63500</xdr:colOff>
      <xdr:row>93</xdr:row>
      <xdr:rowOff>157173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5995960"/>
          <a:ext cx="838200" cy="10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51110</xdr:rowOff>
    </xdr:from>
    <xdr:to>
      <xdr:col>19</xdr:col>
      <xdr:colOff>177800</xdr:colOff>
      <xdr:row>94</xdr:row>
      <xdr:rowOff>93073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5995960"/>
          <a:ext cx="889000" cy="2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93073</xdr:rowOff>
    </xdr:from>
    <xdr:to>
      <xdr:col>15</xdr:col>
      <xdr:colOff>50800</xdr:colOff>
      <xdr:row>94</xdr:row>
      <xdr:rowOff>131029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209373"/>
          <a:ext cx="889000" cy="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131029</xdr:rowOff>
    </xdr:from>
    <xdr:to>
      <xdr:col>10</xdr:col>
      <xdr:colOff>114300</xdr:colOff>
      <xdr:row>95</xdr:row>
      <xdr:rowOff>6998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247329"/>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106373</xdr:rowOff>
    </xdr:from>
    <xdr:to>
      <xdr:col>24</xdr:col>
      <xdr:colOff>114300</xdr:colOff>
      <xdr:row>94</xdr:row>
      <xdr:rowOff>36523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05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129250</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90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310</xdr:rowOff>
    </xdr:from>
    <xdr:to>
      <xdr:col>20</xdr:col>
      <xdr:colOff>38100</xdr:colOff>
      <xdr:row>93</xdr:row>
      <xdr:rowOff>101910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9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118437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72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42273</xdr:rowOff>
    </xdr:from>
    <xdr:to>
      <xdr:col>15</xdr:col>
      <xdr:colOff>101600</xdr:colOff>
      <xdr:row>94</xdr:row>
      <xdr:rowOff>143873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1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160400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93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80229</xdr:rowOff>
    </xdr:from>
    <xdr:to>
      <xdr:col>10</xdr:col>
      <xdr:colOff>165100</xdr:colOff>
      <xdr:row>95</xdr:row>
      <xdr:rowOff>10379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1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26906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97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127648</xdr:rowOff>
    </xdr:from>
    <xdr:to>
      <xdr:col>6</xdr:col>
      <xdr:colOff>38100</xdr:colOff>
      <xdr:row>95</xdr:row>
      <xdr:rowOff>57798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2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74325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01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104221</xdr:rowOff>
    </xdr:from>
    <xdr:to>
      <xdr:col>55</xdr:col>
      <xdr:colOff>0</xdr:colOff>
      <xdr:row>35</xdr:row>
      <xdr:rowOff>146060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104971"/>
          <a:ext cx="838200" cy="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146105</xdr:rowOff>
    </xdr:from>
    <xdr:to>
      <xdr:col>50</xdr:col>
      <xdr:colOff>114300</xdr:colOff>
      <xdr:row>35</xdr:row>
      <xdr:rowOff>146060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632505"/>
          <a:ext cx="889000" cy="5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146105</xdr:rowOff>
    </xdr:from>
    <xdr:to>
      <xdr:col>45</xdr:col>
      <xdr:colOff>177800</xdr:colOff>
      <xdr:row>36</xdr:row>
      <xdr:rowOff>32537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632505"/>
          <a:ext cx="889000" cy="57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32537</xdr:rowOff>
    </xdr:from>
    <xdr:to>
      <xdr:col>41</xdr:col>
      <xdr:colOff>50800</xdr:colOff>
      <xdr:row>36</xdr:row>
      <xdr:rowOff>36730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04737"/>
          <a:ext cx="8890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53421</xdr:rowOff>
    </xdr:from>
    <xdr:to>
      <xdr:col>55</xdr:col>
      <xdr:colOff>50800</xdr:colOff>
      <xdr:row>35</xdr:row>
      <xdr:rowOff>155021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76298</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95260</xdr:rowOff>
    </xdr:from>
    <xdr:to>
      <xdr:col>50</xdr:col>
      <xdr:colOff>165100</xdr:colOff>
      <xdr:row>36</xdr:row>
      <xdr:rowOff>25410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0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41937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87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95305</xdr:rowOff>
    </xdr:from>
    <xdr:to>
      <xdr:col>46</xdr:col>
      <xdr:colOff>38100</xdr:colOff>
      <xdr:row>33</xdr:row>
      <xdr:rowOff>25455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5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41982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153187</xdr:rowOff>
    </xdr:from>
    <xdr:to>
      <xdr:col>41</xdr:col>
      <xdr:colOff>101600</xdr:colOff>
      <xdr:row>36</xdr:row>
      <xdr:rowOff>83337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1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99864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157380</xdr:rowOff>
    </xdr:from>
    <xdr:to>
      <xdr:col>36</xdr:col>
      <xdr:colOff>165100</xdr:colOff>
      <xdr:row>36</xdr:row>
      <xdr:rowOff>87530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104057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9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78952</xdr:rowOff>
    </xdr:from>
    <xdr:to>
      <xdr:col>55</xdr:col>
      <xdr:colOff>0</xdr:colOff>
      <xdr:row>57</xdr:row>
      <xdr:rowOff>33872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680152"/>
          <a:ext cx="838200" cy="1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36414</xdr:rowOff>
    </xdr:from>
    <xdr:to>
      <xdr:col>50</xdr:col>
      <xdr:colOff>114300</xdr:colOff>
      <xdr:row>56</xdr:row>
      <xdr:rowOff>78952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637614"/>
          <a:ext cx="889000" cy="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36414</xdr:rowOff>
    </xdr:from>
    <xdr:to>
      <xdr:col>45</xdr:col>
      <xdr:colOff>177800</xdr:colOff>
      <xdr:row>56</xdr:row>
      <xdr:rowOff>96202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637614"/>
          <a:ext cx="889000" cy="5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96202</xdr:rowOff>
    </xdr:from>
    <xdr:to>
      <xdr:col>41</xdr:col>
      <xdr:colOff>50800</xdr:colOff>
      <xdr:row>57</xdr:row>
      <xdr:rowOff>78353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697402"/>
          <a:ext cx="8890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154522</xdr:rowOff>
    </xdr:from>
    <xdr:to>
      <xdr:col>55</xdr:col>
      <xdr:colOff>50800</xdr:colOff>
      <xdr:row>57</xdr:row>
      <xdr:rowOff>84672</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75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132949</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73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28152</xdr:rowOff>
    </xdr:from>
    <xdr:to>
      <xdr:col>50</xdr:col>
      <xdr:colOff>165100</xdr:colOff>
      <xdr:row>56</xdr:row>
      <xdr:rowOff>129752</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6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146279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40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157064</xdr:rowOff>
    </xdr:from>
    <xdr:to>
      <xdr:col>46</xdr:col>
      <xdr:colOff>38100</xdr:colOff>
      <xdr:row>56</xdr:row>
      <xdr:rowOff>87214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5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103741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45402</xdr:rowOff>
    </xdr:from>
    <xdr:to>
      <xdr:col>41</xdr:col>
      <xdr:colOff>101600</xdr:colOff>
      <xdr:row>56</xdr:row>
      <xdr:rowOff>147002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6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163529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27553</xdr:rowOff>
    </xdr:from>
    <xdr:to>
      <xdr:col>36</xdr:col>
      <xdr:colOff>165100</xdr:colOff>
      <xdr:row>57</xdr:row>
      <xdr:rowOff>129153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120280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92929</xdr:rowOff>
    </xdr:from>
    <xdr:to>
      <xdr:col>55</xdr:col>
      <xdr:colOff>0</xdr:colOff>
      <xdr:row>77</xdr:row>
      <xdr:rowOff>155725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123129"/>
          <a:ext cx="838200" cy="2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92929</xdr:rowOff>
    </xdr:from>
    <xdr:to>
      <xdr:col>50</xdr:col>
      <xdr:colOff>114300</xdr:colOff>
      <xdr:row>77</xdr:row>
      <xdr:rowOff>18520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123129"/>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18520</xdr:rowOff>
    </xdr:from>
    <xdr:to>
      <xdr:col>45</xdr:col>
      <xdr:colOff>177800</xdr:colOff>
      <xdr:row>77</xdr:row>
      <xdr:rowOff>106804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220170"/>
          <a:ext cx="889000" cy="8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106804</xdr:rowOff>
    </xdr:from>
    <xdr:to>
      <xdr:col>41</xdr:col>
      <xdr:colOff>50800</xdr:colOff>
      <xdr:row>78</xdr:row>
      <xdr:rowOff>156113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08454"/>
          <a:ext cx="889000" cy="2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104925</xdr:rowOff>
    </xdr:from>
    <xdr:to>
      <xdr:col>55</xdr:col>
      <xdr:colOff>50800</xdr:colOff>
      <xdr:row>78</xdr:row>
      <xdr:rowOff>35075</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127802</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42129</xdr:rowOff>
    </xdr:from>
    <xdr:to>
      <xdr:col>50</xdr:col>
      <xdr:colOff>165100</xdr:colOff>
      <xdr:row>76</xdr:row>
      <xdr:rowOff>143729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07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160255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8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139170</xdr:rowOff>
    </xdr:from>
    <xdr:to>
      <xdr:col>46</xdr:col>
      <xdr:colOff>38100</xdr:colOff>
      <xdr:row>77</xdr:row>
      <xdr:rowOff>69320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85846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94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56004</xdr:rowOff>
    </xdr:from>
    <xdr:to>
      <xdr:col>41</xdr:col>
      <xdr:colOff>101600</xdr:colOff>
      <xdr:row>77</xdr:row>
      <xdr:rowOff>157604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2681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105313</xdr:rowOff>
    </xdr:from>
    <xdr:to>
      <xdr:col>36</xdr:col>
      <xdr:colOff>165100</xdr:colOff>
      <xdr:row>79</xdr:row>
      <xdr:rowOff>35463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26590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7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35874</xdr:rowOff>
    </xdr:from>
    <xdr:to>
      <xdr:col>55</xdr:col>
      <xdr:colOff>0</xdr:colOff>
      <xdr:row>98</xdr:row>
      <xdr:rowOff>55406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837974"/>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150056</xdr:rowOff>
    </xdr:from>
    <xdr:to>
      <xdr:col>50</xdr:col>
      <xdr:colOff>114300</xdr:colOff>
      <xdr:row>98</xdr:row>
      <xdr:rowOff>35874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80706"/>
          <a:ext cx="889000" cy="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150056</xdr:rowOff>
    </xdr:from>
    <xdr:to>
      <xdr:col>45</xdr:col>
      <xdr:colOff>177800</xdr:colOff>
      <xdr:row>98</xdr:row>
      <xdr:rowOff>7062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80706"/>
          <a:ext cx="889000" cy="2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154825</xdr:rowOff>
    </xdr:from>
    <xdr:to>
      <xdr:col>41</xdr:col>
      <xdr:colOff>50800</xdr:colOff>
      <xdr:row>98</xdr:row>
      <xdr:rowOff>7062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785475"/>
          <a:ext cx="8890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4606</xdr:rowOff>
    </xdr:from>
    <xdr:to>
      <xdr:col>55</xdr:col>
      <xdr:colOff>50800</xdr:colOff>
      <xdr:row>98</xdr:row>
      <xdr:rowOff>106206</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8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90983</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156524</xdr:rowOff>
    </xdr:from>
    <xdr:to>
      <xdr:col>50</xdr:col>
      <xdr:colOff>165100</xdr:colOff>
      <xdr:row>98</xdr:row>
      <xdr:rowOff>86674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77801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99256</xdr:rowOff>
    </xdr:from>
    <xdr:to>
      <xdr:col>46</xdr:col>
      <xdr:colOff>38100</xdr:colOff>
      <xdr:row>98</xdr:row>
      <xdr:rowOff>29406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20533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127712</xdr:rowOff>
    </xdr:from>
    <xdr:to>
      <xdr:col>41</xdr:col>
      <xdr:colOff>101600</xdr:colOff>
      <xdr:row>98</xdr:row>
      <xdr:rowOff>57862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7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48989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104025</xdr:rowOff>
    </xdr:from>
    <xdr:to>
      <xdr:col>36</xdr:col>
      <xdr:colOff>165100</xdr:colOff>
      <xdr:row>98</xdr:row>
      <xdr:rowOff>34175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25302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2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167023</xdr:rowOff>
    </xdr:from>
    <xdr:to>
      <xdr:col>85</xdr:col>
      <xdr:colOff>126364</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996323"/>
          <a:ext cx="1269" cy="789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113700</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7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167023</xdr:rowOff>
    </xdr:from>
    <xdr:to>
      <xdr:col>86</xdr:col>
      <xdr:colOff>25400</xdr:colOff>
      <xdr:row>34</xdr:row>
      <xdr:rowOff>167023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99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138514</xdr:rowOff>
    </xdr:from>
    <xdr:to>
      <xdr:col>85</xdr:col>
      <xdr:colOff>127000</xdr:colOff>
      <xdr:row>38</xdr:row>
      <xdr:rowOff>132940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5282014"/>
          <a:ext cx="838200" cy="136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134133</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649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155706</xdr:rowOff>
    </xdr:from>
    <xdr:to>
      <xdr:col>85</xdr:col>
      <xdr:colOff>177800</xdr:colOff>
      <xdr:row>39</xdr:row>
      <xdr:rowOff>85856</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7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138514</xdr:rowOff>
    </xdr:from>
    <xdr:to>
      <xdr:col>81</xdr:col>
      <xdr:colOff>50800</xdr:colOff>
      <xdr:row>34</xdr:row>
      <xdr:rowOff>105693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5282014"/>
          <a:ext cx="889000" cy="6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134838</xdr:rowOff>
    </xdr:from>
    <xdr:to>
      <xdr:col>81</xdr:col>
      <xdr:colOff>101600</xdr:colOff>
      <xdr:row>39</xdr:row>
      <xdr:rowOff>64988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56115</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74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105693</xdr:rowOff>
    </xdr:from>
    <xdr:to>
      <xdr:col>76</xdr:col>
      <xdr:colOff>114300</xdr:colOff>
      <xdr:row>38</xdr:row>
      <xdr:rowOff>81473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5934993"/>
          <a:ext cx="889000" cy="66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68555</xdr:rowOff>
    </xdr:from>
    <xdr:to>
      <xdr:col>76</xdr:col>
      <xdr:colOff>165100</xdr:colOff>
      <xdr:row>38</xdr:row>
      <xdr:rowOff>170155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161282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6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81473</xdr:rowOff>
    </xdr:from>
    <xdr:to>
      <xdr:col>71</xdr:col>
      <xdr:colOff>177800</xdr:colOff>
      <xdr:row>39</xdr:row>
      <xdr:rowOff>21046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96573"/>
          <a:ext cx="889000" cy="1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132813</xdr:rowOff>
    </xdr:from>
    <xdr:to>
      <xdr:col>72</xdr:col>
      <xdr:colOff>38100</xdr:colOff>
      <xdr:row>39</xdr:row>
      <xdr:rowOff>62963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54090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74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152712</xdr:rowOff>
    </xdr:from>
    <xdr:to>
      <xdr:col>67</xdr:col>
      <xdr:colOff>101600</xdr:colOff>
      <xdr:row>39</xdr:row>
      <xdr:rowOff>82862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73989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82140</xdr:rowOff>
    </xdr:from>
    <xdr:to>
      <xdr:col>85</xdr:col>
      <xdr:colOff>177800</xdr:colOff>
      <xdr:row>39</xdr:row>
      <xdr:rowOff>12290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5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105017</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4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87714</xdr:rowOff>
    </xdr:from>
    <xdr:to>
      <xdr:col>81</xdr:col>
      <xdr:colOff>101600</xdr:colOff>
      <xdr:row>31</xdr:row>
      <xdr:rowOff>17864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52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34391</xdr:rowOff>
    </xdr:from>
    <xdr:ext cx="59901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181795" y="500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54893</xdr:rowOff>
    </xdr:from>
    <xdr:to>
      <xdr:col>76</xdr:col>
      <xdr:colOff>165100</xdr:colOff>
      <xdr:row>34</xdr:row>
      <xdr:rowOff>156493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58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1570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56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30673</xdr:rowOff>
    </xdr:from>
    <xdr:to>
      <xdr:col>72</xdr:col>
      <xdr:colOff>38100</xdr:colOff>
      <xdr:row>38</xdr:row>
      <xdr:rowOff>132273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148799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32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141696</xdr:rowOff>
    </xdr:from>
    <xdr:to>
      <xdr:col>67</xdr:col>
      <xdr:colOff>101600</xdr:colOff>
      <xdr:row>39</xdr:row>
      <xdr:rowOff>71846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88373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3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169157</xdr:rowOff>
    </xdr:from>
    <xdr:to>
      <xdr:col>85</xdr:col>
      <xdr:colOff>127000</xdr:colOff>
      <xdr:row>76</xdr:row>
      <xdr:rowOff>164531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27907"/>
          <a:ext cx="838200" cy="16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164531</xdr:rowOff>
    </xdr:from>
    <xdr:to>
      <xdr:col>81</xdr:col>
      <xdr:colOff>50800</xdr:colOff>
      <xdr:row>77</xdr:row>
      <xdr:rowOff>17214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94731"/>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17214</xdr:rowOff>
    </xdr:from>
    <xdr:to>
      <xdr:col>76</xdr:col>
      <xdr:colOff>114300</xdr:colOff>
      <xdr:row>77</xdr:row>
      <xdr:rowOff>54008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18864"/>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54008</xdr:rowOff>
    </xdr:from>
    <xdr:to>
      <xdr:col>71</xdr:col>
      <xdr:colOff>177800</xdr:colOff>
      <xdr:row>77</xdr:row>
      <xdr:rowOff>89745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55658"/>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118357</xdr:rowOff>
    </xdr:from>
    <xdr:to>
      <xdr:col>85</xdr:col>
      <xdr:colOff>177800</xdr:colOff>
      <xdr:row>76</xdr:row>
      <xdr:rowOff>48507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141234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113731</xdr:rowOff>
    </xdr:from>
    <xdr:to>
      <xdr:col>81</xdr:col>
      <xdr:colOff>101600</xdr:colOff>
      <xdr:row>77</xdr:row>
      <xdr:rowOff>43881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60407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137864</xdr:rowOff>
    </xdr:from>
    <xdr:to>
      <xdr:col>76</xdr:col>
      <xdr:colOff>165100</xdr:colOff>
      <xdr:row>77</xdr:row>
      <xdr:rowOff>68014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84541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3208</xdr:rowOff>
    </xdr:from>
    <xdr:to>
      <xdr:col>72</xdr:col>
      <xdr:colOff>38100</xdr:colOff>
      <xdr:row>77</xdr:row>
      <xdr:rowOff>104808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121335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38945</xdr:rowOff>
    </xdr:from>
    <xdr:to>
      <xdr:col>67</xdr:col>
      <xdr:colOff>101600</xdr:colOff>
      <xdr:row>77</xdr:row>
      <xdr:rowOff>140545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157072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0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76462</xdr:rowOff>
    </xdr:from>
    <xdr:to>
      <xdr:col>85</xdr:col>
      <xdr:colOff>127000</xdr:colOff>
      <xdr:row>99</xdr:row>
      <xdr:rowOff>2701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8562"/>
          <a:ext cx="8382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76462</xdr:rowOff>
    </xdr:from>
    <xdr:to>
      <xdr:col>81</xdr:col>
      <xdr:colOff>50800</xdr:colOff>
      <xdr:row>99</xdr:row>
      <xdr:rowOff>4338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8562"/>
          <a:ext cx="889000" cy="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4338</xdr:rowOff>
    </xdr:from>
    <xdr:to>
      <xdr:col>76</xdr:col>
      <xdr:colOff>114300</xdr:colOff>
      <xdr:row>99</xdr:row>
      <xdr:rowOff>32727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77888"/>
          <a:ext cx="889000" cy="2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31435</xdr:rowOff>
    </xdr:from>
    <xdr:to>
      <xdr:col>71</xdr:col>
      <xdr:colOff>177800</xdr:colOff>
      <xdr:row>99</xdr:row>
      <xdr:rowOff>32727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7004985"/>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123351</xdr:rowOff>
    </xdr:from>
    <xdr:to>
      <xdr:col>85</xdr:col>
      <xdr:colOff>177800</xdr:colOff>
      <xdr:row>99</xdr:row>
      <xdr:rowOff>53501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38278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25662</xdr:rowOff>
    </xdr:from>
    <xdr:to>
      <xdr:col>81</xdr:col>
      <xdr:colOff>101600</xdr:colOff>
      <xdr:row>98</xdr:row>
      <xdr:rowOff>127262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143789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124988</xdr:rowOff>
    </xdr:from>
    <xdr:to>
      <xdr:col>76</xdr:col>
      <xdr:colOff>165100</xdr:colOff>
      <xdr:row>99</xdr:row>
      <xdr:rowOff>55138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46265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153377</xdr:rowOff>
    </xdr:from>
    <xdr:to>
      <xdr:col>72</xdr:col>
      <xdr:colOff>38100</xdr:colOff>
      <xdr:row>99</xdr:row>
      <xdr:rowOff>83527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74654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4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152085</xdr:rowOff>
    </xdr:from>
    <xdr:to>
      <xdr:col>67</xdr:col>
      <xdr:colOff>101600</xdr:colOff>
      <xdr:row>99</xdr:row>
      <xdr:rowOff>82235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73362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4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106820</xdr:rowOff>
    </xdr:from>
    <xdr:to>
      <xdr:col>116</xdr:col>
      <xdr:colOff>63500</xdr:colOff>
      <xdr:row>38</xdr:row>
      <xdr:rowOff>25781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450470"/>
          <a:ext cx="8382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106820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450470"/>
          <a:ext cx="889000" cy="28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146431</xdr:rowOff>
    </xdr:from>
    <xdr:to>
      <xdr:col>116</xdr:col>
      <xdr:colOff>114300</xdr:colOff>
      <xdr:row>38</xdr:row>
      <xdr:rowOff>76581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169308</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4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56020</xdr:rowOff>
    </xdr:from>
    <xdr:to>
      <xdr:col>112</xdr:col>
      <xdr:colOff>38100</xdr:colOff>
      <xdr:row>37</xdr:row>
      <xdr:rowOff>157620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3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2697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17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150940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95040"/>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150940</xdr:rowOff>
    </xdr:from>
    <xdr:to>
      <xdr:col>107</xdr:col>
      <xdr:colOff>50800</xdr:colOff>
      <xdr:row>58</xdr:row>
      <xdr:rowOff>152330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95040"/>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152330</xdr:rowOff>
    </xdr:from>
    <xdr:to>
      <xdr:col>102</xdr:col>
      <xdr:colOff>114300</xdr:colOff>
      <xdr:row>58</xdr:row>
      <xdr:rowOff>153435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9643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100140</xdr:rowOff>
    </xdr:from>
    <xdr:to>
      <xdr:col>107</xdr:col>
      <xdr:colOff>101600</xdr:colOff>
      <xdr:row>59</xdr:row>
      <xdr:rowOff>30290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3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101530</xdr:rowOff>
    </xdr:from>
    <xdr:to>
      <xdr:col>102</xdr:col>
      <xdr:colOff>165100</xdr:colOff>
      <xdr:row>59</xdr:row>
      <xdr:rowOff>31680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22807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102635</xdr:rowOff>
    </xdr:from>
    <xdr:to>
      <xdr:col>98</xdr:col>
      <xdr:colOff>38100</xdr:colOff>
      <xdr:row>59</xdr:row>
      <xdr:rowOff>32785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23912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3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23318</xdr:rowOff>
    </xdr:from>
    <xdr:to>
      <xdr:col>116</xdr:col>
      <xdr:colOff>63500</xdr:colOff>
      <xdr:row>77</xdr:row>
      <xdr:rowOff>32372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24968"/>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19329</xdr:rowOff>
    </xdr:from>
    <xdr:to>
      <xdr:col>111</xdr:col>
      <xdr:colOff>177800</xdr:colOff>
      <xdr:row>77</xdr:row>
      <xdr:rowOff>32372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220979"/>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124752</xdr:rowOff>
    </xdr:from>
    <xdr:to>
      <xdr:col>107</xdr:col>
      <xdr:colOff>50800</xdr:colOff>
      <xdr:row>77</xdr:row>
      <xdr:rowOff>19329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83502"/>
          <a:ext cx="889000" cy="2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118656</xdr:rowOff>
    </xdr:from>
    <xdr:to>
      <xdr:col>102</xdr:col>
      <xdr:colOff>114300</xdr:colOff>
      <xdr:row>75</xdr:row>
      <xdr:rowOff>124752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97740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143968</xdr:rowOff>
    </xdr:from>
    <xdr:to>
      <xdr:col>116</xdr:col>
      <xdr:colOff>114300</xdr:colOff>
      <xdr:row>77</xdr:row>
      <xdr:rowOff>74118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166845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153022</xdr:rowOff>
    </xdr:from>
    <xdr:to>
      <xdr:col>112</xdr:col>
      <xdr:colOff>38100</xdr:colOff>
      <xdr:row>77</xdr:row>
      <xdr:rowOff>83172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99699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139979</xdr:rowOff>
    </xdr:from>
    <xdr:to>
      <xdr:col>107</xdr:col>
      <xdr:colOff>101600</xdr:colOff>
      <xdr:row>77</xdr:row>
      <xdr:rowOff>70129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86656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9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73952</xdr:rowOff>
    </xdr:from>
    <xdr:to>
      <xdr:col>102</xdr:col>
      <xdr:colOff>165100</xdr:colOff>
      <xdr:row>76</xdr:row>
      <xdr:rowOff>4102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20629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67856</xdr:rowOff>
    </xdr:from>
    <xdr:to>
      <xdr:col>98</xdr:col>
      <xdr:colOff>38100</xdr:colOff>
      <xdr:row>75</xdr:row>
      <xdr:rowOff>169456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災害復旧事業費については、昨年度まで実施していた市庁舎建替事業が終了したことにより、昨年度と比較して大きく減少し、市庁舎建替事業実施前の水準に戻った。しかし、異常気象による災害は毎年のように発生しており、引き続き全国平均よりも高い水準となる見込みである。</a:t>
          </a:r>
          <a:endParaRPr lang="ja-JP" altLang="ja-JP" sz="1400">
            <a:effectLst/>
          </a:endParaRPr>
        </a:p>
        <a:p>
          <a:r>
            <a:rPr kumimoji="1" lang="ja-JP" altLang="ja-JP" sz="1100">
              <a:solidFill>
                <a:schemeClr val="dk1"/>
              </a:solidFill>
              <a:effectLst/>
              <a:latin typeface="+mn-lt"/>
              <a:ea typeface="+mn-ea"/>
              <a:cs typeface="+mn-cs"/>
            </a:rPr>
            <a:t>普通建設事業費については、昨年度実施した道の駅整備事業が終了したことにより、昨年度と比較して減少した。</a:t>
          </a:r>
          <a:endParaRPr lang="ja-JP" altLang="ja-JP" sz="1400">
            <a:effectLst/>
          </a:endParaRPr>
        </a:p>
        <a:p>
          <a:r>
            <a:rPr kumimoji="1" lang="ja-JP" altLang="ja-JP" sz="1100">
              <a:solidFill>
                <a:schemeClr val="dk1"/>
              </a:solidFill>
              <a:effectLst/>
              <a:latin typeface="+mn-lt"/>
              <a:ea typeface="+mn-ea"/>
              <a:cs typeface="+mn-cs"/>
            </a:rPr>
            <a:t>公債費については、市庁舎建替事業の元利償還が始まったことにより大きく上昇しており、今後も大型事業が控えていることから、高い水準で推移していくものと見込んでいる。</a:t>
          </a:r>
          <a:endParaRPr lang="ja-JP" altLang="ja-JP" sz="1400">
            <a:effectLst/>
          </a:endParaRPr>
        </a:p>
        <a:p>
          <a:r>
            <a:rPr kumimoji="1" lang="ja-JP" altLang="ja-JP" sz="1100">
              <a:solidFill>
                <a:schemeClr val="dk1"/>
              </a:solidFill>
              <a:effectLst/>
              <a:latin typeface="+mn-lt"/>
              <a:ea typeface="+mn-ea"/>
              <a:cs typeface="+mn-cs"/>
            </a:rPr>
            <a:t>人口減少に伴い、住民一人当たりのコストの増加が今後も予想されることから、行政サービスの水準を落とすことなく事業の選択と集中を一層徹底し、効率的な財政運営に努めていく。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22,709
22,606
163.29
16,811,436
15,680,100
1,094,694
8,730,740
18,589,497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95276</xdr:rowOff>
    </xdr:from>
    <xdr:to>
      <xdr:col>24</xdr:col>
      <xdr:colOff>63500</xdr:colOff>
      <xdr:row>36</xdr:row>
      <xdr:rowOff>116306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67476"/>
          <a:ext cx="8382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104115</xdr:rowOff>
    </xdr:from>
    <xdr:to>
      <xdr:col>19</xdr:col>
      <xdr:colOff>177800</xdr:colOff>
      <xdr:row>36</xdr:row>
      <xdr:rowOff>116306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7631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95657</xdr:rowOff>
    </xdr:from>
    <xdr:to>
      <xdr:col>15</xdr:col>
      <xdr:colOff>50800</xdr:colOff>
      <xdr:row>36</xdr:row>
      <xdr:rowOff>104115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6785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85522</xdr:rowOff>
    </xdr:from>
    <xdr:to>
      <xdr:col>10</xdr:col>
      <xdr:colOff>114300</xdr:colOff>
      <xdr:row>36</xdr:row>
      <xdr:rowOff>95657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5772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44476</xdr:rowOff>
    </xdr:from>
    <xdr:to>
      <xdr:col>24</xdr:col>
      <xdr:colOff>114300</xdr:colOff>
      <xdr:row>36</xdr:row>
      <xdr:rowOff>146076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67353</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65506</xdr:rowOff>
    </xdr:from>
    <xdr:to>
      <xdr:col>20</xdr:col>
      <xdr:colOff>38100</xdr:colOff>
      <xdr:row>36</xdr:row>
      <xdr:rowOff>167106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12183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53315</xdr:rowOff>
    </xdr:from>
    <xdr:to>
      <xdr:col>15</xdr:col>
      <xdr:colOff>101600</xdr:colOff>
      <xdr:row>36</xdr:row>
      <xdr:rowOff>154915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171442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44857</xdr:rowOff>
    </xdr:from>
    <xdr:to>
      <xdr:col>10</xdr:col>
      <xdr:colOff>165100</xdr:colOff>
      <xdr:row>36</xdr:row>
      <xdr:rowOff>146457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162984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34722</xdr:rowOff>
    </xdr:from>
    <xdr:to>
      <xdr:col>6</xdr:col>
      <xdr:colOff>38100</xdr:colOff>
      <xdr:row>36</xdr:row>
      <xdr:rowOff>136322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152849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164719</xdr:rowOff>
    </xdr:from>
    <xdr:to>
      <xdr:col>24</xdr:col>
      <xdr:colOff>63500</xdr:colOff>
      <xdr:row>58</xdr:row>
      <xdr:rowOff>61568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37369"/>
          <a:ext cx="838200" cy="6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33664</xdr:rowOff>
    </xdr:from>
    <xdr:to>
      <xdr:col>19</xdr:col>
      <xdr:colOff>177800</xdr:colOff>
      <xdr:row>57</xdr:row>
      <xdr:rowOff>164719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06314"/>
          <a:ext cx="889000" cy="13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33664</xdr:rowOff>
    </xdr:from>
    <xdr:to>
      <xdr:col>15</xdr:col>
      <xdr:colOff>50800</xdr:colOff>
      <xdr:row>58</xdr:row>
      <xdr:rowOff>63550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06314"/>
          <a:ext cx="889000" cy="20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63550</xdr:rowOff>
    </xdr:from>
    <xdr:to>
      <xdr:col>10</xdr:col>
      <xdr:colOff>114300</xdr:colOff>
      <xdr:row>58</xdr:row>
      <xdr:rowOff>68929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7650"/>
          <a:ext cx="889000" cy="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10768</xdr:rowOff>
    </xdr:from>
    <xdr:to>
      <xdr:col>24</xdr:col>
      <xdr:colOff>114300</xdr:colOff>
      <xdr:row>58</xdr:row>
      <xdr:rowOff>112368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113919</xdr:rowOff>
    </xdr:from>
    <xdr:to>
      <xdr:col>20</xdr:col>
      <xdr:colOff>38100</xdr:colOff>
      <xdr:row>58</xdr:row>
      <xdr:rowOff>44069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60596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6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154314</xdr:rowOff>
    </xdr:from>
    <xdr:to>
      <xdr:col>15</xdr:col>
      <xdr:colOff>101600</xdr:colOff>
      <xdr:row>57</xdr:row>
      <xdr:rowOff>84464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5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75591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4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12750</xdr:rowOff>
    </xdr:from>
    <xdr:to>
      <xdr:col>10</xdr:col>
      <xdr:colOff>165100</xdr:colOff>
      <xdr:row>58</xdr:row>
      <xdr:rowOff>114350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105477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18129</xdr:rowOff>
    </xdr:from>
    <xdr:to>
      <xdr:col>6</xdr:col>
      <xdr:colOff>38100</xdr:colOff>
      <xdr:row>58</xdr:row>
      <xdr:rowOff>119729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110856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75514</xdr:rowOff>
    </xdr:from>
    <xdr:to>
      <xdr:col>24</xdr:col>
      <xdr:colOff>63500</xdr:colOff>
      <xdr:row>74</xdr:row>
      <xdr:rowOff>144281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762814"/>
          <a:ext cx="838200" cy="6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75514</xdr:rowOff>
    </xdr:from>
    <xdr:to>
      <xdr:col>19</xdr:col>
      <xdr:colOff>177800</xdr:colOff>
      <xdr:row>75</xdr:row>
      <xdr:rowOff>41301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762814"/>
          <a:ext cx="889000" cy="1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41301</xdr:rowOff>
    </xdr:from>
    <xdr:to>
      <xdr:col>15</xdr:col>
      <xdr:colOff>50800</xdr:colOff>
      <xdr:row>75</xdr:row>
      <xdr:rowOff>59425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900051"/>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59425</xdr:rowOff>
    </xdr:from>
    <xdr:to>
      <xdr:col>10</xdr:col>
      <xdr:colOff>114300</xdr:colOff>
      <xdr:row>75</xdr:row>
      <xdr:rowOff>95946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918175"/>
          <a:ext cx="889000" cy="3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93481</xdr:rowOff>
    </xdr:from>
    <xdr:to>
      <xdr:col>24</xdr:col>
      <xdr:colOff>114300</xdr:colOff>
      <xdr:row>75</xdr:row>
      <xdr:rowOff>23631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7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116358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63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24714</xdr:rowOff>
    </xdr:from>
    <xdr:to>
      <xdr:col>20</xdr:col>
      <xdr:colOff>38100</xdr:colOff>
      <xdr:row>74</xdr:row>
      <xdr:rowOff>126314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7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142841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48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161951</xdr:rowOff>
    </xdr:from>
    <xdr:to>
      <xdr:col>15</xdr:col>
      <xdr:colOff>101600</xdr:colOff>
      <xdr:row>75</xdr:row>
      <xdr:rowOff>92101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8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108628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62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8625</xdr:rowOff>
    </xdr:from>
    <xdr:to>
      <xdr:col>10</xdr:col>
      <xdr:colOff>165100</xdr:colOff>
      <xdr:row>75</xdr:row>
      <xdr:rowOff>110225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8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126752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6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45146</xdr:rowOff>
    </xdr:from>
    <xdr:to>
      <xdr:col>6</xdr:col>
      <xdr:colOff>38100</xdr:colOff>
      <xdr:row>75</xdr:row>
      <xdr:rowOff>146746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163273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67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60553</xdr:rowOff>
    </xdr:from>
    <xdr:to>
      <xdr:col>24</xdr:col>
      <xdr:colOff>63500</xdr:colOff>
      <xdr:row>96</xdr:row>
      <xdr:rowOff>79539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19753"/>
          <a:ext cx="8382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60553</xdr:rowOff>
    </xdr:from>
    <xdr:to>
      <xdr:col>19</xdr:col>
      <xdr:colOff>177800</xdr:colOff>
      <xdr:row>96</xdr:row>
      <xdr:rowOff>82367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19753"/>
          <a:ext cx="8890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76496</xdr:rowOff>
    </xdr:from>
    <xdr:to>
      <xdr:col>15</xdr:col>
      <xdr:colOff>50800</xdr:colOff>
      <xdr:row>96</xdr:row>
      <xdr:rowOff>82367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35696"/>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59848</xdr:rowOff>
    </xdr:from>
    <xdr:to>
      <xdr:col>10</xdr:col>
      <xdr:colOff>114300</xdr:colOff>
      <xdr:row>96</xdr:row>
      <xdr:rowOff>76496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19048"/>
          <a:ext cx="889000" cy="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28739</xdr:rowOff>
    </xdr:from>
    <xdr:to>
      <xdr:col>24</xdr:col>
      <xdr:colOff>114300</xdr:colOff>
      <xdr:row>96</xdr:row>
      <xdr:rowOff>130339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51616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3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9753</xdr:rowOff>
    </xdr:from>
    <xdr:to>
      <xdr:col>20</xdr:col>
      <xdr:colOff>38100</xdr:colOff>
      <xdr:row>96</xdr:row>
      <xdr:rowOff>111353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127880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31567</xdr:rowOff>
    </xdr:from>
    <xdr:to>
      <xdr:col>15</xdr:col>
      <xdr:colOff>101600</xdr:colOff>
      <xdr:row>96</xdr:row>
      <xdr:rowOff>133167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149694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25696</xdr:rowOff>
    </xdr:from>
    <xdr:to>
      <xdr:col>10</xdr:col>
      <xdr:colOff>165100</xdr:colOff>
      <xdr:row>96</xdr:row>
      <xdr:rowOff>127296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143823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9048</xdr:rowOff>
    </xdr:from>
    <xdr:to>
      <xdr:col>6</xdr:col>
      <xdr:colOff>38100</xdr:colOff>
      <xdr:row>96</xdr:row>
      <xdr:rowOff>110648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127175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63309</xdr:rowOff>
    </xdr:from>
    <xdr:to>
      <xdr:col>55</xdr:col>
      <xdr:colOff>0</xdr:colOff>
      <xdr:row>38</xdr:row>
      <xdr:rowOff>72072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78409"/>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72072</xdr:rowOff>
    </xdr:from>
    <xdr:to>
      <xdr:col>50</xdr:col>
      <xdr:colOff>114300</xdr:colOff>
      <xdr:row>38</xdr:row>
      <xdr:rowOff>95504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87172"/>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95504</xdr:rowOff>
    </xdr:from>
    <xdr:to>
      <xdr:col>45</xdr:col>
      <xdr:colOff>177800</xdr:colOff>
      <xdr:row>38</xdr:row>
      <xdr:rowOff>101409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10604"/>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101409</xdr:rowOff>
    </xdr:from>
    <xdr:to>
      <xdr:col>41</xdr:col>
      <xdr:colOff>50800</xdr:colOff>
      <xdr:row>38</xdr:row>
      <xdr:rowOff>110172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1650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12509</xdr:rowOff>
    </xdr:from>
    <xdr:to>
      <xdr:col>55</xdr:col>
      <xdr:colOff>50800</xdr:colOff>
      <xdr:row>38</xdr:row>
      <xdr:rowOff>114109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35386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21272</xdr:rowOff>
    </xdr:from>
    <xdr:to>
      <xdr:col>50</xdr:col>
      <xdr:colOff>165100</xdr:colOff>
      <xdr:row>38</xdr:row>
      <xdr:rowOff>122872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139399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31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44704</xdr:rowOff>
    </xdr:from>
    <xdr:to>
      <xdr:col>46</xdr:col>
      <xdr:colOff>38100</xdr:colOff>
      <xdr:row>38</xdr:row>
      <xdr:rowOff>146304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137431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50609</xdr:rowOff>
    </xdr:from>
    <xdr:to>
      <xdr:col>41</xdr:col>
      <xdr:colOff>101600</xdr:colOff>
      <xdr:row>38</xdr:row>
      <xdr:rowOff>152209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143336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58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59372</xdr:rowOff>
    </xdr:from>
    <xdr:to>
      <xdr:col>36</xdr:col>
      <xdr:colOff>165100</xdr:colOff>
      <xdr:row>38</xdr:row>
      <xdr:rowOff>160972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152099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6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21648</xdr:rowOff>
    </xdr:from>
    <xdr:to>
      <xdr:col>55</xdr:col>
      <xdr:colOff>0</xdr:colOff>
      <xdr:row>57</xdr:row>
      <xdr:rowOff>47041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94298"/>
          <a:ext cx="8382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48108</xdr:rowOff>
    </xdr:from>
    <xdr:to>
      <xdr:col>50</xdr:col>
      <xdr:colOff>114300</xdr:colOff>
      <xdr:row>57</xdr:row>
      <xdr:rowOff>21648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49308"/>
          <a:ext cx="889000" cy="14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48108</xdr:rowOff>
    </xdr:from>
    <xdr:to>
      <xdr:col>45</xdr:col>
      <xdr:colOff>177800</xdr:colOff>
      <xdr:row>56</xdr:row>
      <xdr:rowOff>155626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49308"/>
          <a:ext cx="8890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155626</xdr:rowOff>
    </xdr:from>
    <xdr:to>
      <xdr:col>41</xdr:col>
      <xdr:colOff>50800</xdr:colOff>
      <xdr:row>57</xdr:row>
      <xdr:rowOff>121259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56826"/>
          <a:ext cx="889000" cy="1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167691</xdr:rowOff>
    </xdr:from>
    <xdr:to>
      <xdr:col>55</xdr:col>
      <xdr:colOff>50800</xdr:colOff>
      <xdr:row>57</xdr:row>
      <xdr:rowOff>97841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146118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142298</xdr:rowOff>
    </xdr:from>
    <xdr:to>
      <xdr:col>50</xdr:col>
      <xdr:colOff>165100</xdr:colOff>
      <xdr:row>57</xdr:row>
      <xdr:rowOff>72448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63575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168758</xdr:rowOff>
    </xdr:from>
    <xdr:to>
      <xdr:col>46</xdr:col>
      <xdr:colOff>38100</xdr:colOff>
      <xdr:row>56</xdr:row>
      <xdr:rowOff>98908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115435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104826</xdr:rowOff>
    </xdr:from>
    <xdr:to>
      <xdr:col>41</xdr:col>
      <xdr:colOff>101600</xdr:colOff>
      <xdr:row>57</xdr:row>
      <xdr:rowOff>34976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51503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70459</xdr:rowOff>
    </xdr:from>
    <xdr:to>
      <xdr:col>36</xdr:col>
      <xdr:colOff>165100</xdr:colOff>
      <xdr:row>58</xdr:row>
      <xdr:rowOff>609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163186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3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151975</xdr:rowOff>
    </xdr:from>
    <xdr:to>
      <xdr:col>55</xdr:col>
      <xdr:colOff>0</xdr:colOff>
      <xdr:row>77</xdr:row>
      <xdr:rowOff>155240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5362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56865</xdr:rowOff>
    </xdr:from>
    <xdr:to>
      <xdr:col>50</xdr:col>
      <xdr:colOff>114300</xdr:colOff>
      <xdr:row>77</xdr:row>
      <xdr:rowOff>155240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58515"/>
          <a:ext cx="889000" cy="9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56865</xdr:rowOff>
    </xdr:from>
    <xdr:to>
      <xdr:col>45</xdr:col>
      <xdr:colOff>177800</xdr:colOff>
      <xdr:row>78</xdr:row>
      <xdr:rowOff>67608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58515"/>
          <a:ext cx="889000" cy="1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67608</xdr:rowOff>
    </xdr:from>
    <xdr:to>
      <xdr:col>41</xdr:col>
      <xdr:colOff>50800</xdr:colOff>
      <xdr:row>78</xdr:row>
      <xdr:rowOff>79203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40708"/>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101175</xdr:rowOff>
    </xdr:from>
    <xdr:to>
      <xdr:col>55</xdr:col>
      <xdr:colOff>50800</xdr:colOff>
      <xdr:row>78</xdr:row>
      <xdr:rowOff>31325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124052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104440</xdr:rowOff>
    </xdr:from>
    <xdr:to>
      <xdr:col>50</xdr:col>
      <xdr:colOff>165100</xdr:colOff>
      <xdr:row>78</xdr:row>
      <xdr:rowOff>34590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51117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6065</xdr:rowOff>
    </xdr:from>
    <xdr:to>
      <xdr:col>46</xdr:col>
      <xdr:colOff>38100</xdr:colOff>
      <xdr:row>77</xdr:row>
      <xdr:rowOff>107665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124192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16808</xdr:rowOff>
    </xdr:from>
    <xdr:to>
      <xdr:col>41</xdr:col>
      <xdr:colOff>101600</xdr:colOff>
      <xdr:row>78</xdr:row>
      <xdr:rowOff>118408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109535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28403</xdr:rowOff>
    </xdr:from>
    <xdr:to>
      <xdr:col>36</xdr:col>
      <xdr:colOff>165100</xdr:colOff>
      <xdr:row>78</xdr:row>
      <xdr:rowOff>130003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121130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25087</xdr:rowOff>
    </xdr:from>
    <xdr:to>
      <xdr:col>55</xdr:col>
      <xdr:colOff>0</xdr:colOff>
      <xdr:row>97</xdr:row>
      <xdr:rowOff>58396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55737"/>
          <a:ext cx="838200" cy="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25087</xdr:rowOff>
    </xdr:from>
    <xdr:to>
      <xdr:col>50</xdr:col>
      <xdr:colOff>114300</xdr:colOff>
      <xdr:row>97</xdr:row>
      <xdr:rowOff>67371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55737"/>
          <a:ext cx="889000" cy="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44551</xdr:rowOff>
    </xdr:from>
    <xdr:to>
      <xdr:col>45</xdr:col>
      <xdr:colOff>177800</xdr:colOff>
      <xdr:row>97</xdr:row>
      <xdr:rowOff>67371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75201"/>
          <a:ext cx="889000" cy="2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44551</xdr:rowOff>
    </xdr:from>
    <xdr:to>
      <xdr:col>41</xdr:col>
      <xdr:colOff>50800</xdr:colOff>
      <xdr:row>97</xdr:row>
      <xdr:rowOff>109342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75201"/>
          <a:ext cx="889000" cy="6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7596</xdr:rowOff>
    </xdr:from>
    <xdr:to>
      <xdr:col>55</xdr:col>
      <xdr:colOff>50800</xdr:colOff>
      <xdr:row>97</xdr:row>
      <xdr:rowOff>109196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30473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8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145737</xdr:rowOff>
    </xdr:from>
    <xdr:to>
      <xdr:col>50</xdr:col>
      <xdr:colOff>165100</xdr:colOff>
      <xdr:row>97</xdr:row>
      <xdr:rowOff>75887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92414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8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16571</xdr:rowOff>
    </xdr:from>
    <xdr:to>
      <xdr:col>46</xdr:col>
      <xdr:colOff>38100</xdr:colOff>
      <xdr:row>97</xdr:row>
      <xdr:rowOff>118171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109298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165201</xdr:rowOff>
    </xdr:from>
    <xdr:to>
      <xdr:col>41</xdr:col>
      <xdr:colOff>101600</xdr:colOff>
      <xdr:row>97</xdr:row>
      <xdr:rowOff>95351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111878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58542</xdr:rowOff>
    </xdr:from>
    <xdr:to>
      <xdr:col>36</xdr:col>
      <xdr:colOff>165100</xdr:colOff>
      <xdr:row>97</xdr:row>
      <xdr:rowOff>160142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151269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24257</xdr:rowOff>
    </xdr:from>
    <xdr:to>
      <xdr:col>85</xdr:col>
      <xdr:colOff>127000</xdr:colOff>
      <xdr:row>37</xdr:row>
      <xdr:rowOff>33630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67907"/>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169799</xdr:rowOff>
    </xdr:from>
    <xdr:to>
      <xdr:col>81</xdr:col>
      <xdr:colOff>50800</xdr:colOff>
      <xdr:row>37</xdr:row>
      <xdr:rowOff>24257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4199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116078</xdr:rowOff>
    </xdr:from>
    <xdr:to>
      <xdr:col>76</xdr:col>
      <xdr:colOff>114300</xdr:colOff>
      <xdr:row>36</xdr:row>
      <xdr:rowOff>169799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28827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90132</xdr:rowOff>
    </xdr:from>
    <xdr:to>
      <xdr:col>71</xdr:col>
      <xdr:colOff>177800</xdr:colOff>
      <xdr:row>36</xdr:row>
      <xdr:rowOff>116078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26233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154280</xdr:rowOff>
    </xdr:from>
    <xdr:to>
      <xdr:col>85</xdr:col>
      <xdr:colOff>177800</xdr:colOff>
      <xdr:row>37</xdr:row>
      <xdr:rowOff>84430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132707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144907</xdr:rowOff>
    </xdr:from>
    <xdr:to>
      <xdr:col>81</xdr:col>
      <xdr:colOff>101600</xdr:colOff>
      <xdr:row>37</xdr:row>
      <xdr:rowOff>75057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66184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118999</xdr:rowOff>
    </xdr:from>
    <xdr:to>
      <xdr:col>76</xdr:col>
      <xdr:colOff>165100</xdr:colOff>
      <xdr:row>37</xdr:row>
      <xdr:rowOff>49149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40276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65278</xdr:rowOff>
    </xdr:from>
    <xdr:to>
      <xdr:col>72</xdr:col>
      <xdr:colOff>38100</xdr:colOff>
      <xdr:row>36</xdr:row>
      <xdr:rowOff>166878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39332</xdr:rowOff>
    </xdr:from>
    <xdr:to>
      <xdr:col>67</xdr:col>
      <xdr:colOff>101600</xdr:colOff>
      <xdr:row>36</xdr:row>
      <xdr:rowOff>140932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157459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115638</xdr:rowOff>
    </xdr:from>
    <xdr:to>
      <xdr:col>85</xdr:col>
      <xdr:colOff>127000</xdr:colOff>
      <xdr:row>57</xdr:row>
      <xdr:rowOff>121983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88288"/>
          <a:ext cx="8382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95233</xdr:rowOff>
    </xdr:from>
    <xdr:to>
      <xdr:col>81</xdr:col>
      <xdr:colOff>50800</xdr:colOff>
      <xdr:row>57</xdr:row>
      <xdr:rowOff>121983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67883"/>
          <a:ext cx="8890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64857</xdr:rowOff>
    </xdr:from>
    <xdr:to>
      <xdr:col>76</xdr:col>
      <xdr:colOff>114300</xdr:colOff>
      <xdr:row>57</xdr:row>
      <xdr:rowOff>95233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37507"/>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64857</xdr:rowOff>
    </xdr:from>
    <xdr:to>
      <xdr:col>71</xdr:col>
      <xdr:colOff>177800</xdr:colOff>
      <xdr:row>57</xdr:row>
      <xdr:rowOff>136207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37507"/>
          <a:ext cx="889000" cy="7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64838</xdr:rowOff>
    </xdr:from>
    <xdr:to>
      <xdr:col>85</xdr:col>
      <xdr:colOff>177800</xdr:colOff>
      <xdr:row>57</xdr:row>
      <xdr:rowOff>166438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151215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5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71183</xdr:rowOff>
    </xdr:from>
    <xdr:to>
      <xdr:col>81</xdr:col>
      <xdr:colOff>101600</xdr:colOff>
      <xdr:row>58</xdr:row>
      <xdr:rowOff>1333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163910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44433</xdr:rowOff>
    </xdr:from>
    <xdr:to>
      <xdr:col>76</xdr:col>
      <xdr:colOff>165100</xdr:colOff>
      <xdr:row>57</xdr:row>
      <xdr:rowOff>146033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137160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14057</xdr:rowOff>
    </xdr:from>
    <xdr:to>
      <xdr:col>72</xdr:col>
      <xdr:colOff>38100</xdr:colOff>
      <xdr:row>57</xdr:row>
      <xdr:rowOff>115657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106784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85407</xdr:rowOff>
    </xdr:from>
    <xdr:to>
      <xdr:col>67</xdr:col>
      <xdr:colOff>101600</xdr:colOff>
      <xdr:row>58</xdr:row>
      <xdr:rowOff>15557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6684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167023</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854323"/>
          <a:ext cx="1269" cy="789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113700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6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167023</xdr:rowOff>
    </xdr:from>
    <xdr:to>
      <xdr:col>86</xdr:col>
      <xdr:colOff>25400</xdr:colOff>
      <xdr:row>74</xdr:row>
      <xdr:rowOff>167023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8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138513</xdr:rowOff>
    </xdr:from>
    <xdr:to>
      <xdr:col>85</xdr:col>
      <xdr:colOff>127000</xdr:colOff>
      <xdr:row>78</xdr:row>
      <xdr:rowOff>132941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2140013"/>
          <a:ext cx="838200" cy="136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134132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07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155705</xdr:rowOff>
    </xdr:from>
    <xdr:to>
      <xdr:col>85</xdr:col>
      <xdr:colOff>177800</xdr:colOff>
      <xdr:row>79</xdr:row>
      <xdr:rowOff>85855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138513</xdr:rowOff>
    </xdr:from>
    <xdr:to>
      <xdr:col>81</xdr:col>
      <xdr:colOff>50800</xdr:colOff>
      <xdr:row>74</xdr:row>
      <xdr:rowOff>105693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2140013"/>
          <a:ext cx="889000" cy="6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134838</xdr:rowOff>
    </xdr:from>
    <xdr:to>
      <xdr:col>81</xdr:col>
      <xdr:colOff>101600</xdr:colOff>
      <xdr:row>79</xdr:row>
      <xdr:rowOff>64988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56115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6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105693</xdr:rowOff>
    </xdr:from>
    <xdr:to>
      <xdr:col>76</xdr:col>
      <xdr:colOff>114300</xdr:colOff>
      <xdr:row>78</xdr:row>
      <xdr:rowOff>81473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792993"/>
          <a:ext cx="889000" cy="66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68554</xdr:rowOff>
    </xdr:from>
    <xdr:to>
      <xdr:col>76</xdr:col>
      <xdr:colOff>165100</xdr:colOff>
      <xdr:row>78</xdr:row>
      <xdr:rowOff>170154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161281</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81473</xdr:rowOff>
    </xdr:from>
    <xdr:to>
      <xdr:col>71</xdr:col>
      <xdr:colOff>177800</xdr:colOff>
      <xdr:row>79</xdr:row>
      <xdr:rowOff>21045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54573"/>
          <a:ext cx="889000" cy="1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132814</xdr:rowOff>
    </xdr:from>
    <xdr:to>
      <xdr:col>72</xdr:col>
      <xdr:colOff>38100</xdr:colOff>
      <xdr:row>79</xdr:row>
      <xdr:rowOff>62964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54091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5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152712</xdr:rowOff>
    </xdr:from>
    <xdr:to>
      <xdr:col>67</xdr:col>
      <xdr:colOff>101600</xdr:colOff>
      <xdr:row>79</xdr:row>
      <xdr:rowOff>82862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73989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82141</xdr:rowOff>
    </xdr:from>
    <xdr:to>
      <xdr:col>85</xdr:col>
      <xdr:colOff>177800</xdr:colOff>
      <xdr:row>79</xdr:row>
      <xdr:rowOff>12291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105018</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0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87713</xdr:rowOff>
    </xdr:from>
    <xdr:to>
      <xdr:col>81</xdr:col>
      <xdr:colOff>101600</xdr:colOff>
      <xdr:row>71</xdr:row>
      <xdr:rowOff>17863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0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34390</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181795" y="1186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54893</xdr:rowOff>
    </xdr:from>
    <xdr:to>
      <xdr:col>76</xdr:col>
      <xdr:colOff>165100</xdr:colOff>
      <xdr:row>74</xdr:row>
      <xdr:rowOff>156493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7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1570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51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30673</xdr:rowOff>
    </xdr:from>
    <xdr:to>
      <xdr:col>72</xdr:col>
      <xdr:colOff>38100</xdr:colOff>
      <xdr:row>78</xdr:row>
      <xdr:rowOff>132273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148800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141695</xdr:rowOff>
    </xdr:from>
    <xdr:to>
      <xdr:col>67</xdr:col>
      <xdr:colOff>101600</xdr:colOff>
      <xdr:row>79</xdr:row>
      <xdr:rowOff>71845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88372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169157</xdr:rowOff>
    </xdr:from>
    <xdr:to>
      <xdr:col>85</xdr:col>
      <xdr:colOff>127000</xdr:colOff>
      <xdr:row>96</xdr:row>
      <xdr:rowOff>164531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56907"/>
          <a:ext cx="838200" cy="16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164531</xdr:rowOff>
    </xdr:from>
    <xdr:to>
      <xdr:col>81</xdr:col>
      <xdr:colOff>50800</xdr:colOff>
      <xdr:row>97</xdr:row>
      <xdr:rowOff>17214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23731"/>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17214</xdr:rowOff>
    </xdr:from>
    <xdr:to>
      <xdr:col>76</xdr:col>
      <xdr:colOff>114300</xdr:colOff>
      <xdr:row>97</xdr:row>
      <xdr:rowOff>54008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47864"/>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54008</xdr:rowOff>
    </xdr:from>
    <xdr:to>
      <xdr:col>71</xdr:col>
      <xdr:colOff>177800</xdr:colOff>
      <xdr:row>97</xdr:row>
      <xdr:rowOff>89745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84658"/>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118357</xdr:rowOff>
    </xdr:from>
    <xdr:to>
      <xdr:col>85</xdr:col>
      <xdr:colOff>177800</xdr:colOff>
      <xdr:row>96</xdr:row>
      <xdr:rowOff>48507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141234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113731</xdr:rowOff>
    </xdr:from>
    <xdr:to>
      <xdr:col>81</xdr:col>
      <xdr:colOff>101600</xdr:colOff>
      <xdr:row>97</xdr:row>
      <xdr:rowOff>43881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60408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3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137864</xdr:rowOff>
    </xdr:from>
    <xdr:to>
      <xdr:col>76</xdr:col>
      <xdr:colOff>165100</xdr:colOff>
      <xdr:row>97</xdr:row>
      <xdr:rowOff>68014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84541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3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3208</xdr:rowOff>
    </xdr:from>
    <xdr:to>
      <xdr:col>72</xdr:col>
      <xdr:colOff>38100</xdr:colOff>
      <xdr:row>97</xdr:row>
      <xdr:rowOff>104808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121335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4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38945</xdr:rowOff>
    </xdr:from>
    <xdr:to>
      <xdr:col>67</xdr:col>
      <xdr:colOff>101600</xdr:colOff>
      <xdr:row>97</xdr:row>
      <xdr:rowOff>140545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157072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4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災害復旧費については、昨年度まで実施していた市庁舎建替事業が終了したことにより、昨年度と比較して大きく減少し、市庁舎建替事業実施前の水準に戻った。しかし、異常気象による災害は毎年のように発生しており、引き続き全国平均よりも高い水準とな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民生費については、子育て世帯や非課税世帯等への臨時給付金事業が減少したことにより今年度は減額となったものの、高齢化が進む本市においては他市平均と比較して高い水準となっている。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公債費については、市庁舎建替事業の元利償還が始まったことにより大きく上昇しており、今後も大型事業が控えていることから、高い水準で推移していくものと見込んでいる。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人口減少に伴い、住民一人当たりのコストの増加が今後も予想されることから、行政サービスの水準を落とすことなく事業の選択と集中を一層徹底し、効率的な財政運営に努めていく。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財政調整基金は、財政健全化の取組みにより約</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7,000</a:t>
          </a:r>
          <a:r>
            <a:rPr kumimoji="1" lang="ja-JP" altLang="ja-JP" sz="1050">
              <a:solidFill>
                <a:schemeClr val="dk1"/>
              </a:solidFill>
              <a:effectLst/>
              <a:latin typeface="+mn-lt"/>
              <a:ea typeface="+mn-ea"/>
              <a:cs typeface="+mn-cs"/>
            </a:rPr>
            <a:t>万円を積み立てたことから、標準財政規模比で</a:t>
          </a:r>
          <a:r>
            <a:rPr kumimoji="1" lang="en-US" altLang="ja-JP" sz="1050">
              <a:solidFill>
                <a:schemeClr val="dk1"/>
              </a:solidFill>
              <a:effectLst/>
              <a:latin typeface="+mn-lt"/>
              <a:ea typeface="+mn-ea"/>
              <a:cs typeface="+mn-cs"/>
            </a:rPr>
            <a:t>8.92</a:t>
          </a:r>
          <a:r>
            <a:rPr kumimoji="1" lang="ja-JP" altLang="ja-JP" sz="1050">
              <a:solidFill>
                <a:schemeClr val="dk1"/>
              </a:solidFill>
              <a:effectLst/>
              <a:latin typeface="+mn-lt"/>
              <a:ea typeface="+mn-ea"/>
              <a:cs typeface="+mn-cs"/>
            </a:rPr>
            <a:t>ポイント増加した。</a:t>
          </a:r>
          <a:endParaRPr lang="ja-JP" altLang="ja-JP" sz="1050">
            <a:effectLst/>
          </a:endParaRPr>
        </a:p>
        <a:p>
          <a:r>
            <a:rPr kumimoji="1" lang="ja-JP" altLang="ja-JP" sz="1050">
              <a:solidFill>
                <a:schemeClr val="dk1"/>
              </a:solidFill>
              <a:effectLst/>
              <a:latin typeface="+mn-lt"/>
              <a:ea typeface="+mn-ea"/>
              <a:cs typeface="+mn-cs"/>
            </a:rPr>
            <a:t>　実質単年度収支については、約</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1,300</a:t>
          </a:r>
          <a:r>
            <a:rPr kumimoji="1" lang="ja-JP" altLang="ja-JP" sz="1050">
              <a:solidFill>
                <a:schemeClr val="dk1"/>
              </a:solidFill>
              <a:effectLst/>
              <a:latin typeface="+mn-lt"/>
              <a:ea typeface="+mn-ea"/>
              <a:cs typeface="+mn-cs"/>
            </a:rPr>
            <a:t>万円の減少となり前年度比で大きく減少したものの</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年続けて黒字となったが、新型コロナウイルス感染症に起因する一時的な外的要因による影響も大きく、引き続き事務事業の精査を行っていく必要がある。</a:t>
          </a:r>
          <a:endParaRPr lang="ja-JP" altLang="ja-JP" sz="1050">
            <a:effectLst/>
          </a:endParaRPr>
        </a:p>
        <a:p>
          <a:r>
            <a:rPr kumimoji="1" lang="ja-JP" altLang="ja-JP" sz="1050">
              <a:solidFill>
                <a:schemeClr val="dk1"/>
              </a:solidFill>
              <a:effectLst/>
              <a:latin typeface="+mn-lt"/>
              <a:ea typeface="+mn-ea"/>
              <a:cs typeface="+mn-cs"/>
            </a:rPr>
            <a:t>今後は、少子高齢化、人口減少社会を見据え事業効果の高い事業に優先的に予算を配分するなど、実質単年度収支の黒字と赤字を交互に繰り返しながら持続可能な財政運営を行っていく予定である。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分子側の連結実質黒字額について、病院事業会計の実質収支額が</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百万円増加（標準財政規模比</a:t>
          </a:r>
          <a:r>
            <a:rPr kumimoji="1" lang="en-US" altLang="ja-JP" sz="1100">
              <a:solidFill>
                <a:schemeClr val="dk1"/>
              </a:solidFill>
              <a:effectLst/>
              <a:latin typeface="+mn-lt"/>
              <a:ea typeface="+mn-ea"/>
              <a:cs typeface="+mn-cs"/>
            </a:rPr>
            <a:t>10.43</a:t>
          </a:r>
          <a:r>
            <a:rPr kumimoji="1" lang="ja-JP" altLang="ja-JP" sz="1100">
              <a:solidFill>
                <a:schemeClr val="dk1"/>
              </a:solidFill>
              <a:effectLst/>
              <a:latin typeface="+mn-lt"/>
              <a:ea typeface="+mn-ea"/>
              <a:cs typeface="+mn-cs"/>
            </a:rPr>
            <a:t>ポイント増加）し、一方で介護保険特別会計の実質収支額が</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百万円減少（標準財政規模比</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ポイント減少）したことなどにより、</a:t>
          </a:r>
          <a:r>
            <a:rPr kumimoji="1" lang="en-US" altLang="ja-JP" sz="1100">
              <a:solidFill>
                <a:schemeClr val="dk1"/>
              </a:solidFill>
              <a:effectLst/>
              <a:latin typeface="+mn-lt"/>
              <a:ea typeface="+mn-ea"/>
              <a:cs typeface="+mn-cs"/>
            </a:rPr>
            <a:t>741</a:t>
          </a:r>
          <a:r>
            <a:rPr kumimoji="1" lang="ja-JP" altLang="ja-JP" sz="1100">
              <a:solidFill>
                <a:schemeClr val="dk1"/>
              </a:solidFill>
              <a:effectLst/>
              <a:latin typeface="+mn-lt"/>
              <a:ea typeface="+mn-ea"/>
              <a:cs typeface="+mn-cs"/>
            </a:rPr>
            <a:t>百万円増加（標準財政規模比</a:t>
          </a:r>
          <a:r>
            <a:rPr kumimoji="1" lang="en-US" altLang="ja-JP" sz="1100">
              <a:solidFill>
                <a:schemeClr val="dk1"/>
              </a:solidFill>
              <a:effectLst/>
              <a:latin typeface="+mn-lt"/>
              <a:ea typeface="+mn-ea"/>
              <a:cs typeface="+mn-cs"/>
            </a:rPr>
            <a:t>9.56</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介護保険特別会計における実質収支が大きく減少した理由としては、令和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年度において介護給付費準備基金を約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5,400</a:t>
          </a:r>
          <a:r>
            <a:rPr kumimoji="1" lang="ja-JP" altLang="ja-JP" sz="1100">
              <a:solidFill>
                <a:schemeClr val="dk1"/>
              </a:solidFill>
              <a:effectLst/>
              <a:latin typeface="+mn-lt"/>
              <a:ea typeface="+mn-ea"/>
              <a:cs typeface="+mn-cs"/>
            </a:rPr>
            <a:t>万円を積み立てたことによるものであり、介護保険特別会計における収支状況が悪化したものではない。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16811436</v>
      </c>
      <c r="BO4" s="371"/>
      <c r="BP4" s="371"/>
      <c r="BQ4" s="371"/>
      <c r="BR4" s="371"/>
      <c r="BS4" s="371"/>
      <c r="BT4" s="371"/>
      <c r="BU4" s="372"/>
      <c r="BV4" s="370">
        <v>21126476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12.5</v>
      </c>
      <c r="CU4" s="377"/>
      <c r="CV4" s="377"/>
      <c r="CW4" s="377"/>
      <c r="CX4" s="377"/>
      <c r="CY4" s="377"/>
      <c r="CZ4" s="377"/>
      <c r="DA4" s="378"/>
      <c r="DB4" s="376">
        <v>12.4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15680100</v>
      </c>
      <c r="BO5" s="439"/>
      <c r="BP5" s="439"/>
      <c r="BQ5" s="439"/>
      <c r="BR5" s="439"/>
      <c r="BS5" s="439"/>
      <c r="BT5" s="439"/>
      <c r="BU5" s="440"/>
      <c r="BV5" s="438">
        <v>19967017</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89.6</v>
      </c>
      <c r="CU5" s="405"/>
      <c r="CV5" s="405"/>
      <c r="CW5" s="405"/>
      <c r="CX5" s="405"/>
      <c r="CY5" s="405"/>
      <c r="CZ5" s="405"/>
      <c r="DA5" s="406"/>
      <c r="DB5" s="404">
        <v>85.3</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1131336</v>
      </c>
      <c r="BO6" s="439"/>
      <c r="BP6" s="439"/>
      <c r="BQ6" s="439"/>
      <c r="BR6" s="439"/>
      <c r="BS6" s="439"/>
      <c r="BT6" s="439"/>
      <c r="BU6" s="440"/>
      <c r="BV6" s="438">
        <v>1159459</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90.7</v>
      </c>
      <c r="CU6" s="445"/>
      <c r="CV6" s="445"/>
      <c r="CW6" s="445"/>
      <c r="CX6" s="445"/>
      <c r="CY6" s="445"/>
      <c r="CZ6" s="445"/>
      <c r="DA6" s="446"/>
      <c r="DB6" s="444">
        <v>88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36642</v>
      </c>
      <c r="BO7" s="439"/>
      <c r="BP7" s="439"/>
      <c r="BQ7" s="439"/>
      <c r="BR7" s="439"/>
      <c r="BS7" s="439"/>
      <c r="BT7" s="439"/>
      <c r="BU7" s="440"/>
      <c r="BV7" s="438">
        <v>62633</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8730740</v>
      </c>
      <c r="CU7" s="439"/>
      <c r="CV7" s="439"/>
      <c r="CW7" s="439"/>
      <c r="CX7" s="439"/>
      <c r="CY7" s="439"/>
      <c r="CZ7" s="439"/>
      <c r="DA7" s="440"/>
      <c r="DB7" s="438">
        <v>8826510</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1094694</v>
      </c>
      <c r="BO8" s="439"/>
      <c r="BP8" s="439"/>
      <c r="BQ8" s="439"/>
      <c r="BR8" s="439"/>
      <c r="BS8" s="439"/>
      <c r="BT8" s="439"/>
      <c r="BU8" s="440"/>
      <c r="BV8" s="438">
        <v>1096826</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0.37</v>
      </c>
      <c r="CU8" s="448"/>
      <c r="CV8" s="448"/>
      <c r="CW8" s="448"/>
      <c r="CX8" s="448"/>
      <c r="CY8" s="448"/>
      <c r="CZ8" s="448"/>
      <c r="DA8" s="449"/>
      <c r="DB8" s="447">
        <v>0.38</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23557</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104</v>
      </c>
      <c r="AV9" s="434"/>
      <c r="AW9" s="434"/>
      <c r="AX9" s="434"/>
      <c r="AY9" s="435" t="s">
        <v>119</v>
      </c>
      <c r="AZ9" s="436"/>
      <c r="BA9" s="436"/>
      <c r="BB9" s="436"/>
      <c r="BC9" s="436"/>
      <c r="BD9" s="436"/>
      <c r="BE9" s="436"/>
      <c r="BF9" s="436"/>
      <c r="BG9" s="436"/>
      <c r="BH9" s="436"/>
      <c r="BI9" s="436"/>
      <c r="BJ9" s="436"/>
      <c r="BK9" s="436"/>
      <c r="BL9" s="436"/>
      <c r="BM9" s="437"/>
      <c r="BN9" s="438">
        <v>-2132</v>
      </c>
      <c r="BO9" s="439"/>
      <c r="BP9" s="439"/>
      <c r="BQ9" s="439"/>
      <c r="BR9" s="439"/>
      <c r="BS9" s="439"/>
      <c r="BT9" s="439"/>
      <c r="BU9" s="440"/>
      <c r="BV9" s="438">
        <v>781844</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17.3</v>
      </c>
      <c r="CU9" s="405"/>
      <c r="CV9" s="405"/>
      <c r="CW9" s="405"/>
      <c r="CX9" s="405"/>
      <c r="CY9" s="405"/>
      <c r="CZ9" s="405"/>
      <c r="DA9" s="406"/>
      <c r="DB9" s="404">
        <v>14.4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1"/>
      <c r="N10" s="431"/>
      <c r="O10" s="431"/>
      <c r="P10" s="431"/>
      <c r="Q10" s="432"/>
      <c r="R10" s="458">
        <v>25411</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809</v>
      </c>
      <c r="BO10" s="439"/>
      <c r="BP10" s="439"/>
      <c r="BQ10" s="439"/>
      <c r="BR10" s="439"/>
      <c r="BS10" s="439"/>
      <c r="BT10" s="439"/>
      <c r="BU10" s="440"/>
      <c r="BV10" s="438">
        <v>557</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123</v>
      </c>
      <c r="AV11" s="434"/>
      <c r="AW11" s="434"/>
      <c r="AX11" s="434"/>
      <c r="AY11" s="435" t="s">
        <v>129</v>
      </c>
      <c r="AZ11" s="436"/>
      <c r="BA11" s="436"/>
      <c r="BB11" s="436"/>
      <c r="BC11" s="436"/>
      <c r="BD11" s="436"/>
      <c r="BE11" s="436"/>
      <c r="BF11" s="436"/>
      <c r="BG11" s="436"/>
      <c r="BH11" s="436"/>
      <c r="BI11" s="436"/>
      <c r="BJ11" s="436"/>
      <c r="BK11" s="436"/>
      <c r="BL11" s="436"/>
      <c r="BM11" s="437"/>
      <c r="BN11" s="438">
        <v>69913</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22709</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112</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22606</v>
      </c>
      <c r="S13" s="492"/>
      <c r="T13" s="492"/>
      <c r="U13" s="492"/>
      <c r="V13" s="493"/>
      <c r="W13" s="417" t="s">
        <v>141</v>
      </c>
      <c r="X13" s="418"/>
      <c r="Y13" s="418"/>
      <c r="Z13" s="418"/>
      <c r="AA13" s="418"/>
      <c r="AB13" s="408"/>
      <c r="AC13" s="458">
        <v>605</v>
      </c>
      <c r="AD13" s="459"/>
      <c r="AE13" s="459"/>
      <c r="AF13" s="459"/>
      <c r="AG13" s="501"/>
      <c r="AH13" s="458">
        <v>725</v>
      </c>
      <c r="AI13" s="459"/>
      <c r="AJ13" s="459"/>
      <c r="AK13" s="459"/>
      <c r="AL13" s="460"/>
      <c r="AM13" s="430" t="s">
        <v>142</v>
      </c>
      <c r="AN13" s="431"/>
      <c r="AO13" s="431"/>
      <c r="AP13" s="431"/>
      <c r="AQ13" s="431"/>
      <c r="AR13" s="431"/>
      <c r="AS13" s="431"/>
      <c r="AT13" s="432"/>
      <c r="AU13" s="433" t="s">
        <v>123</v>
      </c>
      <c r="AV13" s="434"/>
      <c r="AW13" s="434"/>
      <c r="AX13" s="434"/>
      <c r="AY13" s="435" t="s">
        <v>143</v>
      </c>
      <c r="AZ13" s="436"/>
      <c r="BA13" s="436"/>
      <c r="BB13" s="436"/>
      <c r="BC13" s="436"/>
      <c r="BD13" s="436"/>
      <c r="BE13" s="436"/>
      <c r="BF13" s="436"/>
      <c r="BG13" s="436"/>
      <c r="BH13" s="436"/>
      <c r="BI13" s="436"/>
      <c r="BJ13" s="436"/>
      <c r="BK13" s="436"/>
      <c r="BL13" s="436"/>
      <c r="BM13" s="437"/>
      <c r="BN13" s="438">
        <v>68590</v>
      </c>
      <c r="BO13" s="439"/>
      <c r="BP13" s="439"/>
      <c r="BQ13" s="439"/>
      <c r="BR13" s="439"/>
      <c r="BS13" s="439"/>
      <c r="BT13" s="439"/>
      <c r="BU13" s="440"/>
      <c r="BV13" s="438">
        <v>782401</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9.5</v>
      </c>
      <c r="CU13" s="405"/>
      <c r="CV13" s="405"/>
      <c r="CW13" s="405"/>
      <c r="CX13" s="405"/>
      <c r="CY13" s="405"/>
      <c r="CZ13" s="405"/>
      <c r="DA13" s="406"/>
      <c r="DB13" s="404">
        <v>9.8000000000000007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23246</v>
      </c>
      <c r="S14" s="492"/>
      <c r="T14" s="492"/>
      <c r="U14" s="492"/>
      <c r="V14" s="493"/>
      <c r="W14" s="397"/>
      <c r="X14" s="398"/>
      <c r="Y14" s="398"/>
      <c r="Z14" s="398"/>
      <c r="AA14" s="398"/>
      <c r="AB14" s="387"/>
      <c r="AC14" s="494">
        <v>5.9</v>
      </c>
      <c r="AD14" s="495"/>
      <c r="AE14" s="495"/>
      <c r="AF14" s="495"/>
      <c r="AG14" s="496"/>
      <c r="AH14" s="494">
        <v>6.5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15.2</v>
      </c>
      <c r="CU14" s="506"/>
      <c r="CV14" s="506"/>
      <c r="CW14" s="506"/>
      <c r="CX14" s="506"/>
      <c r="CY14" s="506"/>
      <c r="CZ14" s="506"/>
      <c r="DA14" s="507"/>
      <c r="DB14" s="505">
        <v>33.1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23177</v>
      </c>
      <c r="S15" s="492"/>
      <c r="T15" s="492"/>
      <c r="U15" s="492"/>
      <c r="V15" s="493"/>
      <c r="W15" s="417" t="s">
        <v>148</v>
      </c>
      <c r="X15" s="418"/>
      <c r="Y15" s="418"/>
      <c r="Z15" s="418"/>
      <c r="AA15" s="418"/>
      <c r="AB15" s="408"/>
      <c r="AC15" s="458">
        <v>2322</v>
      </c>
      <c r="AD15" s="459"/>
      <c r="AE15" s="459"/>
      <c r="AF15" s="459"/>
      <c r="AG15" s="501"/>
      <c r="AH15" s="458">
        <v>2647</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2919919</v>
      </c>
      <c r="BO15" s="371"/>
      <c r="BP15" s="371"/>
      <c r="BQ15" s="371"/>
      <c r="BR15" s="371"/>
      <c r="BS15" s="371"/>
      <c r="BT15" s="371"/>
      <c r="BU15" s="372"/>
      <c r="BV15" s="370">
        <v>2724354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22.6</v>
      </c>
      <c r="AD16" s="495"/>
      <c r="AE16" s="495"/>
      <c r="AF16" s="495"/>
      <c r="AG16" s="496"/>
      <c r="AH16" s="494">
        <v>23.7</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7850481</v>
      </c>
      <c r="BO16" s="439"/>
      <c r="BP16" s="439"/>
      <c r="BQ16" s="439"/>
      <c r="BR16" s="439"/>
      <c r="BS16" s="439"/>
      <c r="BT16" s="439"/>
      <c r="BU16" s="440"/>
      <c r="BV16" s="438">
        <v>7741508</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7345</v>
      </c>
      <c r="AD17" s="459"/>
      <c r="AE17" s="459"/>
      <c r="AF17" s="459"/>
      <c r="AG17" s="501"/>
      <c r="AH17" s="458">
        <v>7794</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3688926</v>
      </c>
      <c r="BO17" s="439"/>
      <c r="BP17" s="439"/>
      <c r="BQ17" s="439"/>
      <c r="BR17" s="439"/>
      <c r="BS17" s="439"/>
      <c r="BT17" s="439"/>
      <c r="BU17" s="440"/>
      <c r="BV17" s="438">
        <v>3422566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158</v>
      </c>
      <c r="C18" s="450"/>
      <c r="D18" s="450"/>
      <c r="E18" s="522"/>
      <c r="F18" s="522"/>
      <c r="G18" s="522"/>
      <c r="H18" s="522"/>
      <c r="I18" s="522"/>
      <c r="J18" s="522"/>
      <c r="K18" s="522"/>
      <c r="L18" s="523">
        <v>163.29</v>
      </c>
      <c r="M18" s="523"/>
      <c r="N18" s="523"/>
      <c r="O18" s="523"/>
      <c r="P18" s="523"/>
      <c r="Q18" s="523"/>
      <c r="R18" s="524"/>
      <c r="S18" s="524"/>
      <c r="T18" s="524"/>
      <c r="U18" s="524"/>
      <c r="V18" s="525"/>
      <c r="W18" s="419"/>
      <c r="X18" s="420"/>
      <c r="Y18" s="420"/>
      <c r="Z18" s="420"/>
      <c r="AA18" s="420"/>
      <c r="AB18" s="411"/>
      <c r="AC18" s="526">
        <v>71.5</v>
      </c>
      <c r="AD18" s="527"/>
      <c r="AE18" s="527"/>
      <c r="AF18" s="527"/>
      <c r="AG18" s="528"/>
      <c r="AH18" s="526">
        <v>69.8</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8139790</v>
      </c>
      <c r="BO18" s="439"/>
      <c r="BP18" s="439"/>
      <c r="BQ18" s="439"/>
      <c r="BR18" s="439"/>
      <c r="BS18" s="439"/>
      <c r="BT18" s="439"/>
      <c r="BU18" s="440"/>
      <c r="BV18" s="438">
        <v>7754473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160</v>
      </c>
      <c r="C19" s="450"/>
      <c r="D19" s="450"/>
      <c r="E19" s="522"/>
      <c r="F19" s="522"/>
      <c r="G19" s="522"/>
      <c r="H19" s="522"/>
      <c r="I19" s="522"/>
      <c r="J19" s="522"/>
      <c r="K19" s="522"/>
      <c r="L19" s="530">
        <v>144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10805884</v>
      </c>
      <c r="BO19" s="439"/>
      <c r="BP19" s="439"/>
      <c r="BQ19" s="439"/>
      <c r="BR19" s="439"/>
      <c r="BS19" s="439"/>
      <c r="BT19" s="439"/>
      <c r="BU19" s="440"/>
      <c r="BV19" s="438">
        <v>10839610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162</v>
      </c>
      <c r="C20" s="450"/>
      <c r="D20" s="450"/>
      <c r="E20" s="522"/>
      <c r="F20" s="522"/>
      <c r="G20" s="522"/>
      <c r="H20" s="522"/>
      <c r="I20" s="522"/>
      <c r="J20" s="522"/>
      <c r="K20" s="522"/>
      <c r="L20" s="530">
        <v>10123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18589497</v>
      </c>
      <c r="BO22" s="371"/>
      <c r="BP22" s="371"/>
      <c r="BQ22" s="371"/>
      <c r="BR22" s="371"/>
      <c r="BS22" s="371"/>
      <c r="BT22" s="371"/>
      <c r="BU22" s="372"/>
      <c r="BV22" s="370">
        <v>19601640</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17325825</v>
      </c>
      <c r="BO23" s="439"/>
      <c r="BP23" s="439"/>
      <c r="BQ23" s="439"/>
      <c r="BR23" s="439"/>
      <c r="BS23" s="439"/>
      <c r="BT23" s="439"/>
      <c r="BU23" s="440"/>
      <c r="BV23" s="438">
        <v>18178325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172</v>
      </c>
      <c r="F24" s="431"/>
      <c r="G24" s="431"/>
      <c r="H24" s="431"/>
      <c r="I24" s="431"/>
      <c r="J24" s="431"/>
      <c r="K24" s="432"/>
      <c r="L24" s="458">
        <v>1</v>
      </c>
      <c r="M24" s="459"/>
      <c r="N24" s="459"/>
      <c r="O24" s="459"/>
      <c r="P24" s="501"/>
      <c r="Q24" s="458">
        <v>8140</v>
      </c>
      <c r="R24" s="459"/>
      <c r="S24" s="459"/>
      <c r="T24" s="459"/>
      <c r="U24" s="459"/>
      <c r="V24" s="501"/>
      <c r="W24" s="566"/>
      <c r="X24" s="554"/>
      <c r="Y24" s="555"/>
      <c r="Z24" s="457" t="s">
        <v>173</v>
      </c>
      <c r="AA24" s="431"/>
      <c r="AB24" s="431"/>
      <c r="AC24" s="431"/>
      <c r="AD24" s="431"/>
      <c r="AE24" s="431"/>
      <c r="AF24" s="431"/>
      <c r="AG24" s="432"/>
      <c r="AH24" s="458">
        <v>245</v>
      </c>
      <c r="AI24" s="459"/>
      <c r="AJ24" s="459"/>
      <c r="AK24" s="459"/>
      <c r="AL24" s="501"/>
      <c r="AM24" s="458">
        <v>757050</v>
      </c>
      <c r="AN24" s="459"/>
      <c r="AO24" s="459"/>
      <c r="AP24" s="459"/>
      <c r="AQ24" s="459"/>
      <c r="AR24" s="501"/>
      <c r="AS24" s="458">
        <v>3090</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14202792</v>
      </c>
      <c r="BO24" s="439"/>
      <c r="BP24" s="439"/>
      <c r="BQ24" s="439"/>
      <c r="BR24" s="439"/>
      <c r="BS24" s="439"/>
      <c r="BT24" s="439"/>
      <c r="BU24" s="440"/>
      <c r="BV24" s="438">
        <v>14894912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175</v>
      </c>
      <c r="F25" s="431"/>
      <c r="G25" s="431"/>
      <c r="H25" s="431"/>
      <c r="I25" s="431"/>
      <c r="J25" s="431"/>
      <c r="K25" s="432"/>
      <c r="L25" s="458">
        <v>1</v>
      </c>
      <c r="M25" s="459"/>
      <c r="N25" s="459"/>
      <c r="O25" s="459"/>
      <c r="P25" s="501"/>
      <c r="Q25" s="458">
        <v>6450</v>
      </c>
      <c r="R25" s="459"/>
      <c r="S25" s="459"/>
      <c r="T25" s="459"/>
      <c r="U25" s="459"/>
      <c r="V25" s="501"/>
      <c r="W25" s="566"/>
      <c r="X25" s="554"/>
      <c r="Y25" s="555"/>
      <c r="Z25" s="457" t="s">
        <v>176</v>
      </c>
      <c r="AA25" s="431"/>
      <c r="AB25" s="431"/>
      <c r="AC25" s="431"/>
      <c r="AD25" s="431"/>
      <c r="AE25" s="431"/>
      <c r="AF25" s="431"/>
      <c r="AG25" s="432"/>
      <c r="AH25" s="458" t="s">
        <v>177</v>
      </c>
      <c r="AI25" s="459"/>
      <c r="AJ25" s="459"/>
      <c r="AK25" s="459"/>
      <c r="AL25" s="501"/>
      <c r="AM25" s="458" t="s">
        <v>177</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1003510</v>
      </c>
      <c r="BO25" s="371"/>
      <c r="BP25" s="371"/>
      <c r="BQ25" s="371"/>
      <c r="BR25" s="371"/>
      <c r="BS25" s="371"/>
      <c r="BT25" s="371"/>
      <c r="BU25" s="372"/>
      <c r="BV25" s="370">
        <v>1017579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179</v>
      </c>
      <c r="F26" s="431"/>
      <c r="G26" s="431"/>
      <c r="H26" s="431"/>
      <c r="I26" s="431"/>
      <c r="J26" s="431"/>
      <c r="K26" s="432"/>
      <c r="L26" s="458">
        <v>1</v>
      </c>
      <c r="M26" s="459"/>
      <c r="N26" s="459"/>
      <c r="O26" s="459"/>
      <c r="P26" s="501"/>
      <c r="Q26" s="458">
        <v>5680</v>
      </c>
      <c r="R26" s="459"/>
      <c r="S26" s="459"/>
      <c r="T26" s="459"/>
      <c r="U26" s="459"/>
      <c r="V26" s="501"/>
      <c r="W26" s="566"/>
      <c r="X26" s="554"/>
      <c r="Y26" s="555"/>
      <c r="Z26" s="457" t="s">
        <v>180</v>
      </c>
      <c r="AA26" s="578"/>
      <c r="AB26" s="578"/>
      <c r="AC26" s="578"/>
      <c r="AD26" s="578"/>
      <c r="AE26" s="578"/>
      <c r="AF26" s="578"/>
      <c r="AG26" s="579"/>
      <c r="AH26" s="458">
        <v>4</v>
      </c>
      <c r="AI26" s="459"/>
      <c r="AJ26" s="459"/>
      <c r="AK26" s="459"/>
      <c r="AL26" s="501"/>
      <c r="AM26" s="458">
        <v>12552</v>
      </c>
      <c r="AN26" s="459"/>
      <c r="AO26" s="459"/>
      <c r="AP26" s="459"/>
      <c r="AQ26" s="459"/>
      <c r="AR26" s="501"/>
      <c r="AS26" s="458">
        <v>3138</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177</v>
      </c>
      <c r="BO26" s="439"/>
      <c r="BP26" s="439"/>
      <c r="BQ26" s="439"/>
      <c r="BR26" s="439"/>
      <c r="BS26" s="439"/>
      <c r="BT26" s="439"/>
      <c r="BU26" s="440"/>
      <c r="BV26" s="438" t="s">
        <v>177</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182</v>
      </c>
      <c r="F27" s="431"/>
      <c r="G27" s="431"/>
      <c r="H27" s="431"/>
      <c r="I27" s="431"/>
      <c r="J27" s="431"/>
      <c r="K27" s="432"/>
      <c r="L27" s="458">
        <v>1</v>
      </c>
      <c r="M27" s="459"/>
      <c r="N27" s="459"/>
      <c r="O27" s="459"/>
      <c r="P27" s="501"/>
      <c r="Q27" s="458">
        <v>3573</v>
      </c>
      <c r="R27" s="459"/>
      <c r="S27" s="459"/>
      <c r="T27" s="459"/>
      <c r="U27" s="459"/>
      <c r="V27" s="501"/>
      <c r="W27" s="566"/>
      <c r="X27" s="554"/>
      <c r="Y27" s="555"/>
      <c r="Z27" s="457" t="s">
        <v>183</v>
      </c>
      <c r="AA27" s="431"/>
      <c r="AB27" s="431"/>
      <c r="AC27" s="431"/>
      <c r="AD27" s="431"/>
      <c r="AE27" s="431"/>
      <c r="AF27" s="431"/>
      <c r="AG27" s="432"/>
      <c r="AH27" s="458">
        <v>1</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336589</v>
      </c>
      <c r="BO27" s="548"/>
      <c r="BP27" s="548"/>
      <c r="BQ27" s="548"/>
      <c r="BR27" s="548"/>
      <c r="BS27" s="548"/>
      <c r="BT27" s="548"/>
      <c r="BU27" s="549"/>
      <c r="BV27" s="547">
        <v>336587</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186</v>
      </c>
      <c r="F28" s="431"/>
      <c r="G28" s="431"/>
      <c r="H28" s="431"/>
      <c r="I28" s="431"/>
      <c r="J28" s="431"/>
      <c r="K28" s="432"/>
      <c r="L28" s="458">
        <v>1</v>
      </c>
      <c r="M28" s="459"/>
      <c r="N28" s="459"/>
      <c r="O28" s="459"/>
      <c r="P28" s="501"/>
      <c r="Q28" s="458">
        <v>3285</v>
      </c>
      <c r="R28" s="459"/>
      <c r="S28" s="459"/>
      <c r="T28" s="459"/>
      <c r="U28" s="459"/>
      <c r="V28" s="501"/>
      <c r="W28" s="566"/>
      <c r="X28" s="554"/>
      <c r="Y28" s="555"/>
      <c r="Z28" s="457" t="s">
        <v>187</v>
      </c>
      <c r="AA28" s="431"/>
      <c r="AB28" s="431"/>
      <c r="AC28" s="431"/>
      <c r="AD28" s="431"/>
      <c r="AE28" s="431"/>
      <c r="AF28" s="431"/>
      <c r="AG28" s="432"/>
      <c r="AH28" s="458" t="s">
        <v>177</v>
      </c>
      <c r="AI28" s="459"/>
      <c r="AJ28" s="459"/>
      <c r="AK28" s="459"/>
      <c r="AL28" s="501"/>
      <c r="AM28" s="458" t="s">
        <v>177</v>
      </c>
      <c r="AN28" s="459"/>
      <c r="AO28" s="459"/>
      <c r="AP28" s="459"/>
      <c r="AQ28" s="459"/>
      <c r="AR28" s="501"/>
      <c r="AS28" s="458" t="s">
        <v>177</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1501431</v>
      </c>
      <c r="BO28" s="371"/>
      <c r="BP28" s="371"/>
      <c r="BQ28" s="371"/>
      <c r="BR28" s="371"/>
      <c r="BS28" s="371"/>
      <c r="BT28" s="371"/>
      <c r="BU28" s="372"/>
      <c r="BV28" s="370">
        <v>730622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189</v>
      </c>
      <c r="F29" s="431"/>
      <c r="G29" s="431"/>
      <c r="H29" s="431"/>
      <c r="I29" s="431"/>
      <c r="J29" s="431"/>
      <c r="K29" s="432"/>
      <c r="L29" s="458">
        <v>14</v>
      </c>
      <c r="M29" s="459"/>
      <c r="N29" s="459"/>
      <c r="O29" s="459"/>
      <c r="P29" s="501"/>
      <c r="Q29" s="458">
        <v>3069</v>
      </c>
      <c r="R29" s="459"/>
      <c r="S29" s="459"/>
      <c r="T29" s="459"/>
      <c r="U29" s="459"/>
      <c r="V29" s="501"/>
      <c r="W29" s="567"/>
      <c r="X29" s="568"/>
      <c r="Y29" s="569"/>
      <c r="Z29" s="457" t="s">
        <v>190</v>
      </c>
      <c r="AA29" s="431"/>
      <c r="AB29" s="431"/>
      <c r="AC29" s="431"/>
      <c r="AD29" s="431"/>
      <c r="AE29" s="431"/>
      <c r="AF29" s="431"/>
      <c r="AG29" s="432"/>
      <c r="AH29" s="458">
        <v>246</v>
      </c>
      <c r="AI29" s="459"/>
      <c r="AJ29" s="459"/>
      <c r="AK29" s="459"/>
      <c r="AL29" s="501"/>
      <c r="AM29" s="458">
        <v>761423</v>
      </c>
      <c r="AN29" s="459"/>
      <c r="AO29" s="459"/>
      <c r="AP29" s="459"/>
      <c r="AQ29" s="459"/>
      <c r="AR29" s="501"/>
      <c r="AS29" s="458">
        <v>3095</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802866</v>
      </c>
      <c r="BO29" s="439"/>
      <c r="BP29" s="439"/>
      <c r="BQ29" s="439"/>
      <c r="BR29" s="439"/>
      <c r="BS29" s="439"/>
      <c r="BT29" s="439"/>
      <c r="BU29" s="440"/>
      <c r="BV29" s="438">
        <v>802778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95.8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1590680</v>
      </c>
      <c r="BO30" s="548"/>
      <c r="BP30" s="548"/>
      <c r="BQ30" s="548"/>
      <c r="BR30" s="548"/>
      <c r="BS30" s="548"/>
      <c r="BT30" s="548"/>
      <c r="BU30" s="549"/>
      <c r="BV30" s="547">
        <v>1587295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200</v>
      </c>
      <c r="X33" s="396"/>
      <c r="Y33" s="396"/>
      <c r="Z33" s="396"/>
      <c r="AA33" s="396"/>
      <c r="AB33" s="396"/>
      <c r="AC33" s="396"/>
      <c r="AD33" s="396"/>
      <c r="AE33" s="396"/>
      <c r="AF33" s="396"/>
      <c r="AG33" s="396"/>
      <c r="AH33" s="396"/>
      <c r="AI33" s="396"/>
      <c r="AJ33" s="396"/>
      <c r="AK33" s="396"/>
      <c r="AL33" s="206"/>
      <c r="AM33" s="425" t="s">
        <v>199</v>
      </c>
      <c r="AN33" s="425"/>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25" t="s">
        <v>201</v>
      </c>
      <c r="BX33" s="425"/>
      <c r="BY33" s="396" t="s">
        <v>203</v>
      </c>
      <c r="BZ33" s="396"/>
      <c r="CA33" s="396"/>
      <c r="CB33" s="396"/>
      <c r="CC33" s="396"/>
      <c r="CD33" s="396"/>
      <c r="CE33" s="396"/>
      <c r="CF33" s="396"/>
      <c r="CG33" s="396"/>
      <c r="CH33" s="396"/>
      <c r="CI33" s="396"/>
      <c r="CJ33" s="396"/>
      <c r="CK33" s="396"/>
      <c r="CL33" s="396"/>
      <c r="CM33" s="396"/>
      <c r="CN33" s="206"/>
      <c r="CO33" s="425" t="s">
        <v>199</v>
      </c>
      <c r="CP33" s="425"/>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水俣芦北広域行政事務組合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水俣市振興公社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熊本県後期高齢者医療広域連合
（一般会計）</v>
      </c>
      <c r="BZ35" s="598"/>
      <c r="CA35" s="598"/>
      <c r="CB35" s="598"/>
      <c r="CC35" s="598"/>
      <c r="CD35" s="598"/>
      <c r="CE35" s="598"/>
      <c r="CF35" s="598"/>
      <c r="CG35" s="598"/>
      <c r="CH35" s="598"/>
      <c r="CI35" s="598"/>
      <c r="CJ35" s="598"/>
      <c r="CK35" s="598"/>
      <c r="CL35" s="598"/>
      <c r="CM35" s="598"/>
      <c r="CN35" s="181"/>
      <c r="CO35" s="597">
        <f t="shared" ref="CO35:CO43" si="3">IF(CQ35="","",CO34+1)</f>
        <v>12</v>
      </c>
      <c r="CP35" s="597"/>
      <c r="CQ35" s="598" t="str">
        <f>IF('各会計、関係団体の財政状況及び健全化判断比率'!BS8="","",'各会計、関係団体の財政状況及び健全化判断比率'!BS8)</f>
        <v>株式会社みなまた</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公共下水道事業会計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熊本県後期高齢者医療連合
（後期高齢者医療特別会計）</v>
      </c>
      <c r="BZ36" s="598"/>
      <c r="CA36" s="598"/>
      <c r="CB36" s="598"/>
      <c r="CC36" s="598"/>
      <c r="CD36" s="598"/>
      <c r="CE36" s="598"/>
      <c r="CF36" s="598"/>
      <c r="CG36" s="598"/>
      <c r="CH36" s="598"/>
      <c r="CI36" s="598"/>
      <c r="CJ36" s="598"/>
      <c r="CK36" s="598"/>
      <c r="CL36" s="598"/>
      <c r="CM36" s="598"/>
      <c r="CN36" s="181"/>
      <c r="CO36" s="597">
        <f t="shared" si="3"/>
        <v>13</v>
      </c>
      <c r="CP36" s="597"/>
      <c r="CQ36" s="598" t="str">
        <f>IF('各会計、関係団体の財政状況及び健全化判断比率'!BS9="","",'各会計、関係団体の財政状況及び健全化判断比率'!BS9)</f>
        <v>水俣市土地開発公社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WfeJ836ExwlAshwIUl/m/QhqjatkIgYVpaFx5oIA7PROMm2Pq/UWVIaiJV4jsFM0BQWPCN4kw6Ub3wj4/XjyA==" saltValue="uz65dnCGAgBxkLT4P6zNR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1" zoomScaleNormal="71"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564</v>
      </c>
      <c r="D34" s="1151"/>
      <c r="E34" s="1152"/>
      <c r="F34" s="32">
        <v>52.56</v>
      </c>
      <c r="G34" s="33">
        <v>57.47</v>
      </c>
      <c r="H34" s="33">
        <v>65.17</v>
      </c>
      <c r="I34" s="33">
        <v>73.52</v>
      </c>
      <c r="J34" s="34">
        <v>83.95</v>
      </c>
      <c r="K34" s="22"/>
      <c r="L34" s="22"/>
      <c r="M34" s="22"/>
      <c r="N34" s="22"/>
      <c r="O34" s="22"/>
      <c r="P34" s="22"/>
    </row>
    <row r="35" spans="1:16" ht="39" customHeight="1" x14ac:dyDescent="0.2">
      <c r="A35" s="22"/>
      <c r="B35" s="35"/>
      <c r="C35" s="1145" t="s">
        <v>565</v>
      </c>
      <c r="D35" s="1146"/>
      <c r="E35" s="1147"/>
      <c r="F35" s="36">
        <v>1.32</v>
      </c>
      <c r="G35" s="37">
        <v>2.85</v>
      </c>
      <c r="H35" s="37">
        <v>3.78</v>
      </c>
      <c r="I35" s="37">
        <v>12.42</v>
      </c>
      <c r="J35" s="38">
        <v>12.53</v>
      </c>
      <c r="K35" s="22"/>
      <c r="L35" s="22"/>
      <c r="M35" s="22"/>
      <c r="N35" s="22"/>
      <c r="O35" s="22"/>
      <c r="P35" s="22"/>
    </row>
    <row r="36" spans="1:16" ht="39" customHeight="1" x14ac:dyDescent="0.2">
      <c r="A36" s="22"/>
      <c r="B36" s="35"/>
      <c r="C36" s="1145" t="s">
        <v>566</v>
      </c>
      <c r="D36" s="1146"/>
      <c r="E36" s="1147"/>
      <c r="F36" s="36">
        <v>5.96</v>
      </c>
      <c r="G36" s="37">
        <v>7.97</v>
      </c>
      <c r="H36" s="37">
        <v>8.2799999999999994</v>
      </c>
      <c r="I36" s="37">
        <v>8.08</v>
      </c>
      <c r="J36" s="38">
        <v>9.0399999999999991</v>
      </c>
      <c r="K36" s="22"/>
      <c r="L36" s="22"/>
      <c r="M36" s="22"/>
      <c r="N36" s="22"/>
      <c r="O36" s="22"/>
      <c r="P36" s="22"/>
    </row>
    <row r="37" spans="1:16" ht="39" customHeight="1" x14ac:dyDescent="0.2">
      <c r="A37" s="22"/>
      <c r="B37" s="35"/>
      <c r="C37" s="1145" t="s">
        <v>567</v>
      </c>
      <c r="D37" s="1146"/>
      <c r="E37" s="1147"/>
      <c r="F37" s="36">
        <v>3</v>
      </c>
      <c r="G37" s="37">
        <v>3.01</v>
      </c>
      <c r="H37" s="37">
        <v>3.41</v>
      </c>
      <c r="I37" s="37">
        <v>3.63</v>
      </c>
      <c r="J37" s="38">
        <v>1.91</v>
      </c>
      <c r="K37" s="22"/>
      <c r="L37" s="22"/>
      <c r="M37" s="22"/>
      <c r="N37" s="22"/>
      <c r="O37" s="22"/>
      <c r="P37" s="22"/>
    </row>
    <row r="38" spans="1:16" ht="39" customHeight="1" x14ac:dyDescent="0.2">
      <c r="A38" s="22"/>
      <c r="B38" s="35"/>
      <c r="C38" s="1145" t="s">
        <v>568</v>
      </c>
      <c r="D38" s="1146"/>
      <c r="E38" s="1147"/>
      <c r="F38" s="36">
        <v>16.02</v>
      </c>
      <c r="G38" s="37">
        <v>15.46</v>
      </c>
      <c r="H38" s="37">
        <v>14.19</v>
      </c>
      <c r="I38" s="37">
        <v>1.02</v>
      </c>
      <c r="J38" s="38">
        <v>0.69</v>
      </c>
      <c r="K38" s="22"/>
      <c r="L38" s="22"/>
      <c r="M38" s="22"/>
      <c r="N38" s="22"/>
      <c r="O38" s="22"/>
      <c r="P38" s="22"/>
    </row>
    <row r="39" spans="1:16" ht="39" customHeight="1" x14ac:dyDescent="0.2">
      <c r="A39" s="22"/>
      <c r="B39" s="35"/>
      <c r="C39" s="1145" t="s">
        <v>569</v>
      </c>
      <c r="D39" s="1146"/>
      <c r="E39" s="1147"/>
      <c r="F39" s="36" t="s">
        <v>515</v>
      </c>
      <c r="G39" s="37" t="s">
        <v>515</v>
      </c>
      <c r="H39" s="37">
        <v>0</v>
      </c>
      <c r="I39" s="37">
        <v>0.02</v>
      </c>
      <c r="J39" s="38">
        <v>0.12</v>
      </c>
      <c r="K39" s="22"/>
      <c r="L39" s="22"/>
      <c r="M39" s="22"/>
      <c r="N39" s="22"/>
      <c r="O39" s="22"/>
      <c r="P39" s="22"/>
    </row>
    <row r="40" spans="1:16" ht="39" customHeight="1" x14ac:dyDescent="0.2">
      <c r="A40" s="22"/>
      <c r="B40" s="35"/>
      <c r="C40" s="1145" t="s">
        <v>570</v>
      </c>
      <c r="D40" s="1146"/>
      <c r="E40" s="1147"/>
      <c r="F40" s="36">
        <v>0</v>
      </c>
      <c r="G40" s="37">
        <v>0</v>
      </c>
      <c r="H40" s="37">
        <v>0.02</v>
      </c>
      <c r="I40" s="37">
        <v>0</v>
      </c>
      <c r="J40" s="38">
        <v>0.01</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571</v>
      </c>
      <c r="D42" s="1146"/>
      <c r="E42" s="1147"/>
      <c r="F42" s="36" t="s">
        <v>515</v>
      </c>
      <c r="G42" s="37" t="s">
        <v>515</v>
      </c>
      <c r="H42" s="37" t="s">
        <v>515</v>
      </c>
      <c r="I42" s="37" t="s">
        <v>515</v>
      </c>
      <c r="J42" s="38" t="s">
        <v>515</v>
      </c>
      <c r="K42" s="22"/>
      <c r="L42" s="22"/>
      <c r="M42" s="22"/>
      <c r="N42" s="22"/>
      <c r="O42" s="22"/>
      <c r="P42" s="22"/>
    </row>
    <row r="43" spans="1:16" ht="39" customHeight="1" thickBot="1" x14ac:dyDescent="0.25">
      <c r="A43" s="22"/>
      <c r="B43" s="40"/>
      <c r="C43" s="1148" t="s">
        <v>572</v>
      </c>
      <c r="D43" s="1149"/>
      <c r="E43" s="1150"/>
      <c r="F43" s="41">
        <v>0.06</v>
      </c>
      <c r="G43" s="42">
        <v>7.0000000000000007E-2</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oa7sHCJTrUgkghpJ/c/msMLqDlJ31viAnDI0cSsuhrX9DzQ5HdqFCSgk3oFPF2HhAStU46W8HBVCuM7MqpghQ==" saltValue="8Lo4B613hkS5z+xQM2Ss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3" zoomScaleNormal="73"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1540</v>
      </c>
      <c r="L45" s="60">
        <v>1593</v>
      </c>
      <c r="M45" s="60">
        <v>1639</v>
      </c>
      <c r="N45" s="60">
        <v>1656</v>
      </c>
      <c r="O45" s="61">
        <v>1895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2">
      <c r="A48" s="48"/>
      <c r="B48" s="1155"/>
      <c r="C48" s="1156"/>
      <c r="D48" s="62"/>
      <c r="E48" s="1161" t="s">
        <v>15</v>
      </c>
      <c r="F48" s="1161"/>
      <c r="G48" s="1161"/>
      <c r="H48" s="1161"/>
      <c r="I48" s="1161"/>
      <c r="J48" s="1162"/>
      <c r="K48" s="63">
        <v>747</v>
      </c>
      <c r="L48" s="64">
        <v>652</v>
      </c>
      <c r="M48" s="64">
        <v>557</v>
      </c>
      <c r="N48" s="64">
        <v>560</v>
      </c>
      <c r="O48" s="65">
        <v>577</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515</v>
      </c>
      <c r="L49" s="64" t="s">
        <v>515</v>
      </c>
      <c r="M49" s="64" t="s">
        <v>515</v>
      </c>
      <c r="N49" s="64" t="s">
        <v>515</v>
      </c>
      <c r="O49" s="65">
        <v>3</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515</v>
      </c>
      <c r="L50" s="64" t="s">
        <v>515</v>
      </c>
      <c r="M50" s="64" t="s">
        <v>515</v>
      </c>
      <c r="N50" s="64" t="s">
        <v>515</v>
      </c>
      <c r="O50" s="65" t="s">
        <v>515</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1576</v>
      </c>
      <c r="L52" s="64">
        <v>1495</v>
      </c>
      <c r="M52" s="64">
        <v>1484</v>
      </c>
      <c r="N52" s="64">
        <v>1635</v>
      </c>
      <c r="O52" s="65">
        <v>1744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711</v>
      </c>
      <c r="L53" s="69">
        <v>750</v>
      </c>
      <c r="M53" s="69">
        <v>712</v>
      </c>
      <c r="N53" s="69">
        <v>581</v>
      </c>
      <c r="O53" s="70">
        <v>731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3">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hWwLOdzSJeBqMVtDAZCmiAvzWo++9ME6X+B1Fx4CeqBOUfXEoMWxw86KMl5KwvlIgbrUKOrNSwH6p4qbhbrTg==" saltValue="w7C2nk0ei4iGAU2jwrjDn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2" zoomScaleNormal="62"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84" t="s">
        <v>32</v>
      </c>
      <c r="C41" s="1185"/>
      <c r="D41" s="105"/>
      <c r="E41" s="1190" t="s">
        <v>33</v>
      </c>
      <c r="F41" s="1190"/>
      <c r="G41" s="1190"/>
      <c r="H41" s="1191"/>
      <c r="I41" s="355">
        <v>14956</v>
      </c>
      <c r="J41" s="356">
        <v>15536</v>
      </c>
      <c r="K41" s="356">
        <v>17182</v>
      </c>
      <c r="L41" s="356">
        <v>19602</v>
      </c>
      <c r="M41" s="357">
        <v>18589</v>
      </c>
    </row>
    <row r="42" spans="2:13" ht="27.75" customHeight="1" x14ac:dyDescent="0.2">
      <c r="B42" s="1186"/>
      <c r="C42" s="1187"/>
      <c r="D42" s="106"/>
      <c r="E42" s="1192" t="s">
        <v>34</v>
      </c>
      <c r="F42" s="1192"/>
      <c r="G42" s="1192"/>
      <c r="H42" s="1193"/>
      <c r="I42" s="358" t="s">
        <v>515</v>
      </c>
      <c r="J42" s="359" t="s">
        <v>515</v>
      </c>
      <c r="K42" s="359" t="s">
        <v>515</v>
      </c>
      <c r="L42" s="359" t="s">
        <v>515</v>
      </c>
      <c r="M42" s="360" t="s">
        <v>515</v>
      </c>
    </row>
    <row r="43" spans="2:13" ht="27.75" customHeight="1" x14ac:dyDescent="0.2">
      <c r="B43" s="1186"/>
      <c r="C43" s="1187"/>
      <c r="D43" s="106"/>
      <c r="E43" s="1192" t="s">
        <v>35</v>
      </c>
      <c r="F43" s="1192"/>
      <c r="G43" s="1192"/>
      <c r="H43" s="1193"/>
      <c r="I43" s="358">
        <v>4594</v>
      </c>
      <c r="J43" s="359">
        <v>4083</v>
      </c>
      <c r="K43" s="359">
        <v>4031</v>
      </c>
      <c r="L43" s="359">
        <v>3680</v>
      </c>
      <c r="M43" s="360">
        <v>3358</v>
      </c>
    </row>
    <row r="44" spans="2:13" ht="27.75" customHeight="1" x14ac:dyDescent="0.2">
      <c r="B44" s="1186"/>
      <c r="C44" s="1187"/>
      <c r="D44" s="106"/>
      <c r="E44" s="1192" t="s">
        <v>36</v>
      </c>
      <c r="F44" s="1192"/>
      <c r="G44" s="1192"/>
      <c r="H44" s="1193"/>
      <c r="I44" s="358" t="s">
        <v>515</v>
      </c>
      <c r="J44" s="359" t="s">
        <v>515</v>
      </c>
      <c r="K44" s="359">
        <v>9</v>
      </c>
      <c r="L44" s="359">
        <v>10</v>
      </c>
      <c r="M44" s="360">
        <v>8</v>
      </c>
    </row>
    <row r="45" spans="2:13" ht="27.75" customHeight="1" x14ac:dyDescent="0.2">
      <c r="B45" s="1186"/>
      <c r="C45" s="1187"/>
      <c r="D45" s="106"/>
      <c r="E45" s="1192" t="s">
        <v>37</v>
      </c>
      <c r="F45" s="1192"/>
      <c r="G45" s="1192"/>
      <c r="H45" s="1193"/>
      <c r="I45" s="358">
        <v>2040</v>
      </c>
      <c r="J45" s="359">
        <v>2031</v>
      </c>
      <c r="K45" s="359">
        <v>1810</v>
      </c>
      <c r="L45" s="359">
        <v>1792</v>
      </c>
      <c r="M45" s="360">
        <v>1888</v>
      </c>
    </row>
    <row r="46" spans="2:13" ht="27.75" customHeight="1" x14ac:dyDescent="0.2">
      <c r="B46" s="1186"/>
      <c r="C46" s="1187"/>
      <c r="D46" s="107"/>
      <c r="E46" s="1192" t="s">
        <v>38</v>
      </c>
      <c r="F46" s="1192"/>
      <c r="G46" s="1192"/>
      <c r="H46" s="1193"/>
      <c r="I46" s="358" t="s">
        <v>515</v>
      </c>
      <c r="J46" s="359" t="s">
        <v>515</v>
      </c>
      <c r="K46" s="359" t="s">
        <v>515</v>
      </c>
      <c r="L46" s="359" t="s">
        <v>515</v>
      </c>
      <c r="M46" s="360" t="s">
        <v>515</v>
      </c>
    </row>
    <row r="47" spans="2:13" ht="27.75" customHeight="1" x14ac:dyDescent="0.2">
      <c r="B47" s="1186"/>
      <c r="C47" s="1187"/>
      <c r="D47" s="108"/>
      <c r="E47" s="1194" t="s">
        <v>39</v>
      </c>
      <c r="F47" s="1195"/>
      <c r="G47" s="1195"/>
      <c r="H47" s="1196"/>
      <c r="I47" s="358" t="s">
        <v>515</v>
      </c>
      <c r="J47" s="359" t="s">
        <v>515</v>
      </c>
      <c r="K47" s="359" t="s">
        <v>515</v>
      </c>
      <c r="L47" s="359" t="s">
        <v>515</v>
      </c>
      <c r="M47" s="360" t="s">
        <v>515</v>
      </c>
    </row>
    <row r="48" spans="2:13" ht="27.75" customHeight="1" x14ac:dyDescent="0.2">
      <c r="B48" s="1186"/>
      <c r="C48" s="1187"/>
      <c r="D48" s="106"/>
      <c r="E48" s="1192" t="s">
        <v>40</v>
      </c>
      <c r="F48" s="1192"/>
      <c r="G48" s="1192"/>
      <c r="H48" s="1193"/>
      <c r="I48" s="358" t="s">
        <v>515</v>
      </c>
      <c r="J48" s="359" t="s">
        <v>515</v>
      </c>
      <c r="K48" s="359" t="s">
        <v>515</v>
      </c>
      <c r="L48" s="359" t="s">
        <v>515</v>
      </c>
      <c r="M48" s="360" t="s">
        <v>515</v>
      </c>
    </row>
    <row r="49" spans="2:13" ht="27.75" customHeight="1" x14ac:dyDescent="0.2">
      <c r="B49" s="1188"/>
      <c r="C49" s="1189"/>
      <c r="D49" s="106"/>
      <c r="E49" s="1192" t="s">
        <v>41</v>
      </c>
      <c r="F49" s="1192"/>
      <c r="G49" s="1192"/>
      <c r="H49" s="1193"/>
      <c r="I49" s="358" t="s">
        <v>515</v>
      </c>
      <c r="J49" s="359" t="s">
        <v>515</v>
      </c>
      <c r="K49" s="359" t="s">
        <v>515</v>
      </c>
      <c r="L49" s="359" t="s">
        <v>515</v>
      </c>
      <c r="M49" s="360" t="s">
        <v>515</v>
      </c>
    </row>
    <row r="50" spans="2:13" ht="27.75" customHeight="1" x14ac:dyDescent="0.2">
      <c r="B50" s="1197" t="s">
        <v>42</v>
      </c>
      <c r="C50" s="1198"/>
      <c r="D50" s="109"/>
      <c r="E50" s="1192" t="s">
        <v>43</v>
      </c>
      <c r="F50" s="1192"/>
      <c r="G50" s="1192"/>
      <c r="H50" s="1193"/>
      <c r="I50" s="358">
        <v>3954</v>
      </c>
      <c r="J50" s="359">
        <v>3325</v>
      </c>
      <c r="K50" s="359">
        <v>3214</v>
      </c>
      <c r="L50" s="359">
        <v>4874</v>
      </c>
      <c r="M50" s="360">
        <v>5913</v>
      </c>
    </row>
    <row r="51" spans="2:13" ht="27.75" customHeight="1" x14ac:dyDescent="0.2">
      <c r="B51" s="1186"/>
      <c r="C51" s="1187"/>
      <c r="D51" s="106"/>
      <c r="E51" s="1192" t="s">
        <v>44</v>
      </c>
      <c r="F51" s="1192"/>
      <c r="G51" s="1192"/>
      <c r="H51" s="1193"/>
      <c r="I51" s="358">
        <v>1690</v>
      </c>
      <c r="J51" s="359">
        <v>1614</v>
      </c>
      <c r="K51" s="359">
        <v>1342</v>
      </c>
      <c r="L51" s="359">
        <v>1132</v>
      </c>
      <c r="M51" s="360">
        <v>968</v>
      </c>
    </row>
    <row r="52" spans="2:13" ht="27.75" customHeight="1" x14ac:dyDescent="0.2">
      <c r="B52" s="1188"/>
      <c r="C52" s="1189"/>
      <c r="D52" s="106"/>
      <c r="E52" s="1192" t="s">
        <v>45</v>
      </c>
      <c r="F52" s="1192"/>
      <c r="G52" s="1192"/>
      <c r="H52" s="1193"/>
      <c r="I52" s="358">
        <v>13047</v>
      </c>
      <c r="J52" s="359">
        <v>13246</v>
      </c>
      <c r="K52" s="359">
        <v>14914</v>
      </c>
      <c r="L52" s="359">
        <v>16660</v>
      </c>
      <c r="M52" s="360">
        <v>15880</v>
      </c>
    </row>
    <row r="53" spans="2:13" ht="27.75" customHeight="1" thickBot="1" x14ac:dyDescent="0.25">
      <c r="B53" s="1199" t="s">
        <v>46</v>
      </c>
      <c r="C53" s="1200"/>
      <c r="D53" s="110"/>
      <c r="E53" s="1201" t="s">
        <v>47</v>
      </c>
      <c r="F53" s="1201"/>
      <c r="G53" s="1201"/>
      <c r="H53" s="1202"/>
      <c r="I53" s="361">
        <v>2898</v>
      </c>
      <c r="J53" s="362">
        <v>3466</v>
      </c>
      <c r="K53" s="362">
        <v>3562</v>
      </c>
      <c r="L53" s="362">
        <v>2418</v>
      </c>
      <c r="M53" s="363">
        <v>1082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QYQVgVhtJchuUu63/ngETVJnAgZakBfxZS1t3X1rr3BMLWWQSXEKWBwdkdQlDVBXlx2tNm6U/+W3F1KjQPKnGQ==" saltValue="wJuiD2B2+McWQUBcXpJ9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558</v>
      </c>
      <c r="G54" s="119" t="s">
        <v>559</v>
      </c>
      <c r="H54" s="120" t="s">
        <v>560</v>
      </c>
    </row>
    <row r="55" spans="2:8" ht="52.5" customHeight="1" x14ac:dyDescent="0.2">
      <c r="B55" s="121"/>
      <c r="C55" s="1211" t="s">
        <v>50</v>
      </c>
      <c r="D55" s="1211"/>
      <c r="E55" s="1212"/>
      <c r="F55" s="122">
        <v>570</v>
      </c>
      <c r="G55" s="122">
        <v>731</v>
      </c>
      <c r="H55" s="123">
        <v>1501</v>
      </c>
    </row>
    <row r="56" spans="2:8" ht="52.5" customHeight="1" x14ac:dyDescent="0.2">
      <c r="B56" s="124"/>
      <c r="C56" s="1213" t="s">
        <v>51</v>
      </c>
      <c r="D56" s="1213"/>
      <c r="E56" s="1214"/>
      <c r="F56" s="125">
        <v>353</v>
      </c>
      <c r="G56" s="125">
        <v>803</v>
      </c>
      <c r="H56" s="126">
        <v>803</v>
      </c>
    </row>
    <row r="57" spans="2:8" ht="53.25" customHeight="1" x14ac:dyDescent="0.2">
      <c r="B57" s="124"/>
      <c r="C57" s="1215" t="s">
        <v>52</v>
      </c>
      <c r="D57" s="1215"/>
      <c r="E57" s="1216"/>
      <c r="F57" s="127">
        <v>1658</v>
      </c>
      <c r="G57" s="127">
        <v>1587</v>
      </c>
      <c r="H57" s="128">
        <v>1591</v>
      </c>
    </row>
    <row r="58" spans="2:8" ht="45.75" customHeight="1" x14ac:dyDescent="0.2">
      <c r="B58" s="129"/>
      <c r="C58" s="1203" t="s">
        <v>586</v>
      </c>
      <c r="D58" s="1204"/>
      <c r="E58" s="1205"/>
      <c r="F58" s="130">
        <v>837</v>
      </c>
      <c r="G58" s="130">
        <v>774</v>
      </c>
      <c r="H58" s="131">
        <v>758</v>
      </c>
    </row>
    <row r="59" spans="2:8" ht="45.75" customHeight="1" x14ac:dyDescent="0.2">
      <c r="B59" s="129"/>
      <c r="C59" s="1203" t="s">
        <v>587</v>
      </c>
      <c r="D59" s="1204"/>
      <c r="E59" s="1205"/>
      <c r="F59" s="130">
        <v>293</v>
      </c>
      <c r="G59" s="130">
        <v>308</v>
      </c>
      <c r="H59" s="131">
        <v>370</v>
      </c>
    </row>
    <row r="60" spans="2:8" ht="45.75" customHeight="1" x14ac:dyDescent="0.2">
      <c r="B60" s="129"/>
      <c r="C60" s="1203" t="s">
        <v>588</v>
      </c>
      <c r="D60" s="1204"/>
      <c r="E60" s="1205"/>
      <c r="F60" s="130">
        <v>184</v>
      </c>
      <c r="G60" s="130">
        <v>123</v>
      </c>
      <c r="H60" s="131">
        <v>93</v>
      </c>
    </row>
    <row r="61" spans="2:8" ht="45.75" customHeight="1" x14ac:dyDescent="0.2">
      <c r="B61" s="129"/>
      <c r="C61" s="1203" t="s">
        <v>589</v>
      </c>
      <c r="D61" s="1204"/>
      <c r="E61" s="1205"/>
      <c r="F61" s="130">
        <v>39</v>
      </c>
      <c r="G61" s="130">
        <v>65</v>
      </c>
      <c r="H61" s="131">
        <v>85</v>
      </c>
    </row>
    <row r="62" spans="2:8" ht="45.75" customHeight="1" thickBot="1" x14ac:dyDescent="0.25">
      <c r="B62" s="132"/>
      <c r="C62" s="1206" t="s">
        <v>590</v>
      </c>
      <c r="D62" s="1207"/>
      <c r="E62" s="1208"/>
      <c r="F62" s="133">
        <v>86</v>
      </c>
      <c r="G62" s="133">
        <v>84</v>
      </c>
      <c r="H62" s="134">
        <v>76</v>
      </c>
    </row>
    <row r="63" spans="2:8" ht="52.5" customHeight="1" thickBot="1" x14ac:dyDescent="0.25">
      <c r="B63" s="135"/>
      <c r="C63" s="1209" t="s">
        <v>53</v>
      </c>
      <c r="D63" s="1209"/>
      <c r="E63" s="1210"/>
      <c r="F63" s="136">
        <v>2581</v>
      </c>
      <c r="G63" s="136">
        <v>3121</v>
      </c>
      <c r="H63" s="137">
        <v>3895</v>
      </c>
    </row>
    <row r="64" spans="2:8" ht="13" x14ac:dyDescent="0.2"/>
  </sheetData>
  <sheetProtection algorithmName="SHA-512" hashValue="MWaoPTM4DhdWvjm2qtg6o21NDh21TRY8FxleyduM3TOn2gM7vA++IGI1niRWjph7eXIkBQeHFiwMyJrlkOzvvA==" saltValue="V6li/BotqHzj5mFp9Aav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553</v>
      </c>
      <c r="G2" s="151"/>
      <c r="H2" s="152"/>
    </row>
    <row r="3" spans="1:8" x14ac:dyDescent="0.2">
      <c r="A3" s="148" t="s">
        <v>546</v>
      </c>
      <c r="B3" s="153"/>
      <c r="C3" s="154"/>
      <c r="D3" s="155">
        <v>50918</v>
      </c>
      <c r="E3" s="156"/>
      <c r="F3" s="157">
        <v>65080</v>
      </c>
      <c r="G3" s="158"/>
      <c r="H3" s="159"/>
    </row>
    <row r="4" spans="1:8" x14ac:dyDescent="0.2">
      <c r="A4" s="160"/>
      <c r="B4" s="161"/>
      <c r="C4" s="162"/>
      <c r="D4" s="163">
        <v>28061</v>
      </c>
      <c r="E4" s="164"/>
      <c r="F4" s="165">
        <v>38201</v>
      </c>
      <c r="G4" s="166"/>
      <c r="H4" s="167"/>
    </row>
    <row r="5" spans="1:8" x14ac:dyDescent="0.2">
      <c r="A5" s="148" t="s">
        <v>548</v>
      </c>
      <c r="B5" s="153"/>
      <c r="C5" s="154"/>
      <c r="D5" s="155">
        <v>84514</v>
      </c>
      <c r="E5" s="156"/>
      <c r="F5" s="157">
        <v>79288</v>
      </c>
      <c r="G5" s="158"/>
      <c r="H5" s="159"/>
    </row>
    <row r="6" spans="1:8" x14ac:dyDescent="0.2">
      <c r="A6" s="160"/>
      <c r="B6" s="161"/>
      <c r="C6" s="162"/>
      <c r="D6" s="163">
        <v>49726</v>
      </c>
      <c r="E6" s="164"/>
      <c r="F6" s="165">
        <v>41870</v>
      </c>
      <c r="G6" s="166"/>
      <c r="H6" s="167"/>
    </row>
    <row r="7" spans="1:8" x14ac:dyDescent="0.2">
      <c r="A7" s="148" t="s">
        <v>549</v>
      </c>
      <c r="B7" s="153"/>
      <c r="C7" s="154"/>
      <c r="D7" s="155">
        <v>97591</v>
      </c>
      <c r="E7" s="156"/>
      <c r="F7" s="157">
        <v>84962</v>
      </c>
      <c r="G7" s="158"/>
      <c r="H7" s="159"/>
    </row>
    <row r="8" spans="1:8" x14ac:dyDescent="0.2">
      <c r="A8" s="160"/>
      <c r="B8" s="161"/>
      <c r="C8" s="162"/>
      <c r="D8" s="163">
        <v>24064</v>
      </c>
      <c r="E8" s="164"/>
      <c r="F8" s="165">
        <v>42793</v>
      </c>
      <c r="G8" s="166"/>
      <c r="H8" s="167"/>
    </row>
    <row r="9" spans="1:8" x14ac:dyDescent="0.2">
      <c r="A9" s="148" t="s">
        <v>550</v>
      </c>
      <c r="B9" s="153"/>
      <c r="C9" s="154"/>
      <c r="D9" s="155">
        <v>88287</v>
      </c>
      <c r="E9" s="156"/>
      <c r="F9" s="157">
        <v>71279</v>
      </c>
      <c r="G9" s="158"/>
      <c r="H9" s="159"/>
    </row>
    <row r="10" spans="1:8" x14ac:dyDescent="0.2">
      <c r="A10" s="160"/>
      <c r="B10" s="161"/>
      <c r="C10" s="162"/>
      <c r="D10" s="163">
        <v>33666</v>
      </c>
      <c r="E10" s="164"/>
      <c r="F10" s="165">
        <v>36731</v>
      </c>
      <c r="G10" s="166"/>
      <c r="H10" s="167"/>
    </row>
    <row r="11" spans="1:8" x14ac:dyDescent="0.2">
      <c r="A11" s="148" t="s">
        <v>551</v>
      </c>
      <c r="B11" s="153"/>
      <c r="C11" s="154"/>
      <c r="D11" s="155">
        <v>60647</v>
      </c>
      <c r="E11" s="156"/>
      <c r="F11" s="157">
        <v>74994</v>
      </c>
      <c r="G11" s="158"/>
      <c r="H11" s="159"/>
    </row>
    <row r="12" spans="1:8" x14ac:dyDescent="0.2">
      <c r="A12" s="160"/>
      <c r="B12" s="161"/>
      <c r="C12" s="168"/>
      <c r="D12" s="163">
        <v>13701</v>
      </c>
      <c r="E12" s="164"/>
      <c r="F12" s="165">
        <v>36188</v>
      </c>
      <c r="G12" s="166"/>
      <c r="H12" s="167"/>
    </row>
    <row r="13" spans="1:8" x14ac:dyDescent="0.2">
      <c r="A13" s="148"/>
      <c r="B13" s="153"/>
      <c r="C13" s="169"/>
      <c r="D13" s="170">
        <v>76391</v>
      </c>
      <c r="E13" s="171"/>
      <c r="F13" s="172">
        <v>75121</v>
      </c>
      <c r="G13" s="173"/>
      <c r="H13" s="159"/>
    </row>
    <row r="14" spans="1:8" x14ac:dyDescent="0.2">
      <c r="A14" s="160"/>
      <c r="B14" s="161"/>
      <c r="C14" s="162"/>
      <c r="D14" s="163">
        <v>29844</v>
      </c>
      <c r="E14" s="164"/>
      <c r="F14" s="165">
        <v>39157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1.33</v>
      </c>
      <c r="C19" s="174">
        <f>ROUND(VALUE(SUBSTITUTE(実質収支比率等に係る経年分析!G$48,"▲","-")),2)</f>
        <v>2.86</v>
      </c>
      <c r="D19" s="174">
        <f>ROUND(VALUE(SUBSTITUTE(実質収支比率等に係る経年分析!H$48,"▲","-")),2)</f>
        <v>3.78</v>
      </c>
      <c r="E19" s="174">
        <f>ROUND(VALUE(SUBSTITUTE(実質収支比率等に係る経年分析!I$48,"▲","-")),2)</f>
        <v>12.43</v>
      </c>
      <c r="F19" s="174">
        <f>ROUND(VALUE(SUBSTITUTE(実質収支比率等に係る経年分析!J$48,"▲","-")),2)</f>
        <v>12.54</v>
      </c>
    </row>
    <row r="20" spans="1:11" x14ac:dyDescent="0.2">
      <c r="A20" s="174" t="s">
        <v>57</v>
      </c>
      <c r="B20" s="174">
        <f>ROUND(VALUE(SUBSTITUTE(実質収支比率等に係る経年分析!F$47,"▲","-")),2)</f>
        <v>14.7</v>
      </c>
      <c r="C20" s="174">
        <f>ROUND(VALUE(SUBSTITUTE(実質収支比率等に係る経年分析!G$47,"▲","-")),2)</f>
        <v>6.82</v>
      </c>
      <c r="D20" s="174">
        <f>ROUND(VALUE(SUBSTITUTE(実質収支比率等に係る経年分析!H$47,"▲","-")),2)</f>
        <v>6.85</v>
      </c>
      <c r="E20" s="174">
        <f>ROUND(VALUE(SUBSTITUTE(実質収支比率等に係る経年分析!I$47,"▲","-")),2)</f>
        <v>8.2799999999999994</v>
      </c>
      <c r="F20" s="174">
        <f>ROUND(VALUE(SUBSTITUTE(実質収支比率等に係る経年分析!J$47,"▲","-")),2)</f>
        <v>17.2</v>
      </c>
    </row>
    <row r="21" spans="1:11" x14ac:dyDescent="0.2">
      <c r="A21" s="174" t="s">
        <v>58</v>
      </c>
      <c r="B21" s="174">
        <f>IF(ISNUMBER(VALUE(SUBSTITUTE(実質収支比率等に係る経年分析!F$49,"▲","-"))),ROUND(VALUE(SUBSTITUTE(実質収支比率等に係る経年分析!F$49,"▲","-")),2),NA())</f>
        <v>-9.39</v>
      </c>
      <c r="C21" s="174">
        <f>IF(ISNUMBER(VALUE(SUBSTITUTE(実質収支比率等に係る経年分析!G$49,"▲","-"))),ROUND(VALUE(SUBSTITUTE(実質収支比率等に係る経年分析!G$49,"▲","-")),2),NA())</f>
        <v>-7.16</v>
      </c>
      <c r="D21" s="174">
        <f>IF(ISNUMBER(VALUE(SUBSTITUTE(実質収支比率等に係る経年分析!H$49,"▲","-"))),ROUND(VALUE(SUBSTITUTE(実質収支比率等に係る経年分析!H$49,"▲","-")),2),NA())</f>
        <v>-0.19</v>
      </c>
      <c r="E21" s="174">
        <f>IF(ISNUMBER(VALUE(SUBSTITUTE(実質収支比率等に係る経年分析!I$49,"▲","-"))),ROUND(VALUE(SUBSTITUTE(実質収支比率等に係る経年分析!I$49,"▲","-")),2),NA())</f>
        <v>8.86</v>
      </c>
      <c r="F21" s="174">
        <f>IF(ISNUMBER(VALUE(SUBSTITUTE(実質収支比率等に係る経年分析!J$49,"▲","-"))),ROUND(VALUE(SUBSTITUTE(実質収支比率等に係る経年分析!J$49,"▲","-")),2),NA())</f>
        <v>0.79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7.0000000000000007E-2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15.46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0.69</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1.91</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8.2799999999999994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9.0399999999999991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12.53</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52.56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73.52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83.95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1576</v>
      </c>
      <c r="E42" s="176"/>
      <c r="F42" s="176"/>
      <c r="G42" s="176">
        <f>'実質公債費比率（分子）の構造'!L$52</f>
        <v>1495</v>
      </c>
      <c r="H42" s="176"/>
      <c r="I42" s="176"/>
      <c r="J42" s="176">
        <f>'実質公債費比率（分子）の構造'!M$52</f>
        <v>1484</v>
      </c>
      <c r="K42" s="176"/>
      <c r="L42" s="176"/>
      <c r="M42" s="176">
        <f>'実質公債費比率（分子）の構造'!N$52</f>
        <v>1635</v>
      </c>
      <c r="N42" s="176"/>
      <c r="O42" s="176"/>
      <c r="P42" s="176">
        <f>'実質公債費比率（分子）の構造'!O$52</f>
        <v>1744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f>'実質公債費比率（分子）の構造'!O$49</f>
        <v>3</v>
      </c>
      <c r="O45" s="176"/>
      <c r="P45" s="176"/>
    </row>
    <row r="46" spans="1:16" x14ac:dyDescent="0.2">
      <c r="A46" s="176" t="s">
        <v>69</v>
      </c>
      <c r="B46" s="176">
        <f>'実質公債費比率（分子）の構造'!K$48</f>
        <v>747</v>
      </c>
      <c r="C46" s="176"/>
      <c r="D46" s="176"/>
      <c r="E46" s="176">
        <f>'実質公債費比率（分子）の構造'!L$48</f>
        <v>652</v>
      </c>
      <c r="F46" s="176"/>
      <c r="G46" s="176"/>
      <c r="H46" s="176">
        <f>'実質公債費比率（分子）の構造'!M$48</f>
        <v>557</v>
      </c>
      <c r="I46" s="176"/>
      <c r="J46" s="176"/>
      <c r="K46" s="176">
        <f>'実質公債費比率（分子）の構造'!N$48</f>
        <v>560</v>
      </c>
      <c r="L46" s="176"/>
      <c r="M46" s="176"/>
      <c r="N46" s="176">
        <f>'実質公債費比率（分子）の構造'!O$48</f>
        <v>577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1540</v>
      </c>
      <c r="C49" s="176"/>
      <c r="D49" s="176"/>
      <c r="E49" s="176">
        <f>'実質公債費比率（分子）の構造'!L$45</f>
        <v>1593</v>
      </c>
      <c r="F49" s="176"/>
      <c r="G49" s="176"/>
      <c r="H49" s="176">
        <f>'実質公債費比率（分子）の構造'!M$45</f>
        <v>1639</v>
      </c>
      <c r="I49" s="176"/>
      <c r="J49" s="176"/>
      <c r="K49" s="176">
        <f>'実質公債費比率（分子）の構造'!N$45</f>
        <v>1656</v>
      </c>
      <c r="L49" s="176"/>
      <c r="M49" s="176"/>
      <c r="N49" s="176">
        <f>'実質公債費比率（分子）の構造'!O$45</f>
        <v>1895</v>
      </c>
      <c r="O49" s="176"/>
      <c r="P49" s="176"/>
    </row>
    <row r="50" spans="1:16" x14ac:dyDescent="0.2">
      <c r="A50" s="176" t="s">
        <v>73</v>
      </c>
      <c r="B50" s="176" t="e">
        <f>NA()</f>
        <v>#N/A</v>
      </c>
      <c r="C50" s="176">
        <f>IF(ISNUMBER('実質公債費比率（分子）の構造'!K$53),'実質公債費比率（分子）の構造'!K$53,NA())</f>
        <v>711</v>
      </c>
      <c r="D50" s="176" t="e">
        <f>NA()</f>
        <v>#N/A</v>
      </c>
      <c r="E50" s="176" t="e">
        <f>NA()</f>
        <v>#N/A</v>
      </c>
      <c r="F50" s="176">
        <f>IF(ISNUMBER('実質公債費比率（分子）の構造'!L$53),'実質公債費比率（分子）の構造'!L$53,NA())</f>
        <v>750</v>
      </c>
      <c r="G50" s="176" t="e">
        <f>NA()</f>
        <v>#N/A</v>
      </c>
      <c r="H50" s="176" t="e">
        <f>NA()</f>
        <v>#N/A</v>
      </c>
      <c r="I50" s="176">
        <f>IF(ISNUMBER('実質公債費比率（分子）の構造'!M$53),'実質公債費比率（分子）の構造'!M$53,NA())</f>
        <v>712</v>
      </c>
      <c r="J50" s="176" t="e">
        <f>NA()</f>
        <v>#N/A</v>
      </c>
      <c r="K50" s="176" t="e">
        <f>NA()</f>
        <v>#N/A</v>
      </c>
      <c r="L50" s="176">
        <f>IF(ISNUMBER('実質公債費比率（分子）の構造'!N$53),'実質公債費比率（分子）の構造'!N$53,NA())</f>
        <v>581</v>
      </c>
      <c r="M50" s="176" t="e">
        <f>NA()</f>
        <v>#N/A</v>
      </c>
      <c r="N50" s="176" t="e">
        <f>NA()</f>
        <v>#N/A</v>
      </c>
      <c r="O50" s="176">
        <f>IF(ISNUMBER('実質公債費比率（分子）の構造'!O$53),'実質公債費比率（分子）の構造'!O$53,NA())</f>
        <v>731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13047</v>
      </c>
      <c r="E56" s="175"/>
      <c r="F56" s="175"/>
      <c r="G56" s="175">
        <f>'将来負担比率（分子）の構造'!J$52</f>
        <v>13246</v>
      </c>
      <c r="H56" s="175"/>
      <c r="I56" s="175"/>
      <c r="J56" s="175">
        <f>'将来負担比率（分子）の構造'!K$52</f>
        <v>14914</v>
      </c>
      <c r="K56" s="175"/>
      <c r="L56" s="175"/>
      <c r="M56" s="175">
        <f>'将来負担比率（分子）の構造'!L$52</f>
        <v>16660</v>
      </c>
      <c r="N56" s="175"/>
      <c r="O56" s="175"/>
      <c r="P56" s="175">
        <f>'将来負担比率（分子）の構造'!M$52</f>
        <v>15880</v>
      </c>
    </row>
    <row r="57" spans="1:16" x14ac:dyDescent="0.2">
      <c r="A57" s="175" t="s">
        <v>44</v>
      </c>
      <c r="B57" s="175"/>
      <c r="C57" s="175"/>
      <c r="D57" s="175">
        <f>'将来負担比率（分子）の構造'!I$51</f>
        <v>1690</v>
      </c>
      <c r="E57" s="175"/>
      <c r="F57" s="175"/>
      <c r="G57" s="175">
        <f>'将来負担比率（分子）の構造'!J$51</f>
        <v>1614</v>
      </c>
      <c r="H57" s="175"/>
      <c r="I57" s="175"/>
      <c r="J57" s="175">
        <f>'将来負担比率（分子）の構造'!K$51</f>
        <v>1342</v>
      </c>
      <c r="K57" s="175"/>
      <c r="L57" s="175"/>
      <c r="M57" s="175">
        <f>'将来負担比率（分子）の構造'!L$51</f>
        <v>1132</v>
      </c>
      <c r="N57" s="175"/>
      <c r="O57" s="175"/>
      <c r="P57" s="175">
        <f>'将来負担比率（分子）の構造'!M$51</f>
        <v>968</v>
      </c>
    </row>
    <row r="58" spans="1:16" x14ac:dyDescent="0.2">
      <c r="A58" s="175" t="s">
        <v>43</v>
      </c>
      <c r="B58" s="175"/>
      <c r="C58" s="175"/>
      <c r="D58" s="175">
        <f>'将来負担比率（分子）の構造'!I$50</f>
        <v>3954</v>
      </c>
      <c r="E58" s="175"/>
      <c r="F58" s="175"/>
      <c r="G58" s="175">
        <f>'将来負担比率（分子）の構造'!J$50</f>
        <v>3325</v>
      </c>
      <c r="H58" s="175"/>
      <c r="I58" s="175"/>
      <c r="J58" s="175">
        <f>'将来負担比率（分子）の構造'!K$50</f>
        <v>3214</v>
      </c>
      <c r="K58" s="175"/>
      <c r="L58" s="175"/>
      <c r="M58" s="175">
        <f>'将来負担比率（分子）の構造'!L$50</f>
        <v>4874</v>
      </c>
      <c r="N58" s="175"/>
      <c r="O58" s="175"/>
      <c r="P58" s="175">
        <f>'将来負担比率（分子）の構造'!M$50</f>
        <v>5913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2040</v>
      </c>
      <c r="C62" s="175"/>
      <c r="D62" s="175"/>
      <c r="E62" s="175">
        <f>'将来負担比率（分子）の構造'!J$45</f>
        <v>2031</v>
      </c>
      <c r="F62" s="175"/>
      <c r="G62" s="175"/>
      <c r="H62" s="175">
        <f>'将来負担比率（分子）の構造'!K$45</f>
        <v>1810</v>
      </c>
      <c r="I62" s="175"/>
      <c r="J62" s="175"/>
      <c r="K62" s="175">
        <f>'将来負担比率（分子）の構造'!L$45</f>
        <v>1792</v>
      </c>
      <c r="L62" s="175"/>
      <c r="M62" s="175"/>
      <c r="N62" s="175">
        <f>'将来負担比率（分子）の構造'!M$45</f>
        <v>1888</v>
      </c>
      <c r="O62" s="175"/>
      <c r="P62" s="175"/>
    </row>
    <row r="63" spans="1:16" x14ac:dyDescent="0.2">
      <c r="A63" s="175" t="s">
        <v>36</v>
      </c>
      <c r="B63" s="175" t="str">
        <f>'将来負担比率（分子）の構造'!I$44</f>
        <v>-</v>
      </c>
      <c r="C63" s="175"/>
      <c r="D63" s="175"/>
      <c r="E63" s="175" t="str">
        <f>'将来負担比率（分子）の構造'!J$44</f>
        <v>-</v>
      </c>
      <c r="F63" s="175"/>
      <c r="G63" s="175"/>
      <c r="H63" s="175">
        <f>'将来負担比率（分子）の構造'!K$44</f>
        <v>9</v>
      </c>
      <c r="I63" s="175"/>
      <c r="J63" s="175"/>
      <c r="K63" s="175">
        <f>'将来負担比率（分子）の構造'!L$44</f>
        <v>10</v>
      </c>
      <c r="L63" s="175"/>
      <c r="M63" s="175"/>
      <c r="N63" s="175">
        <f>'将来負担比率（分子）の構造'!M$44</f>
        <v>8</v>
      </c>
      <c r="O63" s="175"/>
      <c r="P63" s="175"/>
    </row>
    <row r="64" spans="1:16" x14ac:dyDescent="0.2">
      <c r="A64" s="175" t="s">
        <v>35</v>
      </c>
      <c r="B64" s="175">
        <f>'将来負担比率（分子）の構造'!I$43</f>
        <v>4594</v>
      </c>
      <c r="C64" s="175"/>
      <c r="D64" s="175"/>
      <c r="E64" s="175">
        <f>'将来負担比率（分子）の構造'!J$43</f>
        <v>4083</v>
      </c>
      <c r="F64" s="175"/>
      <c r="G64" s="175"/>
      <c r="H64" s="175">
        <f>'将来負担比率（分子）の構造'!K$43</f>
        <v>4031</v>
      </c>
      <c r="I64" s="175"/>
      <c r="J64" s="175"/>
      <c r="K64" s="175">
        <f>'将来負担比率（分子）の構造'!L$43</f>
        <v>3680</v>
      </c>
      <c r="L64" s="175"/>
      <c r="M64" s="175"/>
      <c r="N64" s="175">
        <f>'将来負担比率（分子）の構造'!M$43</f>
        <v>3358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14956</v>
      </c>
      <c r="C66" s="175"/>
      <c r="D66" s="175"/>
      <c r="E66" s="175">
        <f>'将来負担比率（分子）の構造'!J$41</f>
        <v>15536</v>
      </c>
      <c r="F66" s="175"/>
      <c r="G66" s="175"/>
      <c r="H66" s="175">
        <f>'将来負担比率（分子）の構造'!K$41</f>
        <v>17182</v>
      </c>
      <c r="I66" s="175"/>
      <c r="J66" s="175"/>
      <c r="K66" s="175">
        <f>'将来負担比率（分子）の構造'!L$41</f>
        <v>19602</v>
      </c>
      <c r="L66" s="175"/>
      <c r="M66" s="175"/>
      <c r="N66" s="175">
        <f>'将来負担比率（分子）の構造'!M$41</f>
        <v>18589</v>
      </c>
      <c r="O66" s="175"/>
      <c r="P66" s="175"/>
    </row>
    <row r="67" spans="1:16" x14ac:dyDescent="0.2">
      <c r="A67" s="175" t="s">
        <v>77</v>
      </c>
      <c r="B67" s="175" t="e">
        <f>NA()</f>
        <v>#N/A</v>
      </c>
      <c r="C67" s="175">
        <f>IF(ISNUMBER('将来負担比率（分子）の構造'!I$53), IF('将来負担比率（分子）の構造'!I$53 &lt; 0, 0, '将来負担比率（分子）の構造'!I$53), NA())</f>
        <v>2898</v>
      </c>
      <c r="D67" s="175" t="e">
        <f>NA()</f>
        <v>#N/A</v>
      </c>
      <c r="E67" s="175" t="e">
        <f>NA()</f>
        <v>#N/A</v>
      </c>
      <c r="F67" s="175">
        <f>IF(ISNUMBER('将来負担比率（分子）の構造'!J$53), IF('将来負担比率（分子）の構造'!J$53 &lt; 0, 0, '将来負担比率（分子）の構造'!J$53), NA())</f>
        <v>3466</v>
      </c>
      <c r="G67" s="175" t="e">
        <f>NA()</f>
        <v>#N/A</v>
      </c>
      <c r="H67" s="175" t="e">
        <f>NA()</f>
        <v>#N/A</v>
      </c>
      <c r="I67" s="175">
        <f>IF(ISNUMBER('将来負担比率（分子）の構造'!K$53), IF('将来負担比率（分子）の構造'!K$53 &lt; 0, 0, '将来負担比率（分子）の構造'!K$53), NA())</f>
        <v>3562</v>
      </c>
      <c r="J67" s="175" t="e">
        <f>NA()</f>
        <v>#N/A</v>
      </c>
      <c r="K67" s="175" t="e">
        <f>NA()</f>
        <v>#N/A</v>
      </c>
      <c r="L67" s="175">
        <f>IF(ISNUMBER('将来負担比率（分子）の構造'!L$53), IF('将来負担比率（分子）の構造'!L$53 &lt; 0, 0, '将来負担比率（分子）の構造'!L$53), NA())</f>
        <v>2418</v>
      </c>
      <c r="M67" s="175" t="e">
        <f>NA()</f>
        <v>#N/A</v>
      </c>
      <c r="N67" s="175" t="e">
        <f>NA()</f>
        <v>#N/A</v>
      </c>
      <c r="O67" s="175">
        <f>IF(ISNUMBER('将来負担比率（分子）の構造'!M$53), IF('将来負担比率（分子）の構造'!M$53 &lt; 0, 0, '将来負担比率（分子）の構造'!M$53), NA())</f>
        <v>1082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570</v>
      </c>
      <c r="C72" s="179">
        <f>基金残高に係る経年分析!G55</f>
        <v>731</v>
      </c>
      <c r="D72" s="179">
        <f>基金残高に係る経年分析!H55</f>
        <v>1501</v>
      </c>
    </row>
    <row r="73" spans="1:16" x14ac:dyDescent="0.2">
      <c r="A73" s="178" t="s">
        <v>80</v>
      </c>
      <c r="B73" s="179">
        <f>基金残高に係る経年分析!F56</f>
        <v>353</v>
      </c>
      <c r="C73" s="179">
        <f>基金残高に係る経年分析!G56</f>
        <v>803</v>
      </c>
      <c r="D73" s="179">
        <f>基金残高に係る経年分析!H56</f>
        <v>803</v>
      </c>
    </row>
    <row r="74" spans="1:16" x14ac:dyDescent="0.2">
      <c r="A74" s="178" t="s">
        <v>81</v>
      </c>
      <c r="B74" s="179">
        <f>基金残高に係る経年分析!F57</f>
        <v>1658</v>
      </c>
      <c r="C74" s="179">
        <f>基金残高に係る経年分析!G57</f>
        <v>1587</v>
      </c>
      <c r="D74" s="179">
        <f>基金残高に係る経年分析!H57</f>
        <v>1591</v>
      </c>
    </row>
  </sheetData>
  <sheetProtection algorithmName="SHA-512" hashValue="pgh3iALV7Uf8kVdGlNS+mjyI2BXqmqMT29nymdLamsObK9/W0wQBFVUUS8bElAq3n3L+mEkWmoKNyMxEjD275w==" saltValue="amqxWPbImGEfIenCYGkR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3169451</v>
      </c>
      <c r="S5" s="613"/>
      <c r="T5" s="613"/>
      <c r="U5" s="613"/>
      <c r="V5" s="613"/>
      <c r="W5" s="613"/>
      <c r="X5" s="613"/>
      <c r="Y5" s="614"/>
      <c r="Z5" s="615">
        <v>18.899999999999999</v>
      </c>
      <c r="AA5" s="615"/>
      <c r="AB5" s="615"/>
      <c r="AC5" s="615"/>
      <c r="AD5" s="616">
        <v>3169451</v>
      </c>
      <c r="AE5" s="616"/>
      <c r="AF5" s="616"/>
      <c r="AG5" s="616"/>
      <c r="AH5" s="616"/>
      <c r="AI5" s="616"/>
      <c r="AJ5" s="616"/>
      <c r="AK5" s="616"/>
      <c r="AL5" s="617">
        <v>35.299999999999997</v>
      </c>
      <c r="AM5" s="618"/>
      <c r="AN5" s="618"/>
      <c r="AO5" s="619"/>
      <c r="AP5" s="609" t="s">
        <v>229</v>
      </c>
      <c r="AQ5" s="610"/>
      <c r="AR5" s="610"/>
      <c r="AS5" s="610"/>
      <c r="AT5" s="610"/>
      <c r="AU5" s="610"/>
      <c r="AV5" s="610"/>
      <c r="AW5" s="610"/>
      <c r="AX5" s="610"/>
      <c r="AY5" s="610"/>
      <c r="AZ5" s="610"/>
      <c r="BA5" s="610"/>
      <c r="BB5" s="610"/>
      <c r="BC5" s="610"/>
      <c r="BD5" s="610"/>
      <c r="BE5" s="610"/>
      <c r="BF5" s="611"/>
      <c r="BG5" s="623">
        <v>3165560</v>
      </c>
      <c r="BH5" s="624"/>
      <c r="BI5" s="624"/>
      <c r="BJ5" s="624"/>
      <c r="BK5" s="624"/>
      <c r="BL5" s="624"/>
      <c r="BM5" s="624"/>
      <c r="BN5" s="625"/>
      <c r="BO5" s="626">
        <v>99.9</v>
      </c>
      <c r="BP5" s="626"/>
      <c r="BQ5" s="626"/>
      <c r="BR5" s="626"/>
      <c r="BS5" s="627">
        <v>225802</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147411</v>
      </c>
      <c r="S6" s="624"/>
      <c r="T6" s="624"/>
      <c r="U6" s="624"/>
      <c r="V6" s="624"/>
      <c r="W6" s="624"/>
      <c r="X6" s="624"/>
      <c r="Y6" s="625"/>
      <c r="Z6" s="626">
        <v>0.9</v>
      </c>
      <c r="AA6" s="626"/>
      <c r="AB6" s="626"/>
      <c r="AC6" s="626"/>
      <c r="AD6" s="627">
        <v>147411</v>
      </c>
      <c r="AE6" s="627"/>
      <c r="AF6" s="627"/>
      <c r="AG6" s="627"/>
      <c r="AH6" s="627"/>
      <c r="AI6" s="627"/>
      <c r="AJ6" s="627"/>
      <c r="AK6" s="627"/>
      <c r="AL6" s="628">
        <v>1.6</v>
      </c>
      <c r="AM6" s="629"/>
      <c r="AN6" s="629"/>
      <c r="AO6" s="630"/>
      <c r="AP6" s="620" t="s">
        <v>234</v>
      </c>
      <c r="AQ6" s="621"/>
      <c r="AR6" s="621"/>
      <c r="AS6" s="621"/>
      <c r="AT6" s="621"/>
      <c r="AU6" s="621"/>
      <c r="AV6" s="621"/>
      <c r="AW6" s="621"/>
      <c r="AX6" s="621"/>
      <c r="AY6" s="621"/>
      <c r="AZ6" s="621"/>
      <c r="BA6" s="621"/>
      <c r="BB6" s="621"/>
      <c r="BC6" s="621"/>
      <c r="BD6" s="621"/>
      <c r="BE6" s="621"/>
      <c r="BF6" s="622"/>
      <c r="BG6" s="623">
        <v>3165560</v>
      </c>
      <c r="BH6" s="624"/>
      <c r="BI6" s="624"/>
      <c r="BJ6" s="624"/>
      <c r="BK6" s="624"/>
      <c r="BL6" s="624"/>
      <c r="BM6" s="624"/>
      <c r="BN6" s="625"/>
      <c r="BO6" s="626">
        <v>99.9</v>
      </c>
      <c r="BP6" s="626"/>
      <c r="BQ6" s="626"/>
      <c r="BR6" s="626"/>
      <c r="BS6" s="627">
        <v>225802</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138150</v>
      </c>
      <c r="CS6" s="624"/>
      <c r="CT6" s="624"/>
      <c r="CU6" s="624"/>
      <c r="CV6" s="624"/>
      <c r="CW6" s="624"/>
      <c r="CX6" s="624"/>
      <c r="CY6" s="625"/>
      <c r="CZ6" s="617">
        <v>0.9</v>
      </c>
      <c r="DA6" s="618"/>
      <c r="DB6" s="618"/>
      <c r="DC6" s="634"/>
      <c r="DD6" s="632" t="s">
        <v>236</v>
      </c>
      <c r="DE6" s="624"/>
      <c r="DF6" s="624"/>
      <c r="DG6" s="624"/>
      <c r="DH6" s="624"/>
      <c r="DI6" s="624"/>
      <c r="DJ6" s="624"/>
      <c r="DK6" s="624"/>
      <c r="DL6" s="624"/>
      <c r="DM6" s="624"/>
      <c r="DN6" s="624"/>
      <c r="DO6" s="624"/>
      <c r="DP6" s="625"/>
      <c r="DQ6" s="632">
        <v>138134</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518</v>
      </c>
      <c r="S7" s="624"/>
      <c r="T7" s="624"/>
      <c r="U7" s="624"/>
      <c r="V7" s="624"/>
      <c r="W7" s="624"/>
      <c r="X7" s="624"/>
      <c r="Y7" s="625"/>
      <c r="Z7" s="626">
        <v>0</v>
      </c>
      <c r="AA7" s="626"/>
      <c r="AB7" s="626"/>
      <c r="AC7" s="626"/>
      <c r="AD7" s="627">
        <v>518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1054483</v>
      </c>
      <c r="BH7" s="624"/>
      <c r="BI7" s="624"/>
      <c r="BJ7" s="624"/>
      <c r="BK7" s="624"/>
      <c r="BL7" s="624"/>
      <c r="BM7" s="624"/>
      <c r="BN7" s="625"/>
      <c r="BO7" s="626">
        <v>33.299999999999997</v>
      </c>
      <c r="BP7" s="626"/>
      <c r="BQ7" s="626"/>
      <c r="BR7" s="626"/>
      <c r="BS7" s="627">
        <v>46727</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1839736</v>
      </c>
      <c r="CS7" s="624"/>
      <c r="CT7" s="624"/>
      <c r="CU7" s="624"/>
      <c r="CV7" s="624"/>
      <c r="CW7" s="624"/>
      <c r="CX7" s="624"/>
      <c r="CY7" s="625"/>
      <c r="CZ7" s="626">
        <v>11.7</v>
      </c>
      <c r="DA7" s="626"/>
      <c r="DB7" s="626"/>
      <c r="DC7" s="626"/>
      <c r="DD7" s="632">
        <v>17001</v>
      </c>
      <c r="DE7" s="624"/>
      <c r="DF7" s="624"/>
      <c r="DG7" s="624"/>
      <c r="DH7" s="624"/>
      <c r="DI7" s="624"/>
      <c r="DJ7" s="624"/>
      <c r="DK7" s="624"/>
      <c r="DL7" s="624"/>
      <c r="DM7" s="624"/>
      <c r="DN7" s="624"/>
      <c r="DO7" s="624"/>
      <c r="DP7" s="625"/>
      <c r="DQ7" s="632">
        <v>1302981</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9972</v>
      </c>
      <c r="S8" s="624"/>
      <c r="T8" s="624"/>
      <c r="U8" s="624"/>
      <c r="V8" s="624"/>
      <c r="W8" s="624"/>
      <c r="X8" s="624"/>
      <c r="Y8" s="625"/>
      <c r="Z8" s="626">
        <v>0.1</v>
      </c>
      <c r="AA8" s="626"/>
      <c r="AB8" s="626"/>
      <c r="AC8" s="626"/>
      <c r="AD8" s="627">
        <v>9972</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34561</v>
      </c>
      <c r="BH8" s="624"/>
      <c r="BI8" s="624"/>
      <c r="BJ8" s="624"/>
      <c r="BK8" s="624"/>
      <c r="BL8" s="624"/>
      <c r="BM8" s="624"/>
      <c r="BN8" s="625"/>
      <c r="BO8" s="626">
        <v>1.1000000000000001</v>
      </c>
      <c r="BP8" s="626"/>
      <c r="BQ8" s="626"/>
      <c r="BR8" s="626"/>
      <c r="BS8" s="627" t="s">
        <v>177</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5654490</v>
      </c>
      <c r="CS8" s="624"/>
      <c r="CT8" s="624"/>
      <c r="CU8" s="624"/>
      <c r="CV8" s="624"/>
      <c r="CW8" s="624"/>
      <c r="CX8" s="624"/>
      <c r="CY8" s="625"/>
      <c r="CZ8" s="626">
        <v>36.1</v>
      </c>
      <c r="DA8" s="626"/>
      <c r="DB8" s="626"/>
      <c r="DC8" s="626"/>
      <c r="DD8" s="632">
        <v>6468</v>
      </c>
      <c r="DE8" s="624"/>
      <c r="DF8" s="624"/>
      <c r="DG8" s="624"/>
      <c r="DH8" s="624"/>
      <c r="DI8" s="624"/>
      <c r="DJ8" s="624"/>
      <c r="DK8" s="624"/>
      <c r="DL8" s="624"/>
      <c r="DM8" s="624"/>
      <c r="DN8" s="624"/>
      <c r="DO8" s="624"/>
      <c r="DP8" s="625"/>
      <c r="DQ8" s="632">
        <v>2497442</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6806</v>
      </c>
      <c r="S9" s="624"/>
      <c r="T9" s="624"/>
      <c r="U9" s="624"/>
      <c r="V9" s="624"/>
      <c r="W9" s="624"/>
      <c r="X9" s="624"/>
      <c r="Y9" s="625"/>
      <c r="Z9" s="626">
        <v>0</v>
      </c>
      <c r="AA9" s="626"/>
      <c r="AB9" s="626"/>
      <c r="AC9" s="626"/>
      <c r="AD9" s="627">
        <v>6806</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780239</v>
      </c>
      <c r="BH9" s="624"/>
      <c r="BI9" s="624"/>
      <c r="BJ9" s="624"/>
      <c r="BK9" s="624"/>
      <c r="BL9" s="624"/>
      <c r="BM9" s="624"/>
      <c r="BN9" s="625"/>
      <c r="BO9" s="626">
        <v>24.6</v>
      </c>
      <c r="BP9" s="626"/>
      <c r="BQ9" s="626"/>
      <c r="BR9" s="626"/>
      <c r="BS9" s="627" t="s">
        <v>132</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1855570</v>
      </c>
      <c r="CS9" s="624"/>
      <c r="CT9" s="624"/>
      <c r="CU9" s="624"/>
      <c r="CV9" s="624"/>
      <c r="CW9" s="624"/>
      <c r="CX9" s="624"/>
      <c r="CY9" s="625"/>
      <c r="CZ9" s="626">
        <v>11.8</v>
      </c>
      <c r="DA9" s="626"/>
      <c r="DB9" s="626"/>
      <c r="DC9" s="626"/>
      <c r="DD9" s="632">
        <v>29975</v>
      </c>
      <c r="DE9" s="624"/>
      <c r="DF9" s="624"/>
      <c r="DG9" s="624"/>
      <c r="DH9" s="624"/>
      <c r="DI9" s="624"/>
      <c r="DJ9" s="624"/>
      <c r="DK9" s="624"/>
      <c r="DL9" s="624"/>
      <c r="DM9" s="624"/>
      <c r="DN9" s="624"/>
      <c r="DO9" s="624"/>
      <c r="DP9" s="625"/>
      <c r="DQ9" s="632">
        <v>1497235</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236</v>
      </c>
      <c r="AA10" s="626"/>
      <c r="AB10" s="626"/>
      <c r="AC10" s="626"/>
      <c r="AD10" s="627" t="s">
        <v>177</v>
      </c>
      <c r="AE10" s="627"/>
      <c r="AF10" s="627"/>
      <c r="AG10" s="627"/>
      <c r="AH10" s="627"/>
      <c r="AI10" s="627"/>
      <c r="AJ10" s="627"/>
      <c r="AK10" s="627"/>
      <c r="AL10" s="628" t="s">
        <v>132</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76259</v>
      </c>
      <c r="BH10" s="624"/>
      <c r="BI10" s="624"/>
      <c r="BJ10" s="624"/>
      <c r="BK10" s="624"/>
      <c r="BL10" s="624"/>
      <c r="BM10" s="624"/>
      <c r="BN10" s="625"/>
      <c r="BO10" s="626">
        <v>2.4</v>
      </c>
      <c r="BP10" s="626"/>
      <c r="BQ10" s="626"/>
      <c r="BR10" s="626"/>
      <c r="BS10" s="627" t="s">
        <v>132</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18192</v>
      </c>
      <c r="CS10" s="624"/>
      <c r="CT10" s="624"/>
      <c r="CU10" s="624"/>
      <c r="CV10" s="624"/>
      <c r="CW10" s="624"/>
      <c r="CX10" s="624"/>
      <c r="CY10" s="625"/>
      <c r="CZ10" s="626">
        <v>0.1</v>
      </c>
      <c r="DA10" s="626"/>
      <c r="DB10" s="626"/>
      <c r="DC10" s="626"/>
      <c r="DD10" s="632" t="s">
        <v>132</v>
      </c>
      <c r="DE10" s="624"/>
      <c r="DF10" s="624"/>
      <c r="DG10" s="624"/>
      <c r="DH10" s="624"/>
      <c r="DI10" s="624"/>
      <c r="DJ10" s="624"/>
      <c r="DK10" s="624"/>
      <c r="DL10" s="624"/>
      <c r="DM10" s="624"/>
      <c r="DN10" s="624"/>
      <c r="DO10" s="624"/>
      <c r="DP10" s="625"/>
      <c r="DQ10" s="632">
        <v>10184</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609504</v>
      </c>
      <c r="S11" s="624"/>
      <c r="T11" s="624"/>
      <c r="U11" s="624"/>
      <c r="V11" s="624"/>
      <c r="W11" s="624"/>
      <c r="X11" s="624"/>
      <c r="Y11" s="625"/>
      <c r="Z11" s="628">
        <v>3.6</v>
      </c>
      <c r="AA11" s="629"/>
      <c r="AB11" s="629"/>
      <c r="AC11" s="635"/>
      <c r="AD11" s="632">
        <v>609504</v>
      </c>
      <c r="AE11" s="624"/>
      <c r="AF11" s="624"/>
      <c r="AG11" s="624"/>
      <c r="AH11" s="624"/>
      <c r="AI11" s="624"/>
      <c r="AJ11" s="624"/>
      <c r="AK11" s="625"/>
      <c r="AL11" s="628">
        <v>6.8</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163424</v>
      </c>
      <c r="BH11" s="624"/>
      <c r="BI11" s="624"/>
      <c r="BJ11" s="624"/>
      <c r="BK11" s="624"/>
      <c r="BL11" s="624"/>
      <c r="BM11" s="624"/>
      <c r="BN11" s="625"/>
      <c r="BO11" s="626">
        <v>5.2</v>
      </c>
      <c r="BP11" s="626"/>
      <c r="BQ11" s="626"/>
      <c r="BR11" s="626"/>
      <c r="BS11" s="627">
        <v>46727</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405678</v>
      </c>
      <c r="CS11" s="624"/>
      <c r="CT11" s="624"/>
      <c r="CU11" s="624"/>
      <c r="CV11" s="624"/>
      <c r="CW11" s="624"/>
      <c r="CX11" s="624"/>
      <c r="CY11" s="625"/>
      <c r="CZ11" s="626">
        <v>2.6</v>
      </c>
      <c r="DA11" s="626"/>
      <c r="DB11" s="626"/>
      <c r="DC11" s="626"/>
      <c r="DD11" s="632">
        <v>81728</v>
      </c>
      <c r="DE11" s="624"/>
      <c r="DF11" s="624"/>
      <c r="DG11" s="624"/>
      <c r="DH11" s="624"/>
      <c r="DI11" s="624"/>
      <c r="DJ11" s="624"/>
      <c r="DK11" s="624"/>
      <c r="DL11" s="624"/>
      <c r="DM11" s="624"/>
      <c r="DN11" s="624"/>
      <c r="DO11" s="624"/>
      <c r="DP11" s="625"/>
      <c r="DQ11" s="632">
        <v>244127</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236</v>
      </c>
      <c r="S12" s="624"/>
      <c r="T12" s="624"/>
      <c r="U12" s="624"/>
      <c r="V12" s="624"/>
      <c r="W12" s="624"/>
      <c r="X12" s="624"/>
      <c r="Y12" s="625"/>
      <c r="Z12" s="626" t="s">
        <v>236</v>
      </c>
      <c r="AA12" s="626"/>
      <c r="AB12" s="626"/>
      <c r="AC12" s="626"/>
      <c r="AD12" s="627" t="s">
        <v>236</v>
      </c>
      <c r="AE12" s="627"/>
      <c r="AF12" s="627"/>
      <c r="AG12" s="627"/>
      <c r="AH12" s="627"/>
      <c r="AI12" s="627"/>
      <c r="AJ12" s="627"/>
      <c r="AK12" s="627"/>
      <c r="AL12" s="628" t="s">
        <v>177</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1868671</v>
      </c>
      <c r="BH12" s="624"/>
      <c r="BI12" s="624"/>
      <c r="BJ12" s="624"/>
      <c r="BK12" s="624"/>
      <c r="BL12" s="624"/>
      <c r="BM12" s="624"/>
      <c r="BN12" s="625"/>
      <c r="BO12" s="626">
        <v>59</v>
      </c>
      <c r="BP12" s="626"/>
      <c r="BQ12" s="626"/>
      <c r="BR12" s="626"/>
      <c r="BS12" s="627">
        <v>179075</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790610</v>
      </c>
      <c r="CS12" s="624"/>
      <c r="CT12" s="624"/>
      <c r="CU12" s="624"/>
      <c r="CV12" s="624"/>
      <c r="CW12" s="624"/>
      <c r="CX12" s="624"/>
      <c r="CY12" s="625"/>
      <c r="CZ12" s="626">
        <v>5</v>
      </c>
      <c r="DA12" s="626"/>
      <c r="DB12" s="626"/>
      <c r="DC12" s="626"/>
      <c r="DD12" s="632">
        <v>395472</v>
      </c>
      <c r="DE12" s="624"/>
      <c r="DF12" s="624"/>
      <c r="DG12" s="624"/>
      <c r="DH12" s="624"/>
      <c r="DI12" s="624"/>
      <c r="DJ12" s="624"/>
      <c r="DK12" s="624"/>
      <c r="DL12" s="624"/>
      <c r="DM12" s="624"/>
      <c r="DN12" s="624"/>
      <c r="DO12" s="624"/>
      <c r="DP12" s="625"/>
      <c r="DQ12" s="632">
        <v>404108</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177</v>
      </c>
      <c r="AA13" s="626"/>
      <c r="AB13" s="626"/>
      <c r="AC13" s="626"/>
      <c r="AD13" s="627" t="s">
        <v>132</v>
      </c>
      <c r="AE13" s="627"/>
      <c r="AF13" s="627"/>
      <c r="AG13" s="627"/>
      <c r="AH13" s="627"/>
      <c r="AI13" s="627"/>
      <c r="AJ13" s="627"/>
      <c r="AK13" s="627"/>
      <c r="AL13" s="628" t="s">
        <v>236</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1852055</v>
      </c>
      <c r="BH13" s="624"/>
      <c r="BI13" s="624"/>
      <c r="BJ13" s="624"/>
      <c r="BK13" s="624"/>
      <c r="BL13" s="624"/>
      <c r="BM13" s="624"/>
      <c r="BN13" s="625"/>
      <c r="BO13" s="626">
        <v>58.4</v>
      </c>
      <c r="BP13" s="626"/>
      <c r="BQ13" s="626"/>
      <c r="BR13" s="626"/>
      <c r="BS13" s="627">
        <v>179075</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1332970</v>
      </c>
      <c r="CS13" s="624"/>
      <c r="CT13" s="624"/>
      <c r="CU13" s="624"/>
      <c r="CV13" s="624"/>
      <c r="CW13" s="624"/>
      <c r="CX13" s="624"/>
      <c r="CY13" s="625"/>
      <c r="CZ13" s="626">
        <v>8.5</v>
      </c>
      <c r="DA13" s="626"/>
      <c r="DB13" s="626"/>
      <c r="DC13" s="626"/>
      <c r="DD13" s="632">
        <v>655030</v>
      </c>
      <c r="DE13" s="624"/>
      <c r="DF13" s="624"/>
      <c r="DG13" s="624"/>
      <c r="DH13" s="624"/>
      <c r="DI13" s="624"/>
      <c r="DJ13" s="624"/>
      <c r="DK13" s="624"/>
      <c r="DL13" s="624"/>
      <c r="DM13" s="624"/>
      <c r="DN13" s="624"/>
      <c r="DO13" s="624"/>
      <c r="DP13" s="625"/>
      <c r="DQ13" s="632">
        <v>664699</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177</v>
      </c>
      <c r="S14" s="624"/>
      <c r="T14" s="624"/>
      <c r="U14" s="624"/>
      <c r="V14" s="624"/>
      <c r="W14" s="624"/>
      <c r="X14" s="624"/>
      <c r="Y14" s="625"/>
      <c r="Z14" s="626" t="s">
        <v>236</v>
      </c>
      <c r="AA14" s="626"/>
      <c r="AB14" s="626"/>
      <c r="AC14" s="626"/>
      <c r="AD14" s="627" t="s">
        <v>177</v>
      </c>
      <c r="AE14" s="627"/>
      <c r="AF14" s="627"/>
      <c r="AG14" s="627"/>
      <c r="AH14" s="627"/>
      <c r="AI14" s="627"/>
      <c r="AJ14" s="627"/>
      <c r="AK14" s="627"/>
      <c r="AL14" s="628" t="s">
        <v>236</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90093</v>
      </c>
      <c r="BH14" s="624"/>
      <c r="BI14" s="624"/>
      <c r="BJ14" s="624"/>
      <c r="BK14" s="624"/>
      <c r="BL14" s="624"/>
      <c r="BM14" s="624"/>
      <c r="BN14" s="625"/>
      <c r="BO14" s="626">
        <v>2.8</v>
      </c>
      <c r="BP14" s="626"/>
      <c r="BQ14" s="626"/>
      <c r="BR14" s="626"/>
      <c r="BS14" s="627" t="s">
        <v>177</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421671</v>
      </c>
      <c r="CS14" s="624"/>
      <c r="CT14" s="624"/>
      <c r="CU14" s="624"/>
      <c r="CV14" s="624"/>
      <c r="CW14" s="624"/>
      <c r="CX14" s="624"/>
      <c r="CY14" s="625"/>
      <c r="CZ14" s="626">
        <v>2.7</v>
      </c>
      <c r="DA14" s="626"/>
      <c r="DB14" s="626"/>
      <c r="DC14" s="626"/>
      <c r="DD14" s="632">
        <v>9248</v>
      </c>
      <c r="DE14" s="624"/>
      <c r="DF14" s="624"/>
      <c r="DG14" s="624"/>
      <c r="DH14" s="624"/>
      <c r="DI14" s="624"/>
      <c r="DJ14" s="624"/>
      <c r="DK14" s="624"/>
      <c r="DL14" s="624"/>
      <c r="DM14" s="624"/>
      <c r="DN14" s="624"/>
      <c r="DO14" s="624"/>
      <c r="DP14" s="625"/>
      <c r="DQ14" s="632">
        <v>371500</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152313</v>
      </c>
      <c r="BH15" s="624"/>
      <c r="BI15" s="624"/>
      <c r="BJ15" s="624"/>
      <c r="BK15" s="624"/>
      <c r="BL15" s="624"/>
      <c r="BM15" s="624"/>
      <c r="BN15" s="625"/>
      <c r="BO15" s="626">
        <v>4.8</v>
      </c>
      <c r="BP15" s="626"/>
      <c r="BQ15" s="626"/>
      <c r="BR15" s="626"/>
      <c r="BS15" s="627" t="s">
        <v>177</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971094</v>
      </c>
      <c r="CS15" s="624"/>
      <c r="CT15" s="624"/>
      <c r="CU15" s="624"/>
      <c r="CV15" s="624"/>
      <c r="CW15" s="624"/>
      <c r="CX15" s="624"/>
      <c r="CY15" s="625"/>
      <c r="CZ15" s="626">
        <v>6.2</v>
      </c>
      <c r="DA15" s="626"/>
      <c r="DB15" s="626"/>
      <c r="DC15" s="626"/>
      <c r="DD15" s="632">
        <v>182302</v>
      </c>
      <c r="DE15" s="624"/>
      <c r="DF15" s="624"/>
      <c r="DG15" s="624"/>
      <c r="DH15" s="624"/>
      <c r="DI15" s="624"/>
      <c r="DJ15" s="624"/>
      <c r="DK15" s="624"/>
      <c r="DL15" s="624"/>
      <c r="DM15" s="624"/>
      <c r="DN15" s="624"/>
      <c r="DO15" s="624"/>
      <c r="DP15" s="625"/>
      <c r="DQ15" s="632">
        <v>665653</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9300</v>
      </c>
      <c r="S16" s="624"/>
      <c r="T16" s="624"/>
      <c r="U16" s="624"/>
      <c r="V16" s="624"/>
      <c r="W16" s="624"/>
      <c r="X16" s="624"/>
      <c r="Y16" s="625"/>
      <c r="Z16" s="626">
        <v>0.1</v>
      </c>
      <c r="AA16" s="626"/>
      <c r="AB16" s="626"/>
      <c r="AC16" s="626"/>
      <c r="AD16" s="627">
        <v>9300</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236</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286603</v>
      </c>
      <c r="CS16" s="624"/>
      <c r="CT16" s="624"/>
      <c r="CU16" s="624"/>
      <c r="CV16" s="624"/>
      <c r="CW16" s="624"/>
      <c r="CX16" s="624"/>
      <c r="CY16" s="625"/>
      <c r="CZ16" s="626">
        <v>1.8</v>
      </c>
      <c r="DA16" s="626"/>
      <c r="DB16" s="626"/>
      <c r="DC16" s="626"/>
      <c r="DD16" s="632" t="s">
        <v>132</v>
      </c>
      <c r="DE16" s="624"/>
      <c r="DF16" s="624"/>
      <c r="DG16" s="624"/>
      <c r="DH16" s="624"/>
      <c r="DI16" s="624"/>
      <c r="DJ16" s="624"/>
      <c r="DK16" s="624"/>
      <c r="DL16" s="624"/>
      <c r="DM16" s="624"/>
      <c r="DN16" s="624"/>
      <c r="DO16" s="624"/>
      <c r="DP16" s="625"/>
      <c r="DQ16" s="632">
        <v>9085</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45250</v>
      </c>
      <c r="S17" s="624"/>
      <c r="T17" s="624"/>
      <c r="U17" s="624"/>
      <c r="V17" s="624"/>
      <c r="W17" s="624"/>
      <c r="X17" s="624"/>
      <c r="Y17" s="625"/>
      <c r="Z17" s="626">
        <v>0.3</v>
      </c>
      <c r="AA17" s="626"/>
      <c r="AB17" s="626"/>
      <c r="AC17" s="626"/>
      <c r="AD17" s="627">
        <v>45250</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177</v>
      </c>
      <c r="BP17" s="626"/>
      <c r="BQ17" s="626"/>
      <c r="BR17" s="626"/>
      <c r="BS17" s="627" t="s">
        <v>132</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1965336</v>
      </c>
      <c r="CS17" s="624"/>
      <c r="CT17" s="624"/>
      <c r="CU17" s="624"/>
      <c r="CV17" s="624"/>
      <c r="CW17" s="624"/>
      <c r="CX17" s="624"/>
      <c r="CY17" s="625"/>
      <c r="CZ17" s="626">
        <v>12.5</v>
      </c>
      <c r="DA17" s="626"/>
      <c r="DB17" s="626"/>
      <c r="DC17" s="626"/>
      <c r="DD17" s="632" t="s">
        <v>236</v>
      </c>
      <c r="DE17" s="624"/>
      <c r="DF17" s="624"/>
      <c r="DG17" s="624"/>
      <c r="DH17" s="624"/>
      <c r="DI17" s="624"/>
      <c r="DJ17" s="624"/>
      <c r="DK17" s="624"/>
      <c r="DL17" s="624"/>
      <c r="DM17" s="624"/>
      <c r="DN17" s="624"/>
      <c r="DO17" s="624"/>
      <c r="DP17" s="625"/>
      <c r="DQ17" s="632">
        <v>1869400</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11903</v>
      </c>
      <c r="S18" s="624"/>
      <c r="T18" s="624"/>
      <c r="U18" s="624"/>
      <c r="V18" s="624"/>
      <c r="W18" s="624"/>
      <c r="X18" s="624"/>
      <c r="Y18" s="625"/>
      <c r="Z18" s="626">
        <v>0.1</v>
      </c>
      <c r="AA18" s="626"/>
      <c r="AB18" s="626"/>
      <c r="AC18" s="626"/>
      <c r="AD18" s="627">
        <v>11903</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177</v>
      </c>
      <c r="BH18" s="624"/>
      <c r="BI18" s="624"/>
      <c r="BJ18" s="624"/>
      <c r="BK18" s="624"/>
      <c r="BL18" s="624"/>
      <c r="BM18" s="624"/>
      <c r="BN18" s="625"/>
      <c r="BO18" s="626" t="s">
        <v>132</v>
      </c>
      <c r="BP18" s="626"/>
      <c r="BQ18" s="626"/>
      <c r="BR18" s="626"/>
      <c r="BS18" s="627" t="s">
        <v>177</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177</v>
      </c>
      <c r="DE18" s="624"/>
      <c r="DF18" s="624"/>
      <c r="DG18" s="624"/>
      <c r="DH18" s="624"/>
      <c r="DI18" s="624"/>
      <c r="DJ18" s="624"/>
      <c r="DK18" s="624"/>
      <c r="DL18" s="624"/>
      <c r="DM18" s="624"/>
      <c r="DN18" s="624"/>
      <c r="DO18" s="624"/>
      <c r="DP18" s="625"/>
      <c r="DQ18" s="632" t="s">
        <v>177</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11903</v>
      </c>
      <c r="S19" s="624"/>
      <c r="T19" s="624"/>
      <c r="U19" s="624"/>
      <c r="V19" s="624"/>
      <c r="W19" s="624"/>
      <c r="X19" s="624"/>
      <c r="Y19" s="625"/>
      <c r="Z19" s="626">
        <v>0.1</v>
      </c>
      <c r="AA19" s="626"/>
      <c r="AB19" s="626"/>
      <c r="AC19" s="626"/>
      <c r="AD19" s="627">
        <v>11903</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3891</v>
      </c>
      <c r="BH19" s="624"/>
      <c r="BI19" s="624"/>
      <c r="BJ19" s="624"/>
      <c r="BK19" s="624"/>
      <c r="BL19" s="624"/>
      <c r="BM19" s="624"/>
      <c r="BN19" s="625"/>
      <c r="BO19" s="626">
        <v>0.1</v>
      </c>
      <c r="BP19" s="626"/>
      <c r="BQ19" s="626"/>
      <c r="BR19" s="626"/>
      <c r="BS19" s="627" t="s">
        <v>236</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177</v>
      </c>
      <c r="CS19" s="624"/>
      <c r="CT19" s="624"/>
      <c r="CU19" s="624"/>
      <c r="CV19" s="624"/>
      <c r="CW19" s="624"/>
      <c r="CX19" s="624"/>
      <c r="CY19" s="625"/>
      <c r="CZ19" s="626" t="s">
        <v>236</v>
      </c>
      <c r="DA19" s="626"/>
      <c r="DB19" s="626"/>
      <c r="DC19" s="626"/>
      <c r="DD19" s="632" t="s">
        <v>132</v>
      </c>
      <c r="DE19" s="624"/>
      <c r="DF19" s="624"/>
      <c r="DG19" s="624"/>
      <c r="DH19" s="624"/>
      <c r="DI19" s="624"/>
      <c r="DJ19" s="624"/>
      <c r="DK19" s="624"/>
      <c r="DL19" s="624"/>
      <c r="DM19" s="624"/>
      <c r="DN19" s="624"/>
      <c r="DO19" s="624"/>
      <c r="DP19" s="625"/>
      <c r="DQ19" s="632" t="s">
        <v>177</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t="s">
        <v>132</v>
      </c>
      <c r="S20" s="624"/>
      <c r="T20" s="624"/>
      <c r="U20" s="624"/>
      <c r="V20" s="624"/>
      <c r="W20" s="624"/>
      <c r="X20" s="624"/>
      <c r="Y20" s="625"/>
      <c r="Z20" s="626" t="s">
        <v>236</v>
      </c>
      <c r="AA20" s="626"/>
      <c r="AB20" s="626"/>
      <c r="AC20" s="626"/>
      <c r="AD20" s="627" t="s">
        <v>177</v>
      </c>
      <c r="AE20" s="627"/>
      <c r="AF20" s="627"/>
      <c r="AG20" s="627"/>
      <c r="AH20" s="627"/>
      <c r="AI20" s="627"/>
      <c r="AJ20" s="627"/>
      <c r="AK20" s="627"/>
      <c r="AL20" s="628" t="s">
        <v>132</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3891</v>
      </c>
      <c r="BH20" s="624"/>
      <c r="BI20" s="624"/>
      <c r="BJ20" s="624"/>
      <c r="BK20" s="624"/>
      <c r="BL20" s="624"/>
      <c r="BM20" s="624"/>
      <c r="BN20" s="625"/>
      <c r="BO20" s="626">
        <v>0.1</v>
      </c>
      <c r="BP20" s="626"/>
      <c r="BQ20" s="626"/>
      <c r="BR20" s="626"/>
      <c r="BS20" s="627" t="s">
        <v>177</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15680100</v>
      </c>
      <c r="CS20" s="624"/>
      <c r="CT20" s="624"/>
      <c r="CU20" s="624"/>
      <c r="CV20" s="624"/>
      <c r="CW20" s="624"/>
      <c r="CX20" s="624"/>
      <c r="CY20" s="625"/>
      <c r="CZ20" s="626">
        <v>100</v>
      </c>
      <c r="DA20" s="626"/>
      <c r="DB20" s="626"/>
      <c r="DC20" s="626"/>
      <c r="DD20" s="632">
        <v>1377224</v>
      </c>
      <c r="DE20" s="624"/>
      <c r="DF20" s="624"/>
      <c r="DG20" s="624"/>
      <c r="DH20" s="624"/>
      <c r="DI20" s="624"/>
      <c r="DJ20" s="624"/>
      <c r="DK20" s="624"/>
      <c r="DL20" s="624"/>
      <c r="DM20" s="624"/>
      <c r="DN20" s="624"/>
      <c r="DO20" s="624"/>
      <c r="DP20" s="625"/>
      <c r="DQ20" s="632">
        <v>9674548</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5761102</v>
      </c>
      <c r="S21" s="624"/>
      <c r="T21" s="624"/>
      <c r="U21" s="624"/>
      <c r="V21" s="624"/>
      <c r="W21" s="624"/>
      <c r="X21" s="624"/>
      <c r="Y21" s="625"/>
      <c r="Z21" s="626">
        <v>34.299999999999997</v>
      </c>
      <c r="AA21" s="626"/>
      <c r="AB21" s="626"/>
      <c r="AC21" s="626"/>
      <c r="AD21" s="627">
        <v>4935022</v>
      </c>
      <c r="AE21" s="627"/>
      <c r="AF21" s="627"/>
      <c r="AG21" s="627"/>
      <c r="AH21" s="627"/>
      <c r="AI21" s="627"/>
      <c r="AJ21" s="627"/>
      <c r="AK21" s="627"/>
      <c r="AL21" s="628">
        <v>55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3891</v>
      </c>
      <c r="BH21" s="624"/>
      <c r="BI21" s="624"/>
      <c r="BJ21" s="624"/>
      <c r="BK21" s="624"/>
      <c r="BL21" s="624"/>
      <c r="BM21" s="624"/>
      <c r="BN21" s="625"/>
      <c r="BO21" s="626">
        <v>0.1</v>
      </c>
      <c r="BP21" s="626"/>
      <c r="BQ21" s="626"/>
      <c r="BR21" s="626"/>
      <c r="BS21" s="627" t="s">
        <v>177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4935022</v>
      </c>
      <c r="S22" s="624"/>
      <c r="T22" s="624"/>
      <c r="U22" s="624"/>
      <c r="V22" s="624"/>
      <c r="W22" s="624"/>
      <c r="X22" s="624"/>
      <c r="Y22" s="625"/>
      <c r="Z22" s="626">
        <v>29.4</v>
      </c>
      <c r="AA22" s="626"/>
      <c r="AB22" s="626"/>
      <c r="AC22" s="626"/>
      <c r="AD22" s="627">
        <v>4935022</v>
      </c>
      <c r="AE22" s="627"/>
      <c r="AF22" s="627"/>
      <c r="AG22" s="627"/>
      <c r="AH22" s="627"/>
      <c r="AI22" s="627"/>
      <c r="AJ22" s="627"/>
      <c r="AK22" s="627"/>
      <c r="AL22" s="628">
        <v>55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236</v>
      </c>
      <c r="BP22" s="626"/>
      <c r="BQ22" s="626"/>
      <c r="BR22" s="626"/>
      <c r="BS22" s="627" t="s">
        <v>132</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826080</v>
      </c>
      <c r="S23" s="624"/>
      <c r="T23" s="624"/>
      <c r="U23" s="624"/>
      <c r="V23" s="624"/>
      <c r="W23" s="624"/>
      <c r="X23" s="624"/>
      <c r="Y23" s="625"/>
      <c r="Z23" s="626">
        <v>4.9000000000000004</v>
      </c>
      <c r="AA23" s="626"/>
      <c r="AB23" s="626"/>
      <c r="AC23" s="626"/>
      <c r="AD23" s="627" t="s">
        <v>177</v>
      </c>
      <c r="AE23" s="627"/>
      <c r="AF23" s="627"/>
      <c r="AG23" s="627"/>
      <c r="AH23" s="627"/>
      <c r="AI23" s="627"/>
      <c r="AJ23" s="627"/>
      <c r="AK23" s="627"/>
      <c r="AL23" s="628" t="s">
        <v>177</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236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236</v>
      </c>
      <c r="AE24" s="627"/>
      <c r="AF24" s="627"/>
      <c r="AG24" s="627"/>
      <c r="AH24" s="627"/>
      <c r="AI24" s="627"/>
      <c r="AJ24" s="627"/>
      <c r="AK24" s="627"/>
      <c r="AL24" s="628" t="s">
        <v>177</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7940649</v>
      </c>
      <c r="CS24" s="613"/>
      <c r="CT24" s="613"/>
      <c r="CU24" s="613"/>
      <c r="CV24" s="613"/>
      <c r="CW24" s="613"/>
      <c r="CX24" s="613"/>
      <c r="CY24" s="614"/>
      <c r="CZ24" s="617">
        <v>50.6</v>
      </c>
      <c r="DA24" s="618"/>
      <c r="DB24" s="618"/>
      <c r="DC24" s="634"/>
      <c r="DD24" s="653">
        <v>4749810</v>
      </c>
      <c r="DE24" s="613"/>
      <c r="DF24" s="613"/>
      <c r="DG24" s="613"/>
      <c r="DH24" s="613"/>
      <c r="DI24" s="613"/>
      <c r="DJ24" s="613"/>
      <c r="DK24" s="614"/>
      <c r="DL24" s="653">
        <v>4524025</v>
      </c>
      <c r="DM24" s="613"/>
      <c r="DN24" s="613"/>
      <c r="DO24" s="613"/>
      <c r="DP24" s="613"/>
      <c r="DQ24" s="613"/>
      <c r="DR24" s="613"/>
      <c r="DS24" s="613"/>
      <c r="DT24" s="613"/>
      <c r="DU24" s="613"/>
      <c r="DV24" s="614"/>
      <c r="DW24" s="617">
        <v>49.8</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9771217</v>
      </c>
      <c r="S25" s="624"/>
      <c r="T25" s="624"/>
      <c r="U25" s="624"/>
      <c r="V25" s="624"/>
      <c r="W25" s="624"/>
      <c r="X25" s="624"/>
      <c r="Y25" s="625"/>
      <c r="Z25" s="626">
        <v>58.1</v>
      </c>
      <c r="AA25" s="626"/>
      <c r="AB25" s="626"/>
      <c r="AC25" s="626"/>
      <c r="AD25" s="627">
        <v>8945137</v>
      </c>
      <c r="AE25" s="627"/>
      <c r="AF25" s="627"/>
      <c r="AG25" s="627"/>
      <c r="AH25" s="627"/>
      <c r="AI25" s="627"/>
      <c r="AJ25" s="627"/>
      <c r="AK25" s="627"/>
      <c r="AL25" s="628">
        <v>99.7</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236</v>
      </c>
      <c r="BP25" s="626"/>
      <c r="BQ25" s="626"/>
      <c r="BR25" s="626"/>
      <c r="BS25" s="627" t="s">
        <v>132</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2110071</v>
      </c>
      <c r="CS25" s="654"/>
      <c r="CT25" s="654"/>
      <c r="CU25" s="654"/>
      <c r="CV25" s="654"/>
      <c r="CW25" s="654"/>
      <c r="CX25" s="654"/>
      <c r="CY25" s="655"/>
      <c r="CZ25" s="628">
        <v>13.5</v>
      </c>
      <c r="DA25" s="656"/>
      <c r="DB25" s="656"/>
      <c r="DC25" s="658"/>
      <c r="DD25" s="632">
        <v>1899144</v>
      </c>
      <c r="DE25" s="654"/>
      <c r="DF25" s="654"/>
      <c r="DG25" s="654"/>
      <c r="DH25" s="654"/>
      <c r="DI25" s="654"/>
      <c r="DJ25" s="654"/>
      <c r="DK25" s="655"/>
      <c r="DL25" s="632">
        <v>1791371</v>
      </c>
      <c r="DM25" s="654"/>
      <c r="DN25" s="654"/>
      <c r="DO25" s="654"/>
      <c r="DP25" s="654"/>
      <c r="DQ25" s="654"/>
      <c r="DR25" s="654"/>
      <c r="DS25" s="654"/>
      <c r="DT25" s="654"/>
      <c r="DU25" s="654"/>
      <c r="DV25" s="655"/>
      <c r="DW25" s="628">
        <v>19.7</v>
      </c>
      <c r="DX25" s="656"/>
      <c r="DY25" s="656"/>
      <c r="DZ25" s="656"/>
      <c r="EA25" s="656"/>
      <c r="EB25" s="656"/>
      <c r="EC25" s="657"/>
    </row>
    <row r="26" spans="2:133" ht="11.25" customHeight="1" x14ac:dyDescent="0.2">
      <c r="B26" s="620" t="s">
        <v>297</v>
      </c>
      <c r="C26" s="621"/>
      <c r="D26" s="621"/>
      <c r="E26" s="621"/>
      <c r="F26" s="621"/>
      <c r="G26" s="621"/>
      <c r="H26" s="621"/>
      <c r="I26" s="621"/>
      <c r="J26" s="621"/>
      <c r="K26" s="621"/>
      <c r="L26" s="621"/>
      <c r="M26" s="621"/>
      <c r="N26" s="621"/>
      <c r="O26" s="621"/>
      <c r="P26" s="621"/>
      <c r="Q26" s="622"/>
      <c r="R26" s="623">
        <v>2126</v>
      </c>
      <c r="S26" s="624"/>
      <c r="T26" s="624"/>
      <c r="U26" s="624"/>
      <c r="V26" s="624"/>
      <c r="W26" s="624"/>
      <c r="X26" s="624"/>
      <c r="Y26" s="625"/>
      <c r="Z26" s="626">
        <v>0</v>
      </c>
      <c r="AA26" s="626"/>
      <c r="AB26" s="626"/>
      <c r="AC26" s="626"/>
      <c r="AD26" s="627">
        <v>2126</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177</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1313223</v>
      </c>
      <c r="CS26" s="624"/>
      <c r="CT26" s="624"/>
      <c r="CU26" s="624"/>
      <c r="CV26" s="624"/>
      <c r="CW26" s="624"/>
      <c r="CX26" s="624"/>
      <c r="CY26" s="625"/>
      <c r="CZ26" s="628">
        <v>8.4</v>
      </c>
      <c r="DA26" s="656"/>
      <c r="DB26" s="656"/>
      <c r="DC26" s="658"/>
      <c r="DD26" s="632">
        <v>1193625</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2">
      <c r="B27" s="620" t="s">
        <v>300</v>
      </c>
      <c r="C27" s="621"/>
      <c r="D27" s="621"/>
      <c r="E27" s="621"/>
      <c r="F27" s="621"/>
      <c r="G27" s="621"/>
      <c r="H27" s="621"/>
      <c r="I27" s="621"/>
      <c r="J27" s="621"/>
      <c r="K27" s="621"/>
      <c r="L27" s="621"/>
      <c r="M27" s="621"/>
      <c r="N27" s="621"/>
      <c r="O27" s="621"/>
      <c r="P27" s="621"/>
      <c r="Q27" s="622"/>
      <c r="R27" s="623">
        <v>89979</v>
      </c>
      <c r="S27" s="624"/>
      <c r="T27" s="624"/>
      <c r="U27" s="624"/>
      <c r="V27" s="624"/>
      <c r="W27" s="624"/>
      <c r="X27" s="624"/>
      <c r="Y27" s="625"/>
      <c r="Z27" s="626">
        <v>0.5</v>
      </c>
      <c r="AA27" s="626"/>
      <c r="AB27" s="626"/>
      <c r="AC27" s="626"/>
      <c r="AD27" s="627" t="s">
        <v>177</v>
      </c>
      <c r="AE27" s="627"/>
      <c r="AF27" s="627"/>
      <c r="AG27" s="627"/>
      <c r="AH27" s="627"/>
      <c r="AI27" s="627"/>
      <c r="AJ27" s="627"/>
      <c r="AK27" s="627"/>
      <c r="AL27" s="628" t="s">
        <v>177</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3169451</v>
      </c>
      <c r="BH27" s="624"/>
      <c r="BI27" s="624"/>
      <c r="BJ27" s="624"/>
      <c r="BK27" s="624"/>
      <c r="BL27" s="624"/>
      <c r="BM27" s="624"/>
      <c r="BN27" s="625"/>
      <c r="BO27" s="626">
        <v>100</v>
      </c>
      <c r="BP27" s="626"/>
      <c r="BQ27" s="626"/>
      <c r="BR27" s="626"/>
      <c r="BS27" s="627">
        <v>225802</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3865242</v>
      </c>
      <c r="CS27" s="654"/>
      <c r="CT27" s="654"/>
      <c r="CU27" s="654"/>
      <c r="CV27" s="654"/>
      <c r="CW27" s="654"/>
      <c r="CX27" s="654"/>
      <c r="CY27" s="655"/>
      <c r="CZ27" s="628">
        <v>24.7</v>
      </c>
      <c r="DA27" s="656"/>
      <c r="DB27" s="656"/>
      <c r="DC27" s="658"/>
      <c r="DD27" s="632">
        <v>981266</v>
      </c>
      <c r="DE27" s="654"/>
      <c r="DF27" s="654"/>
      <c r="DG27" s="654"/>
      <c r="DH27" s="654"/>
      <c r="DI27" s="654"/>
      <c r="DJ27" s="654"/>
      <c r="DK27" s="655"/>
      <c r="DL27" s="632">
        <v>933167</v>
      </c>
      <c r="DM27" s="654"/>
      <c r="DN27" s="654"/>
      <c r="DO27" s="654"/>
      <c r="DP27" s="654"/>
      <c r="DQ27" s="654"/>
      <c r="DR27" s="654"/>
      <c r="DS27" s="654"/>
      <c r="DT27" s="654"/>
      <c r="DU27" s="654"/>
      <c r="DV27" s="655"/>
      <c r="DW27" s="628">
        <v>10.3</v>
      </c>
      <c r="DX27" s="656"/>
      <c r="DY27" s="656"/>
      <c r="DZ27" s="656"/>
      <c r="EA27" s="656"/>
      <c r="EB27" s="656"/>
      <c r="EC27" s="657"/>
    </row>
    <row r="28" spans="2:133" ht="11.25" customHeight="1" x14ac:dyDescent="0.2">
      <c r="B28" s="620" t="s">
        <v>303</v>
      </c>
      <c r="C28" s="621"/>
      <c r="D28" s="621"/>
      <c r="E28" s="621"/>
      <c r="F28" s="621"/>
      <c r="G28" s="621"/>
      <c r="H28" s="621"/>
      <c r="I28" s="621"/>
      <c r="J28" s="621"/>
      <c r="K28" s="621"/>
      <c r="L28" s="621"/>
      <c r="M28" s="621"/>
      <c r="N28" s="621"/>
      <c r="O28" s="621"/>
      <c r="P28" s="621"/>
      <c r="Q28" s="622"/>
      <c r="R28" s="623">
        <v>171416</v>
      </c>
      <c r="S28" s="624"/>
      <c r="T28" s="624"/>
      <c r="U28" s="624"/>
      <c r="V28" s="624"/>
      <c r="W28" s="624"/>
      <c r="X28" s="624"/>
      <c r="Y28" s="625"/>
      <c r="Z28" s="626">
        <v>1</v>
      </c>
      <c r="AA28" s="626"/>
      <c r="AB28" s="626"/>
      <c r="AC28" s="626"/>
      <c r="AD28" s="627">
        <v>20622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1965336</v>
      </c>
      <c r="CS28" s="624"/>
      <c r="CT28" s="624"/>
      <c r="CU28" s="624"/>
      <c r="CV28" s="624"/>
      <c r="CW28" s="624"/>
      <c r="CX28" s="624"/>
      <c r="CY28" s="625"/>
      <c r="CZ28" s="628">
        <v>12.5</v>
      </c>
      <c r="DA28" s="656"/>
      <c r="DB28" s="656"/>
      <c r="DC28" s="658"/>
      <c r="DD28" s="632">
        <v>1869400</v>
      </c>
      <c r="DE28" s="624"/>
      <c r="DF28" s="624"/>
      <c r="DG28" s="624"/>
      <c r="DH28" s="624"/>
      <c r="DI28" s="624"/>
      <c r="DJ28" s="624"/>
      <c r="DK28" s="625"/>
      <c r="DL28" s="632">
        <v>1799487</v>
      </c>
      <c r="DM28" s="624"/>
      <c r="DN28" s="624"/>
      <c r="DO28" s="624"/>
      <c r="DP28" s="624"/>
      <c r="DQ28" s="624"/>
      <c r="DR28" s="624"/>
      <c r="DS28" s="624"/>
      <c r="DT28" s="624"/>
      <c r="DU28" s="624"/>
      <c r="DV28" s="625"/>
      <c r="DW28" s="628">
        <v>19.8</v>
      </c>
      <c r="DX28" s="656"/>
      <c r="DY28" s="656"/>
      <c r="DZ28" s="656"/>
      <c r="EA28" s="656"/>
      <c r="EB28" s="656"/>
      <c r="EC28" s="657"/>
    </row>
    <row r="29" spans="2:133" ht="11.25" customHeight="1" x14ac:dyDescent="0.2">
      <c r="B29" s="620" t="s">
        <v>305</v>
      </c>
      <c r="C29" s="621"/>
      <c r="D29" s="621"/>
      <c r="E29" s="621"/>
      <c r="F29" s="621"/>
      <c r="G29" s="621"/>
      <c r="H29" s="621"/>
      <c r="I29" s="621"/>
      <c r="J29" s="621"/>
      <c r="K29" s="621"/>
      <c r="L29" s="621"/>
      <c r="M29" s="621"/>
      <c r="N29" s="621"/>
      <c r="O29" s="621"/>
      <c r="P29" s="621"/>
      <c r="Q29" s="622"/>
      <c r="R29" s="623">
        <v>14300</v>
      </c>
      <c r="S29" s="624"/>
      <c r="T29" s="624"/>
      <c r="U29" s="624"/>
      <c r="V29" s="624"/>
      <c r="W29" s="624"/>
      <c r="X29" s="624"/>
      <c r="Y29" s="625"/>
      <c r="Z29" s="626">
        <v>0.1</v>
      </c>
      <c r="AA29" s="626"/>
      <c r="AB29" s="626"/>
      <c r="AC29" s="626"/>
      <c r="AD29" s="627">
        <v>731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1965335</v>
      </c>
      <c r="CS29" s="654"/>
      <c r="CT29" s="654"/>
      <c r="CU29" s="654"/>
      <c r="CV29" s="654"/>
      <c r="CW29" s="654"/>
      <c r="CX29" s="654"/>
      <c r="CY29" s="655"/>
      <c r="CZ29" s="628">
        <v>12.5</v>
      </c>
      <c r="DA29" s="656"/>
      <c r="DB29" s="656"/>
      <c r="DC29" s="658"/>
      <c r="DD29" s="632">
        <v>1869399</v>
      </c>
      <c r="DE29" s="654"/>
      <c r="DF29" s="654"/>
      <c r="DG29" s="654"/>
      <c r="DH29" s="654"/>
      <c r="DI29" s="654"/>
      <c r="DJ29" s="654"/>
      <c r="DK29" s="655"/>
      <c r="DL29" s="632">
        <v>1799486</v>
      </c>
      <c r="DM29" s="654"/>
      <c r="DN29" s="654"/>
      <c r="DO29" s="654"/>
      <c r="DP29" s="654"/>
      <c r="DQ29" s="654"/>
      <c r="DR29" s="654"/>
      <c r="DS29" s="654"/>
      <c r="DT29" s="654"/>
      <c r="DU29" s="654"/>
      <c r="DV29" s="655"/>
      <c r="DW29" s="628">
        <v>19.8</v>
      </c>
      <c r="DX29" s="656"/>
      <c r="DY29" s="656"/>
      <c r="DZ29" s="656"/>
      <c r="EA29" s="656"/>
      <c r="EB29" s="656"/>
      <c r="EC29" s="657"/>
    </row>
    <row r="30" spans="2:133" ht="11.25" customHeight="1" x14ac:dyDescent="0.2">
      <c r="B30" s="620" t="s">
        <v>308</v>
      </c>
      <c r="C30" s="621"/>
      <c r="D30" s="621"/>
      <c r="E30" s="621"/>
      <c r="F30" s="621"/>
      <c r="G30" s="621"/>
      <c r="H30" s="621"/>
      <c r="I30" s="621"/>
      <c r="J30" s="621"/>
      <c r="K30" s="621"/>
      <c r="L30" s="621"/>
      <c r="M30" s="621"/>
      <c r="N30" s="621"/>
      <c r="O30" s="621"/>
      <c r="P30" s="621"/>
      <c r="Q30" s="622"/>
      <c r="R30" s="623">
        <v>3220478</v>
      </c>
      <c r="S30" s="624"/>
      <c r="T30" s="624"/>
      <c r="U30" s="624"/>
      <c r="V30" s="624"/>
      <c r="W30" s="624"/>
      <c r="X30" s="624"/>
      <c r="Y30" s="625"/>
      <c r="Z30" s="626">
        <v>19.2</v>
      </c>
      <c r="AA30" s="626"/>
      <c r="AB30" s="626"/>
      <c r="AC30" s="626"/>
      <c r="AD30" s="627" t="s">
        <v>177</v>
      </c>
      <c r="AE30" s="627"/>
      <c r="AF30" s="627"/>
      <c r="AG30" s="627"/>
      <c r="AH30" s="627"/>
      <c r="AI30" s="627"/>
      <c r="AJ30" s="627"/>
      <c r="AK30" s="627"/>
      <c r="AL30" s="628" t="s">
        <v>177</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1904935</v>
      </c>
      <c r="CS30" s="624"/>
      <c r="CT30" s="624"/>
      <c r="CU30" s="624"/>
      <c r="CV30" s="624"/>
      <c r="CW30" s="624"/>
      <c r="CX30" s="624"/>
      <c r="CY30" s="625"/>
      <c r="CZ30" s="628">
        <v>12.1</v>
      </c>
      <c r="DA30" s="656"/>
      <c r="DB30" s="656"/>
      <c r="DC30" s="658"/>
      <c r="DD30" s="632">
        <v>1808999</v>
      </c>
      <c r="DE30" s="624"/>
      <c r="DF30" s="624"/>
      <c r="DG30" s="624"/>
      <c r="DH30" s="624"/>
      <c r="DI30" s="624"/>
      <c r="DJ30" s="624"/>
      <c r="DK30" s="625"/>
      <c r="DL30" s="632">
        <v>1739228</v>
      </c>
      <c r="DM30" s="624"/>
      <c r="DN30" s="624"/>
      <c r="DO30" s="624"/>
      <c r="DP30" s="624"/>
      <c r="DQ30" s="624"/>
      <c r="DR30" s="624"/>
      <c r="DS30" s="624"/>
      <c r="DT30" s="624"/>
      <c r="DU30" s="624"/>
      <c r="DV30" s="625"/>
      <c r="DW30" s="628">
        <v>19.2</v>
      </c>
      <c r="DX30" s="656"/>
      <c r="DY30" s="656"/>
      <c r="DZ30" s="656"/>
      <c r="EA30" s="656"/>
      <c r="EB30" s="656"/>
      <c r="EC30" s="657"/>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177</v>
      </c>
      <c r="S31" s="624"/>
      <c r="T31" s="624"/>
      <c r="U31" s="624"/>
      <c r="V31" s="624"/>
      <c r="W31" s="624"/>
      <c r="X31" s="624"/>
      <c r="Y31" s="625"/>
      <c r="Z31" s="626" t="s">
        <v>132</v>
      </c>
      <c r="AA31" s="626"/>
      <c r="AB31" s="626"/>
      <c r="AC31" s="626"/>
      <c r="AD31" s="627" t="s">
        <v>236</v>
      </c>
      <c r="AE31" s="627"/>
      <c r="AF31" s="627"/>
      <c r="AG31" s="627"/>
      <c r="AH31" s="627"/>
      <c r="AI31" s="627"/>
      <c r="AJ31" s="627"/>
      <c r="AK31" s="627"/>
      <c r="AL31" s="628" t="s">
        <v>132</v>
      </c>
      <c r="AM31" s="629"/>
      <c r="AN31" s="629"/>
      <c r="AO31" s="630"/>
      <c r="AP31" s="667" t="s">
        <v>313</v>
      </c>
      <c r="AQ31" s="668"/>
      <c r="AR31" s="668"/>
      <c r="AS31" s="668"/>
      <c r="AT31" s="673" t="s">
        <v>314</v>
      </c>
      <c r="AU31" s="218"/>
      <c r="AV31" s="218"/>
      <c r="AW31" s="218"/>
      <c r="AX31" s="609" t="s">
        <v>190</v>
      </c>
      <c r="AY31" s="610"/>
      <c r="AZ31" s="610"/>
      <c r="BA31" s="610"/>
      <c r="BB31" s="610"/>
      <c r="BC31" s="610"/>
      <c r="BD31" s="610"/>
      <c r="BE31" s="610"/>
      <c r="BF31" s="611"/>
      <c r="BG31" s="676">
        <v>99.5</v>
      </c>
      <c r="BH31" s="677"/>
      <c r="BI31" s="677"/>
      <c r="BJ31" s="677"/>
      <c r="BK31" s="677"/>
      <c r="BL31" s="677"/>
      <c r="BM31" s="618">
        <v>95.6</v>
      </c>
      <c r="BN31" s="677"/>
      <c r="BO31" s="677"/>
      <c r="BP31" s="677"/>
      <c r="BQ31" s="678"/>
      <c r="BR31" s="676">
        <v>99.3</v>
      </c>
      <c r="BS31" s="677"/>
      <c r="BT31" s="677"/>
      <c r="BU31" s="677"/>
      <c r="BV31" s="677"/>
      <c r="BW31" s="677"/>
      <c r="BX31" s="618">
        <v>95</v>
      </c>
      <c r="BY31" s="677"/>
      <c r="BZ31" s="677"/>
      <c r="CA31" s="677"/>
      <c r="CB31" s="678"/>
      <c r="CD31" s="663"/>
      <c r="CE31" s="664"/>
      <c r="CF31" s="620" t="s">
        <v>315</v>
      </c>
      <c r="CG31" s="621"/>
      <c r="CH31" s="621"/>
      <c r="CI31" s="621"/>
      <c r="CJ31" s="621"/>
      <c r="CK31" s="621"/>
      <c r="CL31" s="621"/>
      <c r="CM31" s="621"/>
      <c r="CN31" s="621"/>
      <c r="CO31" s="621"/>
      <c r="CP31" s="621"/>
      <c r="CQ31" s="622"/>
      <c r="CR31" s="623">
        <v>60400</v>
      </c>
      <c r="CS31" s="654"/>
      <c r="CT31" s="654"/>
      <c r="CU31" s="654"/>
      <c r="CV31" s="654"/>
      <c r="CW31" s="654"/>
      <c r="CX31" s="654"/>
      <c r="CY31" s="655"/>
      <c r="CZ31" s="628">
        <v>0.4</v>
      </c>
      <c r="DA31" s="656"/>
      <c r="DB31" s="656"/>
      <c r="DC31" s="658"/>
      <c r="DD31" s="632">
        <v>60400</v>
      </c>
      <c r="DE31" s="654"/>
      <c r="DF31" s="654"/>
      <c r="DG31" s="654"/>
      <c r="DH31" s="654"/>
      <c r="DI31" s="654"/>
      <c r="DJ31" s="654"/>
      <c r="DK31" s="655"/>
      <c r="DL31" s="632">
        <v>60258</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2">
      <c r="B32" s="620" t="s">
        <v>316</v>
      </c>
      <c r="C32" s="621"/>
      <c r="D32" s="621"/>
      <c r="E32" s="621"/>
      <c r="F32" s="621"/>
      <c r="G32" s="621"/>
      <c r="H32" s="621"/>
      <c r="I32" s="621"/>
      <c r="J32" s="621"/>
      <c r="K32" s="621"/>
      <c r="L32" s="621"/>
      <c r="M32" s="621"/>
      <c r="N32" s="621"/>
      <c r="O32" s="621"/>
      <c r="P32" s="621"/>
      <c r="Q32" s="622"/>
      <c r="R32" s="623">
        <v>1547984</v>
      </c>
      <c r="S32" s="624"/>
      <c r="T32" s="624"/>
      <c r="U32" s="624"/>
      <c r="V32" s="624"/>
      <c r="W32" s="624"/>
      <c r="X32" s="624"/>
      <c r="Y32" s="625"/>
      <c r="Z32" s="626">
        <v>9.1999999999999993</v>
      </c>
      <c r="AA32" s="626"/>
      <c r="AB32" s="626"/>
      <c r="AC32" s="626"/>
      <c r="AD32" s="627" t="s">
        <v>132</v>
      </c>
      <c r="AE32" s="627"/>
      <c r="AF32" s="627"/>
      <c r="AG32" s="627"/>
      <c r="AH32" s="627"/>
      <c r="AI32" s="627"/>
      <c r="AJ32" s="627"/>
      <c r="AK32" s="627"/>
      <c r="AL32" s="628" t="s">
        <v>177</v>
      </c>
      <c r="AM32" s="629"/>
      <c r="AN32" s="629"/>
      <c r="AO32" s="630"/>
      <c r="AP32" s="669"/>
      <c r="AQ32" s="670"/>
      <c r="AR32" s="670"/>
      <c r="AS32" s="670"/>
      <c r="AT32" s="674"/>
      <c r="AU32" s="214" t="s">
        <v>317</v>
      </c>
      <c r="AX32" s="620" t="s">
        <v>318</v>
      </c>
      <c r="AY32" s="621"/>
      <c r="AZ32" s="621"/>
      <c r="BA32" s="621"/>
      <c r="BB32" s="621"/>
      <c r="BC32" s="621"/>
      <c r="BD32" s="621"/>
      <c r="BE32" s="621"/>
      <c r="BF32" s="622"/>
      <c r="BG32" s="679">
        <v>99.7</v>
      </c>
      <c r="BH32" s="654"/>
      <c r="BI32" s="654"/>
      <c r="BJ32" s="654"/>
      <c r="BK32" s="654"/>
      <c r="BL32" s="654"/>
      <c r="BM32" s="629">
        <v>99</v>
      </c>
      <c r="BN32" s="654"/>
      <c r="BO32" s="654"/>
      <c r="BP32" s="654"/>
      <c r="BQ32" s="680"/>
      <c r="BR32" s="679">
        <v>99.8</v>
      </c>
      <c r="BS32" s="654"/>
      <c r="BT32" s="654"/>
      <c r="BU32" s="654"/>
      <c r="BV32" s="654"/>
      <c r="BW32" s="654"/>
      <c r="BX32" s="629">
        <v>98.6</v>
      </c>
      <c r="BY32" s="654"/>
      <c r="BZ32" s="654"/>
      <c r="CA32" s="654"/>
      <c r="CB32" s="680"/>
      <c r="CD32" s="665"/>
      <c r="CE32" s="666"/>
      <c r="CF32" s="620" t="s">
        <v>319</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6"/>
      <c r="DB32" s="656"/>
      <c r="DC32" s="658"/>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320</v>
      </c>
      <c r="C33" s="621"/>
      <c r="D33" s="621"/>
      <c r="E33" s="621"/>
      <c r="F33" s="621"/>
      <c r="G33" s="621"/>
      <c r="H33" s="621"/>
      <c r="I33" s="621"/>
      <c r="J33" s="621"/>
      <c r="K33" s="621"/>
      <c r="L33" s="621"/>
      <c r="M33" s="621"/>
      <c r="N33" s="621"/>
      <c r="O33" s="621"/>
      <c r="P33" s="621"/>
      <c r="Q33" s="622"/>
      <c r="R33" s="623">
        <v>45861</v>
      </c>
      <c r="S33" s="624"/>
      <c r="T33" s="624"/>
      <c r="U33" s="624"/>
      <c r="V33" s="624"/>
      <c r="W33" s="624"/>
      <c r="X33" s="624"/>
      <c r="Y33" s="625"/>
      <c r="Z33" s="626">
        <v>0.3</v>
      </c>
      <c r="AA33" s="626"/>
      <c r="AB33" s="626"/>
      <c r="AC33" s="626"/>
      <c r="AD33" s="627">
        <v>6654</v>
      </c>
      <c r="AE33" s="627"/>
      <c r="AF33" s="627"/>
      <c r="AG33" s="627"/>
      <c r="AH33" s="627"/>
      <c r="AI33" s="627"/>
      <c r="AJ33" s="627"/>
      <c r="AK33" s="627"/>
      <c r="AL33" s="628">
        <v>0.1</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99.3</v>
      </c>
      <c r="BH33" s="682"/>
      <c r="BI33" s="682"/>
      <c r="BJ33" s="682"/>
      <c r="BK33" s="682"/>
      <c r="BL33" s="682"/>
      <c r="BM33" s="683">
        <v>93.4</v>
      </c>
      <c r="BN33" s="682"/>
      <c r="BO33" s="682"/>
      <c r="BP33" s="682"/>
      <c r="BQ33" s="684"/>
      <c r="BR33" s="681">
        <v>99</v>
      </c>
      <c r="BS33" s="682"/>
      <c r="BT33" s="682"/>
      <c r="BU33" s="682"/>
      <c r="BV33" s="682"/>
      <c r="BW33" s="682"/>
      <c r="BX33" s="683">
        <v>92.3</v>
      </c>
      <c r="BY33" s="682"/>
      <c r="BZ33" s="682"/>
      <c r="CA33" s="682"/>
      <c r="CB33" s="684"/>
      <c r="CD33" s="620" t="s">
        <v>322</v>
      </c>
      <c r="CE33" s="621"/>
      <c r="CF33" s="621"/>
      <c r="CG33" s="621"/>
      <c r="CH33" s="621"/>
      <c r="CI33" s="621"/>
      <c r="CJ33" s="621"/>
      <c r="CK33" s="621"/>
      <c r="CL33" s="621"/>
      <c r="CM33" s="621"/>
      <c r="CN33" s="621"/>
      <c r="CO33" s="621"/>
      <c r="CP33" s="621"/>
      <c r="CQ33" s="622"/>
      <c r="CR33" s="623">
        <v>6075624</v>
      </c>
      <c r="CS33" s="654"/>
      <c r="CT33" s="654"/>
      <c r="CU33" s="654"/>
      <c r="CV33" s="654"/>
      <c r="CW33" s="654"/>
      <c r="CX33" s="654"/>
      <c r="CY33" s="655"/>
      <c r="CZ33" s="628">
        <v>38.700000000000003</v>
      </c>
      <c r="DA33" s="656"/>
      <c r="DB33" s="656"/>
      <c r="DC33" s="658"/>
      <c r="DD33" s="632">
        <v>4725056</v>
      </c>
      <c r="DE33" s="654"/>
      <c r="DF33" s="654"/>
      <c r="DG33" s="654"/>
      <c r="DH33" s="654"/>
      <c r="DI33" s="654"/>
      <c r="DJ33" s="654"/>
      <c r="DK33" s="655"/>
      <c r="DL33" s="632">
        <v>3615765</v>
      </c>
      <c r="DM33" s="654"/>
      <c r="DN33" s="654"/>
      <c r="DO33" s="654"/>
      <c r="DP33" s="654"/>
      <c r="DQ33" s="654"/>
      <c r="DR33" s="654"/>
      <c r="DS33" s="654"/>
      <c r="DT33" s="654"/>
      <c r="DU33" s="654"/>
      <c r="DV33" s="655"/>
      <c r="DW33" s="628">
        <v>39.799999999999997</v>
      </c>
      <c r="DX33" s="656"/>
      <c r="DY33" s="656"/>
      <c r="DZ33" s="656"/>
      <c r="EA33" s="656"/>
      <c r="EB33" s="656"/>
      <c r="EC33" s="657"/>
    </row>
    <row r="34" spans="2:133" ht="11.25" customHeight="1" x14ac:dyDescent="0.2">
      <c r="B34" s="620" t="s">
        <v>323</v>
      </c>
      <c r="C34" s="621"/>
      <c r="D34" s="621"/>
      <c r="E34" s="621"/>
      <c r="F34" s="621"/>
      <c r="G34" s="621"/>
      <c r="H34" s="621"/>
      <c r="I34" s="621"/>
      <c r="J34" s="621"/>
      <c r="K34" s="621"/>
      <c r="L34" s="621"/>
      <c r="M34" s="621"/>
      <c r="N34" s="621"/>
      <c r="O34" s="621"/>
      <c r="P34" s="621"/>
      <c r="Q34" s="622"/>
      <c r="R34" s="623">
        <v>201300</v>
      </c>
      <c r="S34" s="624"/>
      <c r="T34" s="624"/>
      <c r="U34" s="624"/>
      <c r="V34" s="624"/>
      <c r="W34" s="624"/>
      <c r="X34" s="624"/>
      <c r="Y34" s="625"/>
      <c r="Z34" s="626">
        <v>1.2</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1610049</v>
      </c>
      <c r="CS34" s="624"/>
      <c r="CT34" s="624"/>
      <c r="CU34" s="624"/>
      <c r="CV34" s="624"/>
      <c r="CW34" s="624"/>
      <c r="CX34" s="624"/>
      <c r="CY34" s="625"/>
      <c r="CZ34" s="628">
        <v>10.3</v>
      </c>
      <c r="DA34" s="656"/>
      <c r="DB34" s="656"/>
      <c r="DC34" s="658"/>
      <c r="DD34" s="632">
        <v>1026614</v>
      </c>
      <c r="DE34" s="624"/>
      <c r="DF34" s="624"/>
      <c r="DG34" s="624"/>
      <c r="DH34" s="624"/>
      <c r="DI34" s="624"/>
      <c r="DJ34" s="624"/>
      <c r="DK34" s="625"/>
      <c r="DL34" s="632">
        <v>768127</v>
      </c>
      <c r="DM34" s="624"/>
      <c r="DN34" s="624"/>
      <c r="DO34" s="624"/>
      <c r="DP34" s="624"/>
      <c r="DQ34" s="624"/>
      <c r="DR34" s="624"/>
      <c r="DS34" s="624"/>
      <c r="DT34" s="624"/>
      <c r="DU34" s="624"/>
      <c r="DV34" s="625"/>
      <c r="DW34" s="628">
        <v>8.5</v>
      </c>
      <c r="DX34" s="656"/>
      <c r="DY34" s="656"/>
      <c r="DZ34" s="656"/>
      <c r="EA34" s="656"/>
      <c r="EB34" s="656"/>
      <c r="EC34" s="657"/>
    </row>
    <row r="35" spans="2:133" ht="11.25" customHeight="1" x14ac:dyDescent="0.2">
      <c r="B35" s="620" t="s">
        <v>325</v>
      </c>
      <c r="C35" s="621"/>
      <c r="D35" s="621"/>
      <c r="E35" s="621"/>
      <c r="F35" s="621"/>
      <c r="G35" s="621"/>
      <c r="H35" s="621"/>
      <c r="I35" s="621"/>
      <c r="J35" s="621"/>
      <c r="K35" s="621"/>
      <c r="L35" s="621"/>
      <c r="M35" s="621"/>
      <c r="N35" s="621"/>
      <c r="O35" s="621"/>
      <c r="P35" s="621"/>
      <c r="Q35" s="622"/>
      <c r="R35" s="623">
        <v>251191</v>
      </c>
      <c r="S35" s="624"/>
      <c r="T35" s="624"/>
      <c r="U35" s="624"/>
      <c r="V35" s="624"/>
      <c r="W35" s="624"/>
      <c r="X35" s="624"/>
      <c r="Y35" s="625"/>
      <c r="Z35" s="626">
        <v>1.5</v>
      </c>
      <c r="AA35" s="626"/>
      <c r="AB35" s="626"/>
      <c r="AC35" s="626"/>
      <c r="AD35" s="627" t="s">
        <v>236</v>
      </c>
      <c r="AE35" s="627"/>
      <c r="AF35" s="627"/>
      <c r="AG35" s="627"/>
      <c r="AH35" s="627"/>
      <c r="AI35" s="627"/>
      <c r="AJ35" s="627"/>
      <c r="AK35" s="627"/>
      <c r="AL35" s="628" t="s">
        <v>132</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40239</v>
      </c>
      <c r="CS35" s="654"/>
      <c r="CT35" s="654"/>
      <c r="CU35" s="654"/>
      <c r="CV35" s="654"/>
      <c r="CW35" s="654"/>
      <c r="CX35" s="654"/>
      <c r="CY35" s="655"/>
      <c r="CZ35" s="628">
        <v>0.3</v>
      </c>
      <c r="DA35" s="656"/>
      <c r="DB35" s="656"/>
      <c r="DC35" s="658"/>
      <c r="DD35" s="632">
        <v>28331</v>
      </c>
      <c r="DE35" s="654"/>
      <c r="DF35" s="654"/>
      <c r="DG35" s="654"/>
      <c r="DH35" s="654"/>
      <c r="DI35" s="654"/>
      <c r="DJ35" s="654"/>
      <c r="DK35" s="655"/>
      <c r="DL35" s="632">
        <v>28331</v>
      </c>
      <c r="DM35" s="654"/>
      <c r="DN35" s="654"/>
      <c r="DO35" s="654"/>
      <c r="DP35" s="654"/>
      <c r="DQ35" s="654"/>
      <c r="DR35" s="654"/>
      <c r="DS35" s="654"/>
      <c r="DT35" s="654"/>
      <c r="DU35" s="654"/>
      <c r="DV35" s="655"/>
      <c r="DW35" s="628">
        <v>0.3</v>
      </c>
      <c r="DX35" s="656"/>
      <c r="DY35" s="656"/>
      <c r="DZ35" s="656"/>
      <c r="EA35" s="656"/>
      <c r="EB35" s="656"/>
      <c r="EC35" s="657"/>
    </row>
    <row r="36" spans="2:133" ht="11.25" customHeight="1" x14ac:dyDescent="0.2">
      <c r="B36" s="620" t="s">
        <v>329</v>
      </c>
      <c r="C36" s="621"/>
      <c r="D36" s="621"/>
      <c r="E36" s="621"/>
      <c r="F36" s="621"/>
      <c r="G36" s="621"/>
      <c r="H36" s="621"/>
      <c r="I36" s="621"/>
      <c r="J36" s="621"/>
      <c r="K36" s="621"/>
      <c r="L36" s="621"/>
      <c r="M36" s="621"/>
      <c r="N36" s="621"/>
      <c r="O36" s="621"/>
      <c r="P36" s="621"/>
      <c r="Q36" s="622"/>
      <c r="R36" s="623">
        <v>389459</v>
      </c>
      <c r="S36" s="624"/>
      <c r="T36" s="624"/>
      <c r="U36" s="624"/>
      <c r="V36" s="624"/>
      <c r="W36" s="624"/>
      <c r="X36" s="624"/>
      <c r="Y36" s="625"/>
      <c r="Z36" s="626">
        <v>2.2999999999999998</v>
      </c>
      <c r="AA36" s="626"/>
      <c r="AB36" s="626"/>
      <c r="AC36" s="626"/>
      <c r="AD36" s="627" t="s">
        <v>177</v>
      </c>
      <c r="AE36" s="627"/>
      <c r="AF36" s="627"/>
      <c r="AG36" s="627"/>
      <c r="AH36" s="627"/>
      <c r="AI36" s="627"/>
      <c r="AJ36" s="627"/>
      <c r="AK36" s="627"/>
      <c r="AL36" s="628" t="s">
        <v>236</v>
      </c>
      <c r="AM36" s="629"/>
      <c r="AN36" s="629"/>
      <c r="AO36" s="630"/>
      <c r="AP36" s="222"/>
      <c r="AQ36" s="685" t="s">
        <v>330</v>
      </c>
      <c r="AR36" s="686"/>
      <c r="AS36" s="686"/>
      <c r="AT36" s="686"/>
      <c r="AU36" s="686"/>
      <c r="AV36" s="686"/>
      <c r="AW36" s="686"/>
      <c r="AX36" s="686"/>
      <c r="AY36" s="687"/>
      <c r="AZ36" s="612">
        <v>2222042</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60956</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2730982</v>
      </c>
      <c r="CS36" s="624"/>
      <c r="CT36" s="624"/>
      <c r="CU36" s="624"/>
      <c r="CV36" s="624"/>
      <c r="CW36" s="624"/>
      <c r="CX36" s="624"/>
      <c r="CY36" s="625"/>
      <c r="CZ36" s="628">
        <v>17.399999999999999</v>
      </c>
      <c r="DA36" s="656"/>
      <c r="DB36" s="656"/>
      <c r="DC36" s="658"/>
      <c r="DD36" s="632">
        <v>2416669</v>
      </c>
      <c r="DE36" s="624"/>
      <c r="DF36" s="624"/>
      <c r="DG36" s="624"/>
      <c r="DH36" s="624"/>
      <c r="DI36" s="624"/>
      <c r="DJ36" s="624"/>
      <c r="DK36" s="625"/>
      <c r="DL36" s="632">
        <v>1743415</v>
      </c>
      <c r="DM36" s="624"/>
      <c r="DN36" s="624"/>
      <c r="DO36" s="624"/>
      <c r="DP36" s="624"/>
      <c r="DQ36" s="624"/>
      <c r="DR36" s="624"/>
      <c r="DS36" s="624"/>
      <c r="DT36" s="624"/>
      <c r="DU36" s="624"/>
      <c r="DV36" s="625"/>
      <c r="DW36" s="628">
        <v>19.2</v>
      </c>
      <c r="DX36" s="656"/>
      <c r="DY36" s="656"/>
      <c r="DZ36" s="656"/>
      <c r="EA36" s="656"/>
      <c r="EB36" s="656"/>
      <c r="EC36" s="657"/>
    </row>
    <row r="37" spans="2:133" ht="11.25" customHeight="1" x14ac:dyDescent="0.2">
      <c r="B37" s="620" t="s">
        <v>333</v>
      </c>
      <c r="C37" s="621"/>
      <c r="D37" s="621"/>
      <c r="E37" s="621"/>
      <c r="F37" s="621"/>
      <c r="G37" s="621"/>
      <c r="H37" s="621"/>
      <c r="I37" s="621"/>
      <c r="J37" s="621"/>
      <c r="K37" s="621"/>
      <c r="L37" s="621"/>
      <c r="M37" s="621"/>
      <c r="N37" s="621"/>
      <c r="O37" s="621"/>
      <c r="P37" s="621"/>
      <c r="Q37" s="622"/>
      <c r="R37" s="623">
        <v>213333</v>
      </c>
      <c r="S37" s="624"/>
      <c r="T37" s="624"/>
      <c r="U37" s="624"/>
      <c r="V37" s="624"/>
      <c r="W37" s="624"/>
      <c r="X37" s="624"/>
      <c r="Y37" s="625"/>
      <c r="Z37" s="626">
        <v>1.3</v>
      </c>
      <c r="AA37" s="626"/>
      <c r="AB37" s="626"/>
      <c r="AC37" s="626"/>
      <c r="AD37" s="627">
        <v>25</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457691</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60956</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909648</v>
      </c>
      <c r="CS37" s="654"/>
      <c r="CT37" s="654"/>
      <c r="CU37" s="654"/>
      <c r="CV37" s="654"/>
      <c r="CW37" s="654"/>
      <c r="CX37" s="654"/>
      <c r="CY37" s="655"/>
      <c r="CZ37" s="628">
        <v>5.8</v>
      </c>
      <c r="DA37" s="656"/>
      <c r="DB37" s="656"/>
      <c r="DC37" s="658"/>
      <c r="DD37" s="632">
        <v>888064</v>
      </c>
      <c r="DE37" s="654"/>
      <c r="DF37" s="654"/>
      <c r="DG37" s="654"/>
      <c r="DH37" s="654"/>
      <c r="DI37" s="654"/>
      <c r="DJ37" s="654"/>
      <c r="DK37" s="655"/>
      <c r="DL37" s="632">
        <v>884550</v>
      </c>
      <c r="DM37" s="654"/>
      <c r="DN37" s="654"/>
      <c r="DO37" s="654"/>
      <c r="DP37" s="654"/>
      <c r="DQ37" s="654"/>
      <c r="DR37" s="654"/>
      <c r="DS37" s="654"/>
      <c r="DT37" s="654"/>
      <c r="DU37" s="654"/>
      <c r="DV37" s="655"/>
      <c r="DW37" s="628">
        <v>9.6999999999999993</v>
      </c>
      <c r="DX37" s="656"/>
      <c r="DY37" s="656"/>
      <c r="DZ37" s="656"/>
      <c r="EA37" s="656"/>
      <c r="EB37" s="656"/>
      <c r="EC37" s="657"/>
    </row>
    <row r="38" spans="2:133" ht="11.25" customHeight="1" x14ac:dyDescent="0.2">
      <c r="B38" s="620" t="s">
        <v>337</v>
      </c>
      <c r="C38" s="621"/>
      <c r="D38" s="621"/>
      <c r="E38" s="621"/>
      <c r="F38" s="621"/>
      <c r="G38" s="621"/>
      <c r="H38" s="621"/>
      <c r="I38" s="621"/>
      <c r="J38" s="621"/>
      <c r="K38" s="621"/>
      <c r="L38" s="621"/>
      <c r="M38" s="621"/>
      <c r="N38" s="621"/>
      <c r="O38" s="621"/>
      <c r="P38" s="621"/>
      <c r="Q38" s="622"/>
      <c r="R38" s="623">
        <v>892792</v>
      </c>
      <c r="S38" s="624"/>
      <c r="T38" s="624"/>
      <c r="U38" s="624"/>
      <c r="V38" s="624"/>
      <c r="W38" s="624"/>
      <c r="X38" s="624"/>
      <c r="Y38" s="625"/>
      <c r="Z38" s="626">
        <v>5.3</v>
      </c>
      <c r="AA38" s="626"/>
      <c r="AB38" s="626"/>
      <c r="AC38" s="626"/>
      <c r="AD38" s="627" t="s">
        <v>132</v>
      </c>
      <c r="AE38" s="627"/>
      <c r="AF38" s="627"/>
      <c r="AG38" s="627"/>
      <c r="AH38" s="627"/>
      <c r="AI38" s="627"/>
      <c r="AJ38" s="627"/>
      <c r="AK38" s="627"/>
      <c r="AL38" s="628" t="s">
        <v>236</v>
      </c>
      <c r="AM38" s="629"/>
      <c r="AN38" s="629"/>
      <c r="AO38" s="630"/>
      <c r="AQ38" s="689" t="s">
        <v>338</v>
      </c>
      <c r="AR38" s="690"/>
      <c r="AS38" s="690"/>
      <c r="AT38" s="690"/>
      <c r="AU38" s="690"/>
      <c r="AV38" s="690"/>
      <c r="AW38" s="690"/>
      <c r="AX38" s="690"/>
      <c r="AY38" s="691"/>
      <c r="AZ38" s="623">
        <v>408457</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3518</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1332203</v>
      </c>
      <c r="CS38" s="624"/>
      <c r="CT38" s="624"/>
      <c r="CU38" s="624"/>
      <c r="CV38" s="624"/>
      <c r="CW38" s="624"/>
      <c r="CX38" s="624"/>
      <c r="CY38" s="625"/>
      <c r="CZ38" s="628">
        <v>8.5</v>
      </c>
      <c r="DA38" s="656"/>
      <c r="DB38" s="656"/>
      <c r="DC38" s="658"/>
      <c r="DD38" s="632">
        <v>1089670</v>
      </c>
      <c r="DE38" s="624"/>
      <c r="DF38" s="624"/>
      <c r="DG38" s="624"/>
      <c r="DH38" s="624"/>
      <c r="DI38" s="624"/>
      <c r="DJ38" s="624"/>
      <c r="DK38" s="625"/>
      <c r="DL38" s="632">
        <v>1075892</v>
      </c>
      <c r="DM38" s="624"/>
      <c r="DN38" s="624"/>
      <c r="DO38" s="624"/>
      <c r="DP38" s="624"/>
      <c r="DQ38" s="624"/>
      <c r="DR38" s="624"/>
      <c r="DS38" s="624"/>
      <c r="DT38" s="624"/>
      <c r="DU38" s="624"/>
      <c r="DV38" s="625"/>
      <c r="DW38" s="628">
        <v>11.8</v>
      </c>
      <c r="DX38" s="656"/>
      <c r="DY38" s="656"/>
      <c r="DZ38" s="656"/>
      <c r="EA38" s="656"/>
      <c r="EB38" s="656"/>
      <c r="EC38" s="657"/>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177</v>
      </c>
      <c r="AA39" s="626"/>
      <c r="AB39" s="626"/>
      <c r="AC39" s="626"/>
      <c r="AD39" s="627" t="s">
        <v>236</v>
      </c>
      <c r="AE39" s="627"/>
      <c r="AF39" s="627"/>
      <c r="AG39" s="627"/>
      <c r="AH39" s="627"/>
      <c r="AI39" s="627"/>
      <c r="AJ39" s="627"/>
      <c r="AK39" s="627"/>
      <c r="AL39" s="628" t="s">
        <v>236</v>
      </c>
      <c r="AM39" s="629"/>
      <c r="AN39" s="629"/>
      <c r="AO39" s="630"/>
      <c r="AQ39" s="689" t="s">
        <v>342</v>
      </c>
      <c r="AR39" s="690"/>
      <c r="AS39" s="690"/>
      <c r="AT39" s="690"/>
      <c r="AU39" s="690"/>
      <c r="AV39" s="690"/>
      <c r="AW39" s="690"/>
      <c r="AX39" s="690"/>
      <c r="AY39" s="691"/>
      <c r="AZ39" s="623">
        <v>23691</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5043</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248839</v>
      </c>
      <c r="CS39" s="654"/>
      <c r="CT39" s="654"/>
      <c r="CU39" s="654"/>
      <c r="CV39" s="654"/>
      <c r="CW39" s="654"/>
      <c r="CX39" s="654"/>
      <c r="CY39" s="655"/>
      <c r="CZ39" s="628">
        <v>1.6</v>
      </c>
      <c r="DA39" s="656"/>
      <c r="DB39" s="656"/>
      <c r="DC39" s="658"/>
      <c r="DD39" s="632">
        <v>50460</v>
      </c>
      <c r="DE39" s="654"/>
      <c r="DF39" s="654"/>
      <c r="DG39" s="654"/>
      <c r="DH39" s="654"/>
      <c r="DI39" s="654"/>
      <c r="DJ39" s="654"/>
      <c r="DK39" s="655"/>
      <c r="DL39" s="632" t="s">
        <v>177</v>
      </c>
      <c r="DM39" s="654"/>
      <c r="DN39" s="654"/>
      <c r="DO39" s="654"/>
      <c r="DP39" s="654"/>
      <c r="DQ39" s="654"/>
      <c r="DR39" s="654"/>
      <c r="DS39" s="654"/>
      <c r="DT39" s="654"/>
      <c r="DU39" s="654"/>
      <c r="DV39" s="655"/>
      <c r="DW39" s="628" t="s">
        <v>132</v>
      </c>
      <c r="DX39" s="656"/>
      <c r="DY39" s="656"/>
      <c r="DZ39" s="656"/>
      <c r="EA39" s="656"/>
      <c r="EB39" s="656"/>
      <c r="EC39" s="657"/>
    </row>
    <row r="40" spans="2:133" ht="11.25" customHeight="1" x14ac:dyDescent="0.2">
      <c r="B40" s="620" t="s">
        <v>345</v>
      </c>
      <c r="C40" s="621"/>
      <c r="D40" s="621"/>
      <c r="E40" s="621"/>
      <c r="F40" s="621"/>
      <c r="G40" s="621"/>
      <c r="H40" s="621"/>
      <c r="I40" s="621"/>
      <c r="J40" s="621"/>
      <c r="K40" s="621"/>
      <c r="L40" s="621"/>
      <c r="M40" s="621"/>
      <c r="N40" s="621"/>
      <c r="O40" s="621"/>
      <c r="P40" s="621"/>
      <c r="Q40" s="622"/>
      <c r="R40" s="623">
        <v>106792</v>
      </c>
      <c r="S40" s="624"/>
      <c r="T40" s="624"/>
      <c r="U40" s="624"/>
      <c r="V40" s="624"/>
      <c r="W40" s="624"/>
      <c r="X40" s="624"/>
      <c r="Y40" s="625"/>
      <c r="Z40" s="626">
        <v>0.6</v>
      </c>
      <c r="AA40" s="626"/>
      <c r="AB40" s="626"/>
      <c r="AC40" s="626"/>
      <c r="AD40" s="627" t="s">
        <v>132</v>
      </c>
      <c r="AE40" s="627"/>
      <c r="AF40" s="627"/>
      <c r="AG40" s="627"/>
      <c r="AH40" s="627"/>
      <c r="AI40" s="627"/>
      <c r="AJ40" s="627"/>
      <c r="AK40" s="627"/>
      <c r="AL40" s="628" t="s">
        <v>236</v>
      </c>
      <c r="AM40" s="629"/>
      <c r="AN40" s="629"/>
      <c r="AO40" s="630"/>
      <c r="AQ40" s="689" t="s">
        <v>346</v>
      </c>
      <c r="AR40" s="690"/>
      <c r="AS40" s="690"/>
      <c r="AT40" s="690"/>
      <c r="AU40" s="690"/>
      <c r="AV40" s="690"/>
      <c r="AW40" s="690"/>
      <c r="AX40" s="690"/>
      <c r="AY40" s="691"/>
      <c r="AZ40" s="623" t="s">
        <v>177</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58</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113312</v>
      </c>
      <c r="CS40" s="624"/>
      <c r="CT40" s="624"/>
      <c r="CU40" s="624"/>
      <c r="CV40" s="624"/>
      <c r="CW40" s="624"/>
      <c r="CX40" s="624"/>
      <c r="CY40" s="625"/>
      <c r="CZ40" s="628">
        <v>0.7</v>
      </c>
      <c r="DA40" s="656"/>
      <c r="DB40" s="656"/>
      <c r="DC40" s="658"/>
      <c r="DD40" s="632">
        <v>113312</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6"/>
      <c r="DY40" s="656"/>
      <c r="DZ40" s="656"/>
      <c r="EA40" s="656"/>
      <c r="EB40" s="656"/>
      <c r="EC40" s="657"/>
    </row>
    <row r="41" spans="2:133" ht="11.25" customHeight="1" x14ac:dyDescent="0.2">
      <c r="B41" s="644" t="s">
        <v>350</v>
      </c>
      <c r="C41" s="645"/>
      <c r="D41" s="645"/>
      <c r="E41" s="645"/>
      <c r="F41" s="645"/>
      <c r="G41" s="645"/>
      <c r="H41" s="645"/>
      <c r="I41" s="645"/>
      <c r="J41" s="645"/>
      <c r="K41" s="645"/>
      <c r="L41" s="645"/>
      <c r="M41" s="645"/>
      <c r="N41" s="645"/>
      <c r="O41" s="645"/>
      <c r="P41" s="645"/>
      <c r="Q41" s="646"/>
      <c r="R41" s="698">
        <v>16811436</v>
      </c>
      <c r="S41" s="699"/>
      <c r="T41" s="699"/>
      <c r="U41" s="699"/>
      <c r="V41" s="699"/>
      <c r="W41" s="699"/>
      <c r="X41" s="699"/>
      <c r="Y41" s="700"/>
      <c r="Z41" s="701">
        <v>100</v>
      </c>
      <c r="AA41" s="701"/>
      <c r="AB41" s="701"/>
      <c r="AC41" s="701"/>
      <c r="AD41" s="702">
        <v>8975295</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166684</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177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236</v>
      </c>
      <c r="CS41" s="654"/>
      <c r="CT41" s="654"/>
      <c r="CU41" s="654"/>
      <c r="CV41" s="654"/>
      <c r="CW41" s="654"/>
      <c r="CX41" s="654"/>
      <c r="CY41" s="655"/>
      <c r="CZ41" s="628" t="s">
        <v>177</v>
      </c>
      <c r="DA41" s="656"/>
      <c r="DB41" s="656"/>
      <c r="DC41" s="658"/>
      <c r="DD41" s="632" t="s">
        <v>132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1165519</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533</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1663827</v>
      </c>
      <c r="CS42" s="654"/>
      <c r="CT42" s="654"/>
      <c r="CU42" s="654"/>
      <c r="CV42" s="654"/>
      <c r="CW42" s="654"/>
      <c r="CX42" s="654"/>
      <c r="CY42" s="655"/>
      <c r="CZ42" s="628">
        <v>10.6</v>
      </c>
      <c r="DA42" s="656"/>
      <c r="DB42" s="656"/>
      <c r="DC42" s="658"/>
      <c r="DD42" s="632">
        <v>199682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35805</v>
      </c>
      <c r="CS43" s="654"/>
      <c r="CT43" s="654"/>
      <c r="CU43" s="654"/>
      <c r="CV43" s="654"/>
      <c r="CW43" s="654"/>
      <c r="CX43" s="654"/>
      <c r="CY43" s="655"/>
      <c r="CZ43" s="628">
        <v>0.2</v>
      </c>
      <c r="DA43" s="656"/>
      <c r="DB43" s="656"/>
      <c r="DC43" s="658"/>
      <c r="DD43" s="632">
        <v>35645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1377224</v>
      </c>
      <c r="CS44" s="624"/>
      <c r="CT44" s="624"/>
      <c r="CU44" s="624"/>
      <c r="CV44" s="624"/>
      <c r="CW44" s="624"/>
      <c r="CX44" s="624"/>
      <c r="CY44" s="625"/>
      <c r="CZ44" s="628">
        <v>8.8000000000000007</v>
      </c>
      <c r="DA44" s="629"/>
      <c r="DB44" s="629"/>
      <c r="DC44" s="635"/>
      <c r="DD44" s="632">
        <v>190597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1032740</v>
      </c>
      <c r="CS45" s="654"/>
      <c r="CT45" s="654"/>
      <c r="CU45" s="654"/>
      <c r="CV45" s="654"/>
      <c r="CW45" s="654"/>
      <c r="CX45" s="654"/>
      <c r="CY45" s="655"/>
      <c r="CZ45" s="628">
        <v>6.6</v>
      </c>
      <c r="DA45" s="656"/>
      <c r="DB45" s="656"/>
      <c r="DC45" s="658"/>
      <c r="DD45" s="632">
        <v>109748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311147</v>
      </c>
      <c r="CS46" s="624"/>
      <c r="CT46" s="624"/>
      <c r="CU46" s="624"/>
      <c r="CV46" s="624"/>
      <c r="CW46" s="624"/>
      <c r="CX46" s="624"/>
      <c r="CY46" s="625"/>
      <c r="CZ46" s="628">
        <v>2</v>
      </c>
      <c r="DA46" s="629"/>
      <c r="DB46" s="629"/>
      <c r="DC46" s="635"/>
      <c r="DD46" s="632">
        <v>78382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v>286603</v>
      </c>
      <c r="CS47" s="654"/>
      <c r="CT47" s="654"/>
      <c r="CU47" s="654"/>
      <c r="CV47" s="654"/>
      <c r="CW47" s="654"/>
      <c r="CX47" s="654"/>
      <c r="CY47" s="655"/>
      <c r="CZ47" s="628">
        <v>1.8</v>
      </c>
      <c r="DA47" s="656"/>
      <c r="DB47" s="656"/>
      <c r="DC47" s="658"/>
      <c r="DD47" s="632">
        <v>9085</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365</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236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366</v>
      </c>
      <c r="CE49" s="645"/>
      <c r="CF49" s="645"/>
      <c r="CG49" s="645"/>
      <c r="CH49" s="645"/>
      <c r="CI49" s="645"/>
      <c r="CJ49" s="645"/>
      <c r="CK49" s="645"/>
      <c r="CL49" s="645"/>
      <c r="CM49" s="645"/>
      <c r="CN49" s="645"/>
      <c r="CO49" s="645"/>
      <c r="CP49" s="645"/>
      <c r="CQ49" s="646"/>
      <c r="CR49" s="698">
        <v>15680100</v>
      </c>
      <c r="CS49" s="682"/>
      <c r="CT49" s="682"/>
      <c r="CU49" s="682"/>
      <c r="CV49" s="682"/>
      <c r="CW49" s="682"/>
      <c r="CX49" s="682"/>
      <c r="CY49" s="711"/>
      <c r="CZ49" s="703">
        <v>100</v>
      </c>
      <c r="DA49" s="712"/>
      <c r="DB49" s="712"/>
      <c r="DC49" s="713"/>
      <c r="DD49" s="714">
        <v>9674548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x7EWrQCDMii2IP86IeizfoMomEoJcno54Lftuq+KvSdFwecP7Bk0mFOHQ9GHPUurj+lZQtEGZQu3QXyJsmLYA==" saltValue="6oVC9k3ElH/cvkOCtSLU1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389</v>
      </c>
      <c r="C7" s="761"/>
      <c r="D7" s="761"/>
      <c r="E7" s="761"/>
      <c r="F7" s="761"/>
      <c r="G7" s="761"/>
      <c r="H7" s="761"/>
      <c r="I7" s="761"/>
      <c r="J7" s="761"/>
      <c r="K7" s="761"/>
      <c r="L7" s="761"/>
      <c r="M7" s="761"/>
      <c r="N7" s="761"/>
      <c r="O7" s="761"/>
      <c r="P7" s="762"/>
      <c r="Q7" s="763">
        <v>16819</v>
      </c>
      <c r="R7" s="764"/>
      <c r="S7" s="764"/>
      <c r="T7" s="764"/>
      <c r="U7" s="764"/>
      <c r="V7" s="764">
        <v>15688</v>
      </c>
      <c r="W7" s="764"/>
      <c r="X7" s="764"/>
      <c r="Y7" s="764"/>
      <c r="Z7" s="764"/>
      <c r="AA7" s="764">
        <v>1131</v>
      </c>
      <c r="AB7" s="764"/>
      <c r="AC7" s="764"/>
      <c r="AD7" s="764"/>
      <c r="AE7" s="765"/>
      <c r="AF7" s="766">
        <v>1095</v>
      </c>
      <c r="AG7" s="767"/>
      <c r="AH7" s="767"/>
      <c r="AI7" s="767"/>
      <c r="AJ7" s="768"/>
      <c r="AK7" s="769">
        <v>251</v>
      </c>
      <c r="AL7" s="770"/>
      <c r="AM7" s="770"/>
      <c r="AN7" s="770"/>
      <c r="AO7" s="770"/>
      <c r="AP7" s="770">
        <v>18589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73"/>
      <c r="CH7" s="743">
        <v>1</v>
      </c>
      <c r="CI7" s="744"/>
      <c r="CJ7" s="744"/>
      <c r="CK7" s="744"/>
      <c r="CL7" s="745"/>
      <c r="CM7" s="743">
        <v>560</v>
      </c>
      <c r="CN7" s="744"/>
      <c r="CO7" s="744"/>
      <c r="CP7" s="744"/>
      <c r="CQ7" s="745"/>
      <c r="CR7" s="743" t="s">
        <v>579</v>
      </c>
      <c r="CS7" s="744"/>
      <c r="CT7" s="744"/>
      <c r="CU7" s="744"/>
      <c r="CV7" s="745"/>
      <c r="CW7" s="743">
        <v>31</v>
      </c>
      <c r="CX7" s="744"/>
      <c r="CY7" s="744"/>
      <c r="CZ7" s="744"/>
      <c r="DA7" s="745"/>
      <c r="DB7" s="743" t="s">
        <v>579</v>
      </c>
      <c r="DC7" s="744"/>
      <c r="DD7" s="744"/>
      <c r="DE7" s="744"/>
      <c r="DF7" s="745"/>
      <c r="DG7" s="743" t="s">
        <v>579</v>
      </c>
      <c r="DH7" s="744"/>
      <c r="DI7" s="744"/>
      <c r="DJ7" s="744"/>
      <c r="DK7" s="745"/>
      <c r="DL7" s="743" t="s">
        <v>579</v>
      </c>
      <c r="DM7" s="744"/>
      <c r="DN7" s="744"/>
      <c r="DO7" s="744"/>
      <c r="DP7" s="745"/>
      <c r="DQ7" s="743" t="s">
        <v>579</v>
      </c>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584</v>
      </c>
      <c r="BT8" s="783"/>
      <c r="BU8" s="783"/>
      <c r="BV8" s="783"/>
      <c r="BW8" s="783"/>
      <c r="BX8" s="783"/>
      <c r="BY8" s="783"/>
      <c r="BZ8" s="783"/>
      <c r="CA8" s="783"/>
      <c r="CB8" s="783"/>
      <c r="CC8" s="783"/>
      <c r="CD8" s="783"/>
      <c r="CE8" s="783"/>
      <c r="CF8" s="783"/>
      <c r="CG8" s="784"/>
      <c r="CH8" s="785">
        <v>6</v>
      </c>
      <c r="CI8" s="786"/>
      <c r="CJ8" s="786"/>
      <c r="CK8" s="786"/>
      <c r="CL8" s="787"/>
      <c r="CM8" s="785">
        <v>16</v>
      </c>
      <c r="CN8" s="786"/>
      <c r="CO8" s="786"/>
      <c r="CP8" s="786"/>
      <c r="CQ8" s="787"/>
      <c r="CR8" s="785" t="s">
        <v>579</v>
      </c>
      <c r="CS8" s="786"/>
      <c r="CT8" s="786"/>
      <c r="CU8" s="786"/>
      <c r="CV8" s="787"/>
      <c r="CW8" s="785" t="s">
        <v>579</v>
      </c>
      <c r="CX8" s="786"/>
      <c r="CY8" s="786"/>
      <c r="CZ8" s="786"/>
      <c r="DA8" s="787"/>
      <c r="DB8" s="785" t="s">
        <v>579</v>
      </c>
      <c r="DC8" s="786"/>
      <c r="DD8" s="786"/>
      <c r="DE8" s="786"/>
      <c r="DF8" s="787"/>
      <c r="DG8" s="785" t="s">
        <v>579</v>
      </c>
      <c r="DH8" s="786"/>
      <c r="DI8" s="786"/>
      <c r="DJ8" s="786"/>
      <c r="DK8" s="787"/>
      <c r="DL8" s="785" t="s">
        <v>579</v>
      </c>
      <c r="DM8" s="786"/>
      <c r="DN8" s="786"/>
      <c r="DO8" s="786"/>
      <c r="DP8" s="787"/>
      <c r="DQ8" s="785" t="s">
        <v>579</v>
      </c>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585</v>
      </c>
      <c r="BT9" s="783"/>
      <c r="BU9" s="783"/>
      <c r="BV9" s="783"/>
      <c r="BW9" s="783"/>
      <c r="BX9" s="783"/>
      <c r="BY9" s="783"/>
      <c r="BZ9" s="783"/>
      <c r="CA9" s="783"/>
      <c r="CB9" s="783"/>
      <c r="CC9" s="783"/>
      <c r="CD9" s="783"/>
      <c r="CE9" s="783"/>
      <c r="CF9" s="783"/>
      <c r="CG9" s="784"/>
      <c r="CH9" s="785">
        <v>11</v>
      </c>
      <c r="CI9" s="786"/>
      <c r="CJ9" s="786"/>
      <c r="CK9" s="786"/>
      <c r="CL9" s="787"/>
      <c r="CM9" s="785">
        <v>119</v>
      </c>
      <c r="CN9" s="786"/>
      <c r="CO9" s="786"/>
      <c r="CP9" s="786"/>
      <c r="CQ9" s="787"/>
      <c r="CR9" s="785" t="s">
        <v>579</v>
      </c>
      <c r="CS9" s="786"/>
      <c r="CT9" s="786"/>
      <c r="CU9" s="786"/>
      <c r="CV9" s="787"/>
      <c r="CW9" s="785" t="s">
        <v>579</v>
      </c>
      <c r="CX9" s="786"/>
      <c r="CY9" s="786"/>
      <c r="CZ9" s="786"/>
      <c r="DA9" s="787"/>
      <c r="DB9" s="785" t="s">
        <v>579</v>
      </c>
      <c r="DC9" s="786"/>
      <c r="DD9" s="786"/>
      <c r="DE9" s="786"/>
      <c r="DF9" s="787"/>
      <c r="DG9" s="785" t="s">
        <v>579</v>
      </c>
      <c r="DH9" s="786"/>
      <c r="DI9" s="786"/>
      <c r="DJ9" s="786"/>
      <c r="DK9" s="787"/>
      <c r="DL9" s="785" t="s">
        <v>579</v>
      </c>
      <c r="DM9" s="786"/>
      <c r="DN9" s="786"/>
      <c r="DO9" s="786"/>
      <c r="DP9" s="787"/>
      <c r="DQ9" s="785" t="s">
        <v>579</v>
      </c>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1095</v>
      </c>
      <c r="AG23" s="793"/>
      <c r="AH23" s="793"/>
      <c r="AI23" s="793"/>
      <c r="AJ23" s="796"/>
      <c r="AK23" s="797"/>
      <c r="AL23" s="798"/>
      <c r="AM23" s="798"/>
      <c r="AN23" s="798"/>
      <c r="AO23" s="798"/>
      <c r="AP23" s="793"/>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372</v>
      </c>
      <c r="B26" s="730"/>
      <c r="C26" s="730"/>
      <c r="D26" s="730"/>
      <c r="E26" s="730"/>
      <c r="F26" s="730"/>
      <c r="G26" s="730"/>
      <c r="H26" s="730"/>
      <c r="I26" s="730"/>
      <c r="J26" s="730"/>
      <c r="K26" s="730"/>
      <c r="L26" s="730"/>
      <c r="M26" s="730"/>
      <c r="N26" s="730"/>
      <c r="O26" s="730"/>
      <c r="P26" s="731"/>
      <c r="Q26" s="725" t="s">
        <v>395</v>
      </c>
      <c r="R26" s="721"/>
      <c r="S26" s="721"/>
      <c r="T26" s="721"/>
      <c r="U26" s="722"/>
      <c r="V26" s="725" t="s">
        <v>396</v>
      </c>
      <c r="W26" s="721"/>
      <c r="X26" s="721"/>
      <c r="Y26" s="721"/>
      <c r="Z26" s="722"/>
      <c r="AA26" s="725" t="s">
        <v>397</v>
      </c>
      <c r="AB26" s="721"/>
      <c r="AC26" s="721"/>
      <c r="AD26" s="721"/>
      <c r="AE26" s="721"/>
      <c r="AF26" s="814" t="s">
        <v>398</v>
      </c>
      <c r="AG26" s="815"/>
      <c r="AH26" s="815"/>
      <c r="AI26" s="815"/>
      <c r="AJ26" s="816"/>
      <c r="AK26" s="721" t="s">
        <v>399</v>
      </c>
      <c r="AL26" s="721"/>
      <c r="AM26" s="721"/>
      <c r="AN26" s="721"/>
      <c r="AO26" s="722"/>
      <c r="AP26" s="725" t="s">
        <v>400</v>
      </c>
      <c r="AQ26" s="721"/>
      <c r="AR26" s="721"/>
      <c r="AS26" s="721"/>
      <c r="AT26" s="722"/>
      <c r="AU26" s="725" t="s">
        <v>401</v>
      </c>
      <c r="AV26" s="721"/>
      <c r="AW26" s="721"/>
      <c r="AX26" s="721"/>
      <c r="AY26" s="722"/>
      <c r="AZ26" s="725" t="s">
        <v>402</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403</v>
      </c>
      <c r="C28" s="761"/>
      <c r="D28" s="761"/>
      <c r="E28" s="761"/>
      <c r="F28" s="761"/>
      <c r="G28" s="761"/>
      <c r="H28" s="761"/>
      <c r="I28" s="761"/>
      <c r="J28" s="761"/>
      <c r="K28" s="761"/>
      <c r="L28" s="761"/>
      <c r="M28" s="761"/>
      <c r="N28" s="761"/>
      <c r="O28" s="761"/>
      <c r="P28" s="762"/>
      <c r="Q28" s="822">
        <v>3741</v>
      </c>
      <c r="R28" s="823"/>
      <c r="S28" s="823"/>
      <c r="T28" s="823"/>
      <c r="U28" s="823"/>
      <c r="V28" s="823">
        <v>3680</v>
      </c>
      <c r="W28" s="823"/>
      <c r="X28" s="823"/>
      <c r="Y28" s="823"/>
      <c r="Z28" s="823"/>
      <c r="AA28" s="823">
        <v>61</v>
      </c>
      <c r="AB28" s="823"/>
      <c r="AC28" s="823"/>
      <c r="AD28" s="823"/>
      <c r="AE28" s="824"/>
      <c r="AF28" s="825">
        <v>61</v>
      </c>
      <c r="AG28" s="823"/>
      <c r="AH28" s="823"/>
      <c r="AI28" s="823"/>
      <c r="AJ28" s="826"/>
      <c r="AK28" s="827">
        <v>167</v>
      </c>
      <c r="AL28" s="828"/>
      <c r="AM28" s="828"/>
      <c r="AN28" s="828"/>
      <c r="AO28" s="828"/>
      <c r="AP28" s="828" t="s">
        <v>579</v>
      </c>
      <c r="AQ28" s="828"/>
      <c r="AR28" s="828"/>
      <c r="AS28" s="828"/>
      <c r="AT28" s="828"/>
      <c r="AU28" s="828" t="s">
        <v>579</v>
      </c>
      <c r="AV28" s="828"/>
      <c r="AW28" s="828"/>
      <c r="AX28" s="828"/>
      <c r="AY28" s="828"/>
      <c r="AZ28" s="828" t="s">
        <v>579</v>
      </c>
      <c r="BA28" s="828"/>
      <c r="BB28" s="828"/>
      <c r="BC28" s="828"/>
      <c r="BD28" s="828"/>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404</v>
      </c>
      <c r="C29" s="750"/>
      <c r="D29" s="750"/>
      <c r="E29" s="750"/>
      <c r="F29" s="750"/>
      <c r="G29" s="750"/>
      <c r="H29" s="750"/>
      <c r="I29" s="750"/>
      <c r="J29" s="750"/>
      <c r="K29" s="750"/>
      <c r="L29" s="750"/>
      <c r="M29" s="750"/>
      <c r="N29" s="750"/>
      <c r="O29" s="750"/>
      <c r="P29" s="751"/>
      <c r="Q29" s="752">
        <v>4041</v>
      </c>
      <c r="R29" s="753"/>
      <c r="S29" s="753"/>
      <c r="T29" s="753"/>
      <c r="U29" s="753"/>
      <c r="V29" s="753">
        <v>3874</v>
      </c>
      <c r="W29" s="753"/>
      <c r="X29" s="753"/>
      <c r="Y29" s="753"/>
      <c r="Z29" s="753"/>
      <c r="AA29" s="753">
        <v>168</v>
      </c>
      <c r="AB29" s="753"/>
      <c r="AC29" s="753"/>
      <c r="AD29" s="753"/>
      <c r="AE29" s="754"/>
      <c r="AF29" s="755">
        <v>168</v>
      </c>
      <c r="AG29" s="756"/>
      <c r="AH29" s="756"/>
      <c r="AI29" s="756"/>
      <c r="AJ29" s="757"/>
      <c r="AK29" s="832">
        <v>564</v>
      </c>
      <c r="AL29" s="829"/>
      <c r="AM29" s="829"/>
      <c r="AN29" s="829"/>
      <c r="AO29" s="829"/>
      <c r="AP29" s="829" t="s">
        <v>579</v>
      </c>
      <c r="AQ29" s="829"/>
      <c r="AR29" s="829"/>
      <c r="AS29" s="829"/>
      <c r="AT29" s="829"/>
      <c r="AU29" s="829" t="s">
        <v>579</v>
      </c>
      <c r="AV29" s="829"/>
      <c r="AW29" s="829"/>
      <c r="AX29" s="829"/>
      <c r="AY29" s="829"/>
      <c r="AZ29" s="829" t="s">
        <v>579</v>
      </c>
      <c r="BA29" s="829"/>
      <c r="BB29" s="829"/>
      <c r="BC29" s="829"/>
      <c r="BD29" s="829"/>
      <c r="BE29" s="830"/>
      <c r="BF29" s="830"/>
      <c r="BG29" s="830"/>
      <c r="BH29" s="830"/>
      <c r="BI29" s="831"/>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405</v>
      </c>
      <c r="C30" s="750"/>
      <c r="D30" s="750"/>
      <c r="E30" s="750"/>
      <c r="F30" s="750"/>
      <c r="G30" s="750"/>
      <c r="H30" s="750"/>
      <c r="I30" s="750"/>
      <c r="J30" s="750"/>
      <c r="K30" s="750"/>
      <c r="L30" s="750"/>
      <c r="M30" s="750"/>
      <c r="N30" s="750"/>
      <c r="O30" s="750"/>
      <c r="P30" s="751"/>
      <c r="Q30" s="752">
        <v>451</v>
      </c>
      <c r="R30" s="753"/>
      <c r="S30" s="753"/>
      <c r="T30" s="753"/>
      <c r="U30" s="753"/>
      <c r="V30" s="753">
        <v>450</v>
      </c>
      <c r="W30" s="753"/>
      <c r="X30" s="753"/>
      <c r="Y30" s="753"/>
      <c r="Z30" s="753"/>
      <c r="AA30" s="753">
        <v>1</v>
      </c>
      <c r="AB30" s="753"/>
      <c r="AC30" s="753"/>
      <c r="AD30" s="753"/>
      <c r="AE30" s="754"/>
      <c r="AF30" s="755">
        <v>1</v>
      </c>
      <c r="AG30" s="756"/>
      <c r="AH30" s="756"/>
      <c r="AI30" s="756"/>
      <c r="AJ30" s="757"/>
      <c r="AK30" s="832">
        <v>155</v>
      </c>
      <c r="AL30" s="829"/>
      <c r="AM30" s="829"/>
      <c r="AN30" s="829"/>
      <c r="AO30" s="829"/>
      <c r="AP30" s="829" t="s">
        <v>579</v>
      </c>
      <c r="AQ30" s="829"/>
      <c r="AR30" s="829"/>
      <c r="AS30" s="829"/>
      <c r="AT30" s="829"/>
      <c r="AU30" s="829" t="s">
        <v>579</v>
      </c>
      <c r="AV30" s="829"/>
      <c r="AW30" s="829"/>
      <c r="AX30" s="829"/>
      <c r="AY30" s="829"/>
      <c r="AZ30" s="829" t="s">
        <v>579</v>
      </c>
      <c r="BA30" s="829"/>
      <c r="BB30" s="829"/>
      <c r="BC30" s="829"/>
      <c r="BD30" s="829"/>
      <c r="BE30" s="830"/>
      <c r="BF30" s="830"/>
      <c r="BG30" s="830"/>
      <c r="BH30" s="830"/>
      <c r="BI30" s="831"/>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406</v>
      </c>
      <c r="C31" s="750"/>
      <c r="D31" s="750"/>
      <c r="E31" s="750"/>
      <c r="F31" s="750"/>
      <c r="G31" s="750"/>
      <c r="H31" s="750"/>
      <c r="I31" s="750"/>
      <c r="J31" s="750"/>
      <c r="K31" s="750"/>
      <c r="L31" s="750"/>
      <c r="M31" s="750"/>
      <c r="N31" s="750"/>
      <c r="O31" s="750"/>
      <c r="P31" s="751"/>
      <c r="Q31" s="752">
        <v>438</v>
      </c>
      <c r="R31" s="753"/>
      <c r="S31" s="753"/>
      <c r="T31" s="753"/>
      <c r="U31" s="753"/>
      <c r="V31" s="753">
        <v>361</v>
      </c>
      <c r="W31" s="753"/>
      <c r="X31" s="753"/>
      <c r="Y31" s="753"/>
      <c r="Z31" s="753"/>
      <c r="AA31" s="753">
        <v>78</v>
      </c>
      <c r="AB31" s="753"/>
      <c r="AC31" s="753"/>
      <c r="AD31" s="753"/>
      <c r="AE31" s="754"/>
      <c r="AF31" s="755">
        <v>790</v>
      </c>
      <c r="AG31" s="756"/>
      <c r="AH31" s="756"/>
      <c r="AI31" s="756"/>
      <c r="AJ31" s="757"/>
      <c r="AK31" s="832">
        <v>23</v>
      </c>
      <c r="AL31" s="829"/>
      <c r="AM31" s="829"/>
      <c r="AN31" s="829"/>
      <c r="AO31" s="829"/>
      <c r="AP31" s="829">
        <v>257</v>
      </c>
      <c r="AQ31" s="829"/>
      <c r="AR31" s="829"/>
      <c r="AS31" s="829"/>
      <c r="AT31" s="829"/>
      <c r="AU31" s="829">
        <v>51</v>
      </c>
      <c r="AV31" s="829"/>
      <c r="AW31" s="829"/>
      <c r="AX31" s="829"/>
      <c r="AY31" s="829"/>
      <c r="AZ31" s="829" t="s">
        <v>579</v>
      </c>
      <c r="BA31" s="829"/>
      <c r="BB31" s="829"/>
      <c r="BC31" s="829"/>
      <c r="BD31" s="829"/>
      <c r="BE31" s="830" t="s">
        <v>407</v>
      </c>
      <c r="BF31" s="830"/>
      <c r="BG31" s="830"/>
      <c r="BH31" s="830"/>
      <c r="BI31" s="831"/>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408</v>
      </c>
      <c r="C32" s="750"/>
      <c r="D32" s="750"/>
      <c r="E32" s="750"/>
      <c r="F32" s="750"/>
      <c r="G32" s="750"/>
      <c r="H32" s="750"/>
      <c r="I32" s="750"/>
      <c r="J32" s="750"/>
      <c r="K32" s="750"/>
      <c r="L32" s="750"/>
      <c r="M32" s="750"/>
      <c r="N32" s="750"/>
      <c r="O32" s="750"/>
      <c r="P32" s="751"/>
      <c r="Q32" s="752">
        <v>8154</v>
      </c>
      <c r="R32" s="753"/>
      <c r="S32" s="753"/>
      <c r="T32" s="753"/>
      <c r="U32" s="753"/>
      <c r="V32" s="753">
        <v>7485</v>
      </c>
      <c r="W32" s="753"/>
      <c r="X32" s="753"/>
      <c r="Y32" s="753"/>
      <c r="Z32" s="753"/>
      <c r="AA32" s="753">
        <v>670</v>
      </c>
      <c r="AB32" s="753"/>
      <c r="AC32" s="753"/>
      <c r="AD32" s="753"/>
      <c r="AE32" s="754"/>
      <c r="AF32" s="755">
        <v>7330</v>
      </c>
      <c r="AG32" s="756"/>
      <c r="AH32" s="756"/>
      <c r="AI32" s="756"/>
      <c r="AJ32" s="757"/>
      <c r="AK32" s="832">
        <v>406</v>
      </c>
      <c r="AL32" s="829"/>
      <c r="AM32" s="829"/>
      <c r="AN32" s="829"/>
      <c r="AO32" s="829"/>
      <c r="AP32" s="829">
        <v>2353</v>
      </c>
      <c r="AQ32" s="829"/>
      <c r="AR32" s="829"/>
      <c r="AS32" s="829"/>
      <c r="AT32" s="829"/>
      <c r="AU32" s="829">
        <v>1196</v>
      </c>
      <c r="AV32" s="829"/>
      <c r="AW32" s="829"/>
      <c r="AX32" s="829"/>
      <c r="AY32" s="829"/>
      <c r="AZ32" s="829" t="s">
        <v>579</v>
      </c>
      <c r="BA32" s="829"/>
      <c r="BB32" s="829"/>
      <c r="BC32" s="829"/>
      <c r="BD32" s="829"/>
      <c r="BE32" s="830" t="s">
        <v>407</v>
      </c>
      <c r="BF32" s="830"/>
      <c r="BG32" s="830"/>
      <c r="BH32" s="830"/>
      <c r="BI32" s="831"/>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t="s">
        <v>409</v>
      </c>
      <c r="C33" s="750"/>
      <c r="D33" s="750"/>
      <c r="E33" s="750"/>
      <c r="F33" s="750"/>
      <c r="G33" s="750"/>
      <c r="H33" s="750"/>
      <c r="I33" s="750"/>
      <c r="J33" s="750"/>
      <c r="K33" s="750"/>
      <c r="L33" s="750"/>
      <c r="M33" s="750"/>
      <c r="N33" s="750"/>
      <c r="O33" s="750"/>
      <c r="P33" s="751"/>
      <c r="Q33" s="752">
        <v>855</v>
      </c>
      <c r="R33" s="753"/>
      <c r="S33" s="753"/>
      <c r="T33" s="753"/>
      <c r="U33" s="753"/>
      <c r="V33" s="753">
        <v>868</v>
      </c>
      <c r="W33" s="753"/>
      <c r="X33" s="753"/>
      <c r="Y33" s="753"/>
      <c r="Z33" s="753"/>
      <c r="AA33" s="753">
        <v>-13</v>
      </c>
      <c r="AB33" s="753"/>
      <c r="AC33" s="753"/>
      <c r="AD33" s="753"/>
      <c r="AE33" s="754"/>
      <c r="AF33" s="755">
        <v>11</v>
      </c>
      <c r="AG33" s="756"/>
      <c r="AH33" s="756"/>
      <c r="AI33" s="756"/>
      <c r="AJ33" s="757"/>
      <c r="AK33" s="832">
        <v>295</v>
      </c>
      <c r="AL33" s="829"/>
      <c r="AM33" s="829"/>
      <c r="AN33" s="829"/>
      <c r="AO33" s="829"/>
      <c r="AP33" s="829">
        <v>2730</v>
      </c>
      <c r="AQ33" s="829"/>
      <c r="AR33" s="829"/>
      <c r="AS33" s="829"/>
      <c r="AT33" s="829"/>
      <c r="AU33" s="829">
        <v>2111</v>
      </c>
      <c r="AV33" s="829"/>
      <c r="AW33" s="829"/>
      <c r="AX33" s="829"/>
      <c r="AY33" s="829"/>
      <c r="AZ33" s="829" t="s">
        <v>579</v>
      </c>
      <c r="BA33" s="829"/>
      <c r="BB33" s="829"/>
      <c r="BC33" s="829"/>
      <c r="BD33" s="829"/>
      <c r="BE33" s="830" t="s">
        <v>410</v>
      </c>
      <c r="BF33" s="830"/>
      <c r="BG33" s="830"/>
      <c r="BH33" s="830"/>
      <c r="BI33" s="831"/>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2"/>
      <c r="AL34" s="829"/>
      <c r="AM34" s="829"/>
      <c r="AN34" s="829"/>
      <c r="AO34" s="829"/>
      <c r="AP34" s="829"/>
      <c r="AQ34" s="829"/>
      <c r="AR34" s="829"/>
      <c r="AS34" s="829"/>
      <c r="AT34" s="829"/>
      <c r="AU34" s="829"/>
      <c r="AV34" s="829"/>
      <c r="AW34" s="829"/>
      <c r="AX34" s="829"/>
      <c r="AY34" s="829"/>
      <c r="AZ34" s="833"/>
      <c r="BA34" s="833"/>
      <c r="BB34" s="833"/>
      <c r="BC34" s="833"/>
      <c r="BD34" s="833"/>
      <c r="BE34" s="830"/>
      <c r="BF34" s="830"/>
      <c r="BG34" s="830"/>
      <c r="BH34" s="830"/>
      <c r="BI34" s="831"/>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4"/>
      <c r="R50" s="835"/>
      <c r="S50" s="835"/>
      <c r="T50" s="835"/>
      <c r="U50" s="835"/>
      <c r="V50" s="835"/>
      <c r="W50" s="835"/>
      <c r="X50" s="835"/>
      <c r="Y50" s="835"/>
      <c r="Z50" s="835"/>
      <c r="AA50" s="835"/>
      <c r="AB50" s="835"/>
      <c r="AC50" s="835"/>
      <c r="AD50" s="835"/>
      <c r="AE50" s="836"/>
      <c r="AF50" s="755"/>
      <c r="AG50" s="756"/>
      <c r="AH50" s="756"/>
      <c r="AI50" s="756"/>
      <c r="AJ50" s="757"/>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4"/>
      <c r="R51" s="835"/>
      <c r="S51" s="835"/>
      <c r="T51" s="835"/>
      <c r="U51" s="835"/>
      <c r="V51" s="835"/>
      <c r="W51" s="835"/>
      <c r="X51" s="835"/>
      <c r="Y51" s="835"/>
      <c r="Z51" s="835"/>
      <c r="AA51" s="835"/>
      <c r="AB51" s="835"/>
      <c r="AC51" s="835"/>
      <c r="AD51" s="835"/>
      <c r="AE51" s="836"/>
      <c r="AF51" s="755"/>
      <c r="AG51" s="756"/>
      <c r="AH51" s="756"/>
      <c r="AI51" s="756"/>
      <c r="AJ51" s="757"/>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4"/>
      <c r="R52" s="835"/>
      <c r="S52" s="835"/>
      <c r="T52" s="835"/>
      <c r="U52" s="835"/>
      <c r="V52" s="835"/>
      <c r="W52" s="835"/>
      <c r="X52" s="835"/>
      <c r="Y52" s="835"/>
      <c r="Z52" s="835"/>
      <c r="AA52" s="835"/>
      <c r="AB52" s="835"/>
      <c r="AC52" s="835"/>
      <c r="AD52" s="835"/>
      <c r="AE52" s="836"/>
      <c r="AF52" s="755"/>
      <c r="AG52" s="756"/>
      <c r="AH52" s="756"/>
      <c r="AI52" s="756"/>
      <c r="AJ52" s="757"/>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4"/>
      <c r="R53" s="835"/>
      <c r="S53" s="835"/>
      <c r="T53" s="835"/>
      <c r="U53" s="835"/>
      <c r="V53" s="835"/>
      <c r="W53" s="835"/>
      <c r="X53" s="835"/>
      <c r="Y53" s="835"/>
      <c r="Z53" s="835"/>
      <c r="AA53" s="835"/>
      <c r="AB53" s="835"/>
      <c r="AC53" s="835"/>
      <c r="AD53" s="835"/>
      <c r="AE53" s="836"/>
      <c r="AF53" s="755"/>
      <c r="AG53" s="756"/>
      <c r="AH53" s="756"/>
      <c r="AI53" s="756"/>
      <c r="AJ53" s="757"/>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4"/>
      <c r="R54" s="835"/>
      <c r="S54" s="835"/>
      <c r="T54" s="835"/>
      <c r="U54" s="835"/>
      <c r="V54" s="835"/>
      <c r="W54" s="835"/>
      <c r="X54" s="835"/>
      <c r="Y54" s="835"/>
      <c r="Z54" s="835"/>
      <c r="AA54" s="835"/>
      <c r="AB54" s="835"/>
      <c r="AC54" s="835"/>
      <c r="AD54" s="835"/>
      <c r="AE54" s="836"/>
      <c r="AF54" s="755"/>
      <c r="AG54" s="756"/>
      <c r="AH54" s="756"/>
      <c r="AI54" s="756"/>
      <c r="AJ54" s="757"/>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4"/>
      <c r="R55" s="835"/>
      <c r="S55" s="835"/>
      <c r="T55" s="835"/>
      <c r="U55" s="835"/>
      <c r="V55" s="835"/>
      <c r="W55" s="835"/>
      <c r="X55" s="835"/>
      <c r="Y55" s="835"/>
      <c r="Z55" s="835"/>
      <c r="AA55" s="835"/>
      <c r="AB55" s="835"/>
      <c r="AC55" s="835"/>
      <c r="AD55" s="835"/>
      <c r="AE55" s="836"/>
      <c r="AF55" s="755"/>
      <c r="AG55" s="756"/>
      <c r="AH55" s="756"/>
      <c r="AI55" s="756"/>
      <c r="AJ55" s="757"/>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4"/>
      <c r="R56" s="835"/>
      <c r="S56" s="835"/>
      <c r="T56" s="835"/>
      <c r="U56" s="835"/>
      <c r="V56" s="835"/>
      <c r="W56" s="835"/>
      <c r="X56" s="835"/>
      <c r="Y56" s="835"/>
      <c r="Z56" s="835"/>
      <c r="AA56" s="835"/>
      <c r="AB56" s="835"/>
      <c r="AC56" s="835"/>
      <c r="AD56" s="835"/>
      <c r="AE56" s="836"/>
      <c r="AF56" s="755"/>
      <c r="AG56" s="756"/>
      <c r="AH56" s="756"/>
      <c r="AI56" s="756"/>
      <c r="AJ56" s="757"/>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4"/>
      <c r="R57" s="835"/>
      <c r="S57" s="835"/>
      <c r="T57" s="835"/>
      <c r="U57" s="835"/>
      <c r="V57" s="835"/>
      <c r="W57" s="835"/>
      <c r="X57" s="835"/>
      <c r="Y57" s="835"/>
      <c r="Z57" s="835"/>
      <c r="AA57" s="835"/>
      <c r="AB57" s="835"/>
      <c r="AC57" s="835"/>
      <c r="AD57" s="835"/>
      <c r="AE57" s="836"/>
      <c r="AF57" s="755"/>
      <c r="AG57" s="756"/>
      <c r="AH57" s="756"/>
      <c r="AI57" s="756"/>
      <c r="AJ57" s="757"/>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4"/>
      <c r="R58" s="835"/>
      <c r="S58" s="835"/>
      <c r="T58" s="835"/>
      <c r="U58" s="835"/>
      <c r="V58" s="835"/>
      <c r="W58" s="835"/>
      <c r="X58" s="835"/>
      <c r="Y58" s="835"/>
      <c r="Z58" s="835"/>
      <c r="AA58" s="835"/>
      <c r="AB58" s="835"/>
      <c r="AC58" s="835"/>
      <c r="AD58" s="835"/>
      <c r="AE58" s="836"/>
      <c r="AF58" s="755"/>
      <c r="AG58" s="756"/>
      <c r="AH58" s="756"/>
      <c r="AI58" s="756"/>
      <c r="AJ58" s="757"/>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4"/>
      <c r="R59" s="835"/>
      <c r="S59" s="835"/>
      <c r="T59" s="835"/>
      <c r="U59" s="835"/>
      <c r="V59" s="835"/>
      <c r="W59" s="835"/>
      <c r="X59" s="835"/>
      <c r="Y59" s="835"/>
      <c r="Z59" s="835"/>
      <c r="AA59" s="835"/>
      <c r="AB59" s="835"/>
      <c r="AC59" s="835"/>
      <c r="AD59" s="835"/>
      <c r="AE59" s="836"/>
      <c r="AF59" s="755"/>
      <c r="AG59" s="756"/>
      <c r="AH59" s="756"/>
      <c r="AI59" s="756"/>
      <c r="AJ59" s="757"/>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4"/>
      <c r="R60" s="835"/>
      <c r="S60" s="835"/>
      <c r="T60" s="835"/>
      <c r="U60" s="835"/>
      <c r="V60" s="835"/>
      <c r="W60" s="835"/>
      <c r="X60" s="835"/>
      <c r="Y60" s="835"/>
      <c r="Z60" s="835"/>
      <c r="AA60" s="835"/>
      <c r="AB60" s="835"/>
      <c r="AC60" s="835"/>
      <c r="AD60" s="835"/>
      <c r="AE60" s="836"/>
      <c r="AF60" s="755"/>
      <c r="AG60" s="756"/>
      <c r="AH60" s="756"/>
      <c r="AI60" s="756"/>
      <c r="AJ60" s="757"/>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4"/>
      <c r="R61" s="835"/>
      <c r="S61" s="835"/>
      <c r="T61" s="835"/>
      <c r="U61" s="835"/>
      <c r="V61" s="835"/>
      <c r="W61" s="835"/>
      <c r="X61" s="835"/>
      <c r="Y61" s="835"/>
      <c r="Z61" s="835"/>
      <c r="AA61" s="835"/>
      <c r="AB61" s="835"/>
      <c r="AC61" s="835"/>
      <c r="AD61" s="835"/>
      <c r="AE61" s="836"/>
      <c r="AF61" s="755"/>
      <c r="AG61" s="756"/>
      <c r="AH61" s="756"/>
      <c r="AI61" s="756"/>
      <c r="AJ61" s="757"/>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4"/>
      <c r="R62" s="835"/>
      <c r="S62" s="835"/>
      <c r="T62" s="835"/>
      <c r="U62" s="835"/>
      <c r="V62" s="835"/>
      <c r="W62" s="835"/>
      <c r="X62" s="835"/>
      <c r="Y62" s="835"/>
      <c r="Z62" s="835"/>
      <c r="AA62" s="835"/>
      <c r="AB62" s="835"/>
      <c r="AC62" s="835"/>
      <c r="AD62" s="835"/>
      <c r="AE62" s="836"/>
      <c r="AF62" s="755"/>
      <c r="AG62" s="756"/>
      <c r="AH62" s="756"/>
      <c r="AI62" s="756"/>
      <c r="AJ62" s="757"/>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391</v>
      </c>
      <c r="B63" s="789" t="s">
        <v>412</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8360</v>
      </c>
      <c r="AG63" s="843"/>
      <c r="AH63" s="843"/>
      <c r="AI63" s="843"/>
      <c r="AJ63" s="844"/>
      <c r="AK63" s="845"/>
      <c r="AL63" s="840"/>
      <c r="AM63" s="840"/>
      <c r="AN63" s="840"/>
      <c r="AO63" s="840"/>
      <c r="AP63" s="843"/>
      <c r="AQ63" s="843"/>
      <c r="AR63" s="843"/>
      <c r="AS63" s="843"/>
      <c r="AT63" s="843"/>
      <c r="AU63" s="843"/>
      <c r="AV63" s="843"/>
      <c r="AW63" s="843"/>
      <c r="AX63" s="843"/>
      <c r="AY63" s="843"/>
      <c r="AZ63" s="847"/>
      <c r="BA63" s="847"/>
      <c r="BB63" s="847"/>
      <c r="BC63" s="847"/>
      <c r="BD63" s="847"/>
      <c r="BE63" s="848"/>
      <c r="BF63" s="848"/>
      <c r="BG63" s="848"/>
      <c r="BH63" s="848"/>
      <c r="BI63" s="849"/>
      <c r="BJ63" s="850" t="s">
        <v>132</v>
      </c>
      <c r="BK63" s="851"/>
      <c r="BL63" s="851"/>
      <c r="BM63" s="851"/>
      <c r="BN63" s="852"/>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414</v>
      </c>
      <c r="B66" s="730"/>
      <c r="C66" s="730"/>
      <c r="D66" s="730"/>
      <c r="E66" s="730"/>
      <c r="F66" s="730"/>
      <c r="G66" s="730"/>
      <c r="H66" s="730"/>
      <c r="I66" s="730"/>
      <c r="J66" s="730"/>
      <c r="K66" s="730"/>
      <c r="L66" s="730"/>
      <c r="M66" s="730"/>
      <c r="N66" s="730"/>
      <c r="O66" s="730"/>
      <c r="P66" s="731"/>
      <c r="Q66" s="725" t="s">
        <v>395</v>
      </c>
      <c r="R66" s="721"/>
      <c r="S66" s="721"/>
      <c r="T66" s="721"/>
      <c r="U66" s="722"/>
      <c r="V66" s="725" t="s">
        <v>396</v>
      </c>
      <c r="W66" s="721"/>
      <c r="X66" s="721"/>
      <c r="Y66" s="721"/>
      <c r="Z66" s="722"/>
      <c r="AA66" s="725" t="s">
        <v>397</v>
      </c>
      <c r="AB66" s="721"/>
      <c r="AC66" s="721"/>
      <c r="AD66" s="721"/>
      <c r="AE66" s="722"/>
      <c r="AF66" s="853" t="s">
        <v>398</v>
      </c>
      <c r="AG66" s="815"/>
      <c r="AH66" s="815"/>
      <c r="AI66" s="815"/>
      <c r="AJ66" s="854"/>
      <c r="AK66" s="725" t="s">
        <v>415</v>
      </c>
      <c r="AL66" s="730"/>
      <c r="AM66" s="730"/>
      <c r="AN66" s="730"/>
      <c r="AO66" s="731"/>
      <c r="AP66" s="725" t="s">
        <v>400</v>
      </c>
      <c r="AQ66" s="721"/>
      <c r="AR66" s="721"/>
      <c r="AS66" s="721"/>
      <c r="AT66" s="722"/>
      <c r="AU66" s="725" t="s">
        <v>416</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5"/>
      <c r="AG67" s="818"/>
      <c r="AH67" s="818"/>
      <c r="AI67" s="818"/>
      <c r="AJ67" s="856"/>
      <c r="AK67" s="857"/>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868" t="s">
        <v>580</v>
      </c>
      <c r="C68" s="869"/>
      <c r="D68" s="869"/>
      <c r="E68" s="869"/>
      <c r="F68" s="869"/>
      <c r="G68" s="869"/>
      <c r="H68" s="869"/>
      <c r="I68" s="869"/>
      <c r="J68" s="869"/>
      <c r="K68" s="869"/>
      <c r="L68" s="869"/>
      <c r="M68" s="869"/>
      <c r="N68" s="869"/>
      <c r="O68" s="869"/>
      <c r="P68" s="870"/>
      <c r="Q68" s="871">
        <v>1981</v>
      </c>
      <c r="R68" s="865"/>
      <c r="S68" s="865"/>
      <c r="T68" s="865"/>
      <c r="U68" s="865"/>
      <c r="V68" s="865">
        <v>1896</v>
      </c>
      <c r="W68" s="865"/>
      <c r="X68" s="865"/>
      <c r="Y68" s="865"/>
      <c r="Z68" s="865"/>
      <c r="AA68" s="865">
        <v>85</v>
      </c>
      <c r="AB68" s="865"/>
      <c r="AC68" s="865"/>
      <c r="AD68" s="865"/>
      <c r="AE68" s="865"/>
      <c r="AF68" s="865">
        <v>41</v>
      </c>
      <c r="AG68" s="865"/>
      <c r="AH68" s="865"/>
      <c r="AI68" s="865"/>
      <c r="AJ68" s="865"/>
      <c r="AK68" s="865" t="s">
        <v>579</v>
      </c>
      <c r="AL68" s="865"/>
      <c r="AM68" s="865"/>
      <c r="AN68" s="865"/>
      <c r="AO68" s="865"/>
      <c r="AP68" s="865">
        <v>17</v>
      </c>
      <c r="AQ68" s="865"/>
      <c r="AR68" s="865"/>
      <c r="AS68" s="865"/>
      <c r="AT68" s="865"/>
      <c r="AU68" s="865" t="s">
        <v>579</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872" t="s">
        <v>581</v>
      </c>
      <c r="C69" s="873"/>
      <c r="D69" s="873"/>
      <c r="E69" s="873"/>
      <c r="F69" s="873"/>
      <c r="G69" s="873"/>
      <c r="H69" s="873"/>
      <c r="I69" s="873"/>
      <c r="J69" s="873"/>
      <c r="K69" s="873"/>
      <c r="L69" s="873"/>
      <c r="M69" s="873"/>
      <c r="N69" s="873"/>
      <c r="O69" s="873"/>
      <c r="P69" s="874"/>
      <c r="Q69" s="875">
        <v>254</v>
      </c>
      <c r="R69" s="829"/>
      <c r="S69" s="829"/>
      <c r="T69" s="829"/>
      <c r="U69" s="829"/>
      <c r="V69" s="829">
        <v>245</v>
      </c>
      <c r="W69" s="829"/>
      <c r="X69" s="829"/>
      <c r="Y69" s="829"/>
      <c r="Z69" s="829"/>
      <c r="AA69" s="829">
        <v>9</v>
      </c>
      <c r="AB69" s="829"/>
      <c r="AC69" s="829"/>
      <c r="AD69" s="829"/>
      <c r="AE69" s="829"/>
      <c r="AF69" s="829">
        <v>9</v>
      </c>
      <c r="AG69" s="829"/>
      <c r="AH69" s="829"/>
      <c r="AI69" s="829"/>
      <c r="AJ69" s="829"/>
      <c r="AK69" s="829" t="s">
        <v>579</v>
      </c>
      <c r="AL69" s="829"/>
      <c r="AM69" s="829"/>
      <c r="AN69" s="829"/>
      <c r="AO69" s="829"/>
      <c r="AP69" s="829" t="s">
        <v>579</v>
      </c>
      <c r="AQ69" s="829"/>
      <c r="AR69" s="829"/>
      <c r="AS69" s="829"/>
      <c r="AT69" s="829"/>
      <c r="AU69" s="829" t="s">
        <v>579</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872" t="s">
        <v>582</v>
      </c>
      <c r="C70" s="873"/>
      <c r="D70" s="873"/>
      <c r="E70" s="873"/>
      <c r="F70" s="873"/>
      <c r="G70" s="873"/>
      <c r="H70" s="873"/>
      <c r="I70" s="873"/>
      <c r="J70" s="873"/>
      <c r="K70" s="873"/>
      <c r="L70" s="873"/>
      <c r="M70" s="873"/>
      <c r="N70" s="873"/>
      <c r="O70" s="873"/>
      <c r="P70" s="874"/>
      <c r="Q70" s="875">
        <v>305293</v>
      </c>
      <c r="R70" s="829"/>
      <c r="S70" s="829"/>
      <c r="T70" s="829"/>
      <c r="U70" s="829"/>
      <c r="V70" s="829">
        <v>294817</v>
      </c>
      <c r="W70" s="829"/>
      <c r="X70" s="829"/>
      <c r="Y70" s="829"/>
      <c r="Z70" s="829"/>
      <c r="AA70" s="829">
        <v>10476</v>
      </c>
      <c r="AB70" s="829"/>
      <c r="AC70" s="829"/>
      <c r="AD70" s="829"/>
      <c r="AE70" s="829"/>
      <c r="AF70" s="829">
        <v>6371</v>
      </c>
      <c r="AG70" s="829"/>
      <c r="AH70" s="829"/>
      <c r="AI70" s="829"/>
      <c r="AJ70" s="829"/>
      <c r="AK70" s="829" t="s">
        <v>579</v>
      </c>
      <c r="AL70" s="829"/>
      <c r="AM70" s="829"/>
      <c r="AN70" s="829"/>
      <c r="AO70" s="829"/>
      <c r="AP70" s="829" t="s">
        <v>579</v>
      </c>
      <c r="AQ70" s="829"/>
      <c r="AR70" s="829"/>
      <c r="AS70" s="829"/>
      <c r="AT70" s="829"/>
      <c r="AU70" s="829" t="s">
        <v>579</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876"/>
      <c r="C71" s="873"/>
      <c r="D71" s="873"/>
      <c r="E71" s="873"/>
      <c r="F71" s="873"/>
      <c r="G71" s="873"/>
      <c r="H71" s="873"/>
      <c r="I71" s="873"/>
      <c r="J71" s="873"/>
      <c r="K71" s="873"/>
      <c r="L71" s="873"/>
      <c r="M71" s="873"/>
      <c r="N71" s="873"/>
      <c r="O71" s="873"/>
      <c r="P71" s="874"/>
      <c r="Q71" s="875"/>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876"/>
      <c r="C72" s="873"/>
      <c r="D72" s="873"/>
      <c r="E72" s="873"/>
      <c r="F72" s="873"/>
      <c r="G72" s="873"/>
      <c r="H72" s="873"/>
      <c r="I72" s="873"/>
      <c r="J72" s="873"/>
      <c r="K72" s="873"/>
      <c r="L72" s="873"/>
      <c r="M72" s="873"/>
      <c r="N72" s="873"/>
      <c r="O72" s="873"/>
      <c r="P72" s="874"/>
      <c r="Q72" s="875"/>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6"/>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6"/>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6"/>
      <c r="C75" s="873"/>
      <c r="D75" s="873"/>
      <c r="E75" s="873"/>
      <c r="F75" s="873"/>
      <c r="G75" s="873"/>
      <c r="H75" s="873"/>
      <c r="I75" s="873"/>
      <c r="J75" s="873"/>
      <c r="K75" s="873"/>
      <c r="L75" s="873"/>
      <c r="M75" s="873"/>
      <c r="N75" s="873"/>
      <c r="O75" s="873"/>
      <c r="P75" s="874"/>
      <c r="Q75" s="877"/>
      <c r="R75" s="878"/>
      <c r="S75" s="878"/>
      <c r="T75" s="878"/>
      <c r="U75" s="832"/>
      <c r="V75" s="879"/>
      <c r="W75" s="878"/>
      <c r="X75" s="878"/>
      <c r="Y75" s="878"/>
      <c r="Z75" s="832"/>
      <c r="AA75" s="879"/>
      <c r="AB75" s="878"/>
      <c r="AC75" s="878"/>
      <c r="AD75" s="878"/>
      <c r="AE75" s="832"/>
      <c r="AF75" s="879"/>
      <c r="AG75" s="878"/>
      <c r="AH75" s="878"/>
      <c r="AI75" s="878"/>
      <c r="AJ75" s="832"/>
      <c r="AK75" s="879"/>
      <c r="AL75" s="878"/>
      <c r="AM75" s="878"/>
      <c r="AN75" s="878"/>
      <c r="AO75" s="832"/>
      <c r="AP75" s="879"/>
      <c r="AQ75" s="878"/>
      <c r="AR75" s="878"/>
      <c r="AS75" s="878"/>
      <c r="AT75" s="832"/>
      <c r="AU75" s="879"/>
      <c r="AV75" s="878"/>
      <c r="AW75" s="878"/>
      <c r="AX75" s="878"/>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6"/>
      <c r="C76" s="873"/>
      <c r="D76" s="873"/>
      <c r="E76" s="873"/>
      <c r="F76" s="873"/>
      <c r="G76" s="873"/>
      <c r="H76" s="873"/>
      <c r="I76" s="873"/>
      <c r="J76" s="873"/>
      <c r="K76" s="873"/>
      <c r="L76" s="873"/>
      <c r="M76" s="873"/>
      <c r="N76" s="873"/>
      <c r="O76" s="873"/>
      <c r="P76" s="874"/>
      <c r="Q76" s="877"/>
      <c r="R76" s="878"/>
      <c r="S76" s="878"/>
      <c r="T76" s="878"/>
      <c r="U76" s="832"/>
      <c r="V76" s="879"/>
      <c r="W76" s="878"/>
      <c r="X76" s="878"/>
      <c r="Y76" s="878"/>
      <c r="Z76" s="832"/>
      <c r="AA76" s="879"/>
      <c r="AB76" s="878"/>
      <c r="AC76" s="878"/>
      <c r="AD76" s="878"/>
      <c r="AE76" s="832"/>
      <c r="AF76" s="879"/>
      <c r="AG76" s="878"/>
      <c r="AH76" s="878"/>
      <c r="AI76" s="878"/>
      <c r="AJ76" s="832"/>
      <c r="AK76" s="879"/>
      <c r="AL76" s="878"/>
      <c r="AM76" s="878"/>
      <c r="AN76" s="878"/>
      <c r="AO76" s="832"/>
      <c r="AP76" s="879"/>
      <c r="AQ76" s="878"/>
      <c r="AR76" s="878"/>
      <c r="AS76" s="878"/>
      <c r="AT76" s="832"/>
      <c r="AU76" s="879"/>
      <c r="AV76" s="878"/>
      <c r="AW76" s="878"/>
      <c r="AX76" s="878"/>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6"/>
      <c r="C77" s="873"/>
      <c r="D77" s="873"/>
      <c r="E77" s="873"/>
      <c r="F77" s="873"/>
      <c r="G77" s="873"/>
      <c r="H77" s="873"/>
      <c r="I77" s="873"/>
      <c r="J77" s="873"/>
      <c r="K77" s="873"/>
      <c r="L77" s="873"/>
      <c r="M77" s="873"/>
      <c r="N77" s="873"/>
      <c r="O77" s="873"/>
      <c r="P77" s="874"/>
      <c r="Q77" s="877"/>
      <c r="R77" s="878"/>
      <c r="S77" s="878"/>
      <c r="T77" s="878"/>
      <c r="U77" s="832"/>
      <c r="V77" s="879"/>
      <c r="W77" s="878"/>
      <c r="X77" s="878"/>
      <c r="Y77" s="878"/>
      <c r="Z77" s="832"/>
      <c r="AA77" s="879"/>
      <c r="AB77" s="878"/>
      <c r="AC77" s="878"/>
      <c r="AD77" s="878"/>
      <c r="AE77" s="832"/>
      <c r="AF77" s="879"/>
      <c r="AG77" s="878"/>
      <c r="AH77" s="878"/>
      <c r="AI77" s="878"/>
      <c r="AJ77" s="832"/>
      <c r="AK77" s="879"/>
      <c r="AL77" s="878"/>
      <c r="AM77" s="878"/>
      <c r="AN77" s="878"/>
      <c r="AO77" s="832"/>
      <c r="AP77" s="879"/>
      <c r="AQ77" s="878"/>
      <c r="AR77" s="878"/>
      <c r="AS77" s="878"/>
      <c r="AT77" s="832"/>
      <c r="AU77" s="879"/>
      <c r="AV77" s="878"/>
      <c r="AW77" s="878"/>
      <c r="AX77" s="878"/>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6"/>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6"/>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6"/>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6"/>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6"/>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6"/>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6"/>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6"/>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6"/>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391</v>
      </c>
      <c r="B88" s="789" t="s">
        <v>417</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c r="AG88" s="843"/>
      <c r="AH88" s="843"/>
      <c r="AI88" s="843"/>
      <c r="AJ88" s="843"/>
      <c r="AK88" s="840"/>
      <c r="AL88" s="840"/>
      <c r="AM88" s="840"/>
      <c r="AN88" s="840"/>
      <c r="AO88" s="840"/>
      <c r="AP88" s="843"/>
      <c r="AQ88" s="843"/>
      <c r="AR88" s="843"/>
      <c r="AS88" s="843"/>
      <c r="AT88" s="843"/>
      <c r="AU88" s="843"/>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1"/>
      <c r="CT102" s="851"/>
      <c r="CU102" s="851"/>
      <c r="CV102" s="891"/>
      <c r="CW102" s="890"/>
      <c r="CX102" s="851"/>
      <c r="CY102" s="851"/>
      <c r="CZ102" s="851"/>
      <c r="DA102" s="891"/>
      <c r="DB102" s="890"/>
      <c r="DC102" s="851"/>
      <c r="DD102" s="851"/>
      <c r="DE102" s="851"/>
      <c r="DF102" s="891"/>
      <c r="DG102" s="890"/>
      <c r="DH102" s="851"/>
      <c r="DI102" s="851"/>
      <c r="DJ102" s="851"/>
      <c r="DK102" s="891"/>
      <c r="DL102" s="890"/>
      <c r="DM102" s="851"/>
      <c r="DN102" s="851"/>
      <c r="DO102" s="851"/>
      <c r="DP102" s="891"/>
      <c r="DQ102" s="890"/>
      <c r="DR102" s="851"/>
      <c r="DS102" s="851"/>
      <c r="DT102" s="851"/>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309</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309</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309</v>
      </c>
      <c r="DR109" s="893"/>
      <c r="DS109" s="893"/>
      <c r="DT109" s="893"/>
      <c r="DU109" s="894"/>
      <c r="DV109" s="892" t="s">
        <v>428</v>
      </c>
      <c r="DW109" s="893"/>
      <c r="DX109" s="893"/>
      <c r="DY109" s="893"/>
      <c r="DZ109" s="895"/>
    </row>
    <row r="110" spans="1:131" s="230" customFormat="1" ht="26.25" customHeight="1" x14ac:dyDescent="0.2">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1639159</v>
      </c>
      <c r="AB110" s="900"/>
      <c r="AC110" s="900"/>
      <c r="AD110" s="900"/>
      <c r="AE110" s="901"/>
      <c r="AF110" s="902">
        <v>1655542</v>
      </c>
      <c r="AG110" s="900"/>
      <c r="AH110" s="900"/>
      <c r="AI110" s="900"/>
      <c r="AJ110" s="901"/>
      <c r="AK110" s="902">
        <v>1895422</v>
      </c>
      <c r="AL110" s="900"/>
      <c r="AM110" s="900"/>
      <c r="AN110" s="900"/>
      <c r="AO110" s="901"/>
      <c r="AP110" s="903">
        <v>26.8</v>
      </c>
      <c r="AQ110" s="904"/>
      <c r="AR110" s="904"/>
      <c r="AS110" s="904"/>
      <c r="AT110" s="905"/>
      <c r="AU110" s="906" t="s">
        <v>75</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17181963</v>
      </c>
      <c r="BR110" s="931"/>
      <c r="BS110" s="931"/>
      <c r="BT110" s="931"/>
      <c r="BU110" s="931"/>
      <c r="BV110" s="931">
        <v>19601640</v>
      </c>
      <c r="BW110" s="931"/>
      <c r="BX110" s="931"/>
      <c r="BY110" s="931"/>
      <c r="BZ110" s="931"/>
      <c r="CA110" s="931">
        <v>18589497</v>
      </c>
      <c r="CB110" s="931"/>
      <c r="CC110" s="931"/>
      <c r="CD110" s="931"/>
      <c r="CE110" s="931"/>
      <c r="CF110" s="944">
        <v>262.39999999999998</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434</v>
      </c>
      <c r="DH110" s="931"/>
      <c r="DI110" s="931"/>
      <c r="DJ110" s="931"/>
      <c r="DK110" s="931"/>
      <c r="DL110" s="931" t="s">
        <v>132</v>
      </c>
      <c r="DM110" s="931"/>
      <c r="DN110" s="931"/>
      <c r="DO110" s="931"/>
      <c r="DP110" s="931"/>
      <c r="DQ110" s="931" t="s">
        <v>435</v>
      </c>
      <c r="DR110" s="931"/>
      <c r="DS110" s="931"/>
      <c r="DT110" s="931"/>
      <c r="DU110" s="931"/>
      <c r="DV110" s="932" t="s">
        <v>436</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434</v>
      </c>
      <c r="AG111" s="938"/>
      <c r="AH111" s="938"/>
      <c r="AI111" s="938"/>
      <c r="AJ111" s="939"/>
      <c r="AK111" s="940" t="s">
        <v>435</v>
      </c>
      <c r="AL111" s="938"/>
      <c r="AM111" s="938"/>
      <c r="AN111" s="938"/>
      <c r="AO111" s="939"/>
      <c r="AP111" s="941" t="s">
        <v>132</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436</v>
      </c>
      <c r="BR111" s="926"/>
      <c r="BS111" s="926"/>
      <c r="BT111" s="926"/>
      <c r="BU111" s="926"/>
      <c r="BV111" s="926" t="s">
        <v>434</v>
      </c>
      <c r="BW111" s="926"/>
      <c r="BX111" s="926"/>
      <c r="BY111" s="926"/>
      <c r="BZ111" s="926"/>
      <c r="CA111" s="926" t="s">
        <v>438</v>
      </c>
      <c r="CB111" s="926"/>
      <c r="CC111" s="926"/>
      <c r="CD111" s="926"/>
      <c r="CE111" s="926"/>
      <c r="CF111" s="920" t="s">
        <v>434</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438</v>
      </c>
      <c r="DM111" s="926"/>
      <c r="DN111" s="926"/>
      <c r="DO111" s="926"/>
      <c r="DP111" s="926"/>
      <c r="DQ111" s="926" t="s">
        <v>434</v>
      </c>
      <c r="DR111" s="926"/>
      <c r="DS111" s="926"/>
      <c r="DT111" s="926"/>
      <c r="DU111" s="926"/>
      <c r="DV111" s="927" t="s">
        <v>438</v>
      </c>
      <c r="DW111" s="927"/>
      <c r="DX111" s="927"/>
      <c r="DY111" s="927"/>
      <c r="DZ111" s="928"/>
    </row>
    <row r="112" spans="1:131" s="230" customFormat="1" ht="26.25" customHeight="1" x14ac:dyDescent="0.2">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435</v>
      </c>
      <c r="AB112" s="959"/>
      <c r="AC112" s="959"/>
      <c r="AD112" s="959"/>
      <c r="AE112" s="960"/>
      <c r="AF112" s="961" t="s">
        <v>435</v>
      </c>
      <c r="AG112" s="959"/>
      <c r="AH112" s="959"/>
      <c r="AI112" s="959"/>
      <c r="AJ112" s="960"/>
      <c r="AK112" s="961" t="s">
        <v>436</v>
      </c>
      <c r="AL112" s="959"/>
      <c r="AM112" s="959"/>
      <c r="AN112" s="959"/>
      <c r="AO112" s="960"/>
      <c r="AP112" s="962" t="s">
        <v>435</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4031018</v>
      </c>
      <c r="BR112" s="926"/>
      <c r="BS112" s="926"/>
      <c r="BT112" s="926"/>
      <c r="BU112" s="926"/>
      <c r="BV112" s="926">
        <v>3679909</v>
      </c>
      <c r="BW112" s="926"/>
      <c r="BX112" s="926"/>
      <c r="BY112" s="926"/>
      <c r="BZ112" s="926"/>
      <c r="CA112" s="926">
        <v>3357637</v>
      </c>
      <c r="CB112" s="926"/>
      <c r="CC112" s="926"/>
      <c r="CD112" s="926"/>
      <c r="CE112" s="926"/>
      <c r="CF112" s="920">
        <v>47.4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434</v>
      </c>
      <c r="DM112" s="926"/>
      <c r="DN112" s="926"/>
      <c r="DO112" s="926"/>
      <c r="DP112" s="926"/>
      <c r="DQ112" s="926" t="s">
        <v>435</v>
      </c>
      <c r="DR112" s="926"/>
      <c r="DS112" s="926"/>
      <c r="DT112" s="926"/>
      <c r="DU112" s="926"/>
      <c r="DV112" s="927" t="s">
        <v>434</v>
      </c>
      <c r="DW112" s="927"/>
      <c r="DX112" s="927"/>
      <c r="DY112" s="927"/>
      <c r="DZ112" s="928"/>
    </row>
    <row r="113" spans="1:130" s="230" customFormat="1" ht="26.25" customHeight="1" x14ac:dyDescent="0.2">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560452</v>
      </c>
      <c r="AB113" s="938"/>
      <c r="AC113" s="938"/>
      <c r="AD113" s="938"/>
      <c r="AE113" s="939"/>
      <c r="AF113" s="940">
        <v>560080</v>
      </c>
      <c r="AG113" s="938"/>
      <c r="AH113" s="938"/>
      <c r="AI113" s="938"/>
      <c r="AJ113" s="939"/>
      <c r="AK113" s="940">
        <v>576989</v>
      </c>
      <c r="AL113" s="938"/>
      <c r="AM113" s="938"/>
      <c r="AN113" s="938"/>
      <c r="AO113" s="939"/>
      <c r="AP113" s="941">
        <v>8.1</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8573</v>
      </c>
      <c r="BR113" s="926"/>
      <c r="BS113" s="926"/>
      <c r="BT113" s="926"/>
      <c r="BU113" s="926"/>
      <c r="BV113" s="926">
        <v>10195</v>
      </c>
      <c r="BW113" s="926"/>
      <c r="BX113" s="926"/>
      <c r="BY113" s="926"/>
      <c r="BZ113" s="926"/>
      <c r="CA113" s="926">
        <v>7646</v>
      </c>
      <c r="CB113" s="926"/>
      <c r="CC113" s="926"/>
      <c r="CD113" s="926"/>
      <c r="CE113" s="926"/>
      <c r="CF113" s="920">
        <v>0.1</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434</v>
      </c>
      <c r="DM113" s="959"/>
      <c r="DN113" s="959"/>
      <c r="DO113" s="959"/>
      <c r="DP113" s="960"/>
      <c r="DQ113" s="961" t="s">
        <v>438</v>
      </c>
      <c r="DR113" s="959"/>
      <c r="DS113" s="959"/>
      <c r="DT113" s="959"/>
      <c r="DU113" s="960"/>
      <c r="DV113" s="962" t="s">
        <v>434</v>
      </c>
      <c r="DW113" s="963"/>
      <c r="DX113" s="963"/>
      <c r="DY113" s="963"/>
      <c r="DZ113" s="964"/>
    </row>
    <row r="114" spans="1:130" s="230" customFormat="1" ht="26.25" customHeight="1" x14ac:dyDescent="0.2">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436</v>
      </c>
      <c r="AB114" s="959"/>
      <c r="AC114" s="959"/>
      <c r="AD114" s="959"/>
      <c r="AE114" s="960"/>
      <c r="AF114" s="961" t="s">
        <v>132</v>
      </c>
      <c r="AG114" s="959"/>
      <c r="AH114" s="959"/>
      <c r="AI114" s="959"/>
      <c r="AJ114" s="960"/>
      <c r="AK114" s="961">
        <v>2549</v>
      </c>
      <c r="AL114" s="959"/>
      <c r="AM114" s="959"/>
      <c r="AN114" s="959"/>
      <c r="AO114" s="960"/>
      <c r="AP114" s="962">
        <v>0</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1810158</v>
      </c>
      <c r="BR114" s="926"/>
      <c r="BS114" s="926"/>
      <c r="BT114" s="926"/>
      <c r="BU114" s="926"/>
      <c r="BV114" s="926">
        <v>1792288</v>
      </c>
      <c r="BW114" s="926"/>
      <c r="BX114" s="926"/>
      <c r="BY114" s="926"/>
      <c r="BZ114" s="926"/>
      <c r="CA114" s="926">
        <v>1888463</v>
      </c>
      <c r="CB114" s="926"/>
      <c r="CC114" s="926"/>
      <c r="CD114" s="926"/>
      <c r="CE114" s="926"/>
      <c r="CF114" s="920">
        <v>26.7</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435</v>
      </c>
      <c r="DH114" s="959"/>
      <c r="DI114" s="959"/>
      <c r="DJ114" s="959"/>
      <c r="DK114" s="960"/>
      <c r="DL114" s="961" t="s">
        <v>435</v>
      </c>
      <c r="DM114" s="959"/>
      <c r="DN114" s="959"/>
      <c r="DO114" s="959"/>
      <c r="DP114" s="960"/>
      <c r="DQ114" s="961" t="s">
        <v>435</v>
      </c>
      <c r="DR114" s="959"/>
      <c r="DS114" s="959"/>
      <c r="DT114" s="959"/>
      <c r="DU114" s="960"/>
      <c r="DV114" s="962" t="s">
        <v>435</v>
      </c>
      <c r="DW114" s="963"/>
      <c r="DX114" s="963"/>
      <c r="DY114" s="963"/>
      <c r="DZ114" s="964"/>
    </row>
    <row r="115" spans="1:130" s="230" customFormat="1" ht="26.25" customHeight="1" x14ac:dyDescent="0.2">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436</v>
      </c>
      <c r="AB115" s="938"/>
      <c r="AC115" s="938"/>
      <c r="AD115" s="938"/>
      <c r="AE115" s="939"/>
      <c r="AF115" s="940" t="s">
        <v>436</v>
      </c>
      <c r="AG115" s="938"/>
      <c r="AH115" s="938"/>
      <c r="AI115" s="938"/>
      <c r="AJ115" s="939"/>
      <c r="AK115" s="940" t="s">
        <v>436</v>
      </c>
      <c r="AL115" s="938"/>
      <c r="AM115" s="938"/>
      <c r="AN115" s="938"/>
      <c r="AO115" s="939"/>
      <c r="AP115" s="941" t="s">
        <v>435</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434</v>
      </c>
      <c r="BR115" s="926"/>
      <c r="BS115" s="926"/>
      <c r="BT115" s="926"/>
      <c r="BU115" s="926"/>
      <c r="BV115" s="926" t="s">
        <v>434</v>
      </c>
      <c r="BW115" s="926"/>
      <c r="BX115" s="926"/>
      <c r="BY115" s="926"/>
      <c r="BZ115" s="926"/>
      <c r="CA115" s="926" t="s">
        <v>434</v>
      </c>
      <c r="CB115" s="926"/>
      <c r="CC115" s="926"/>
      <c r="CD115" s="926"/>
      <c r="CE115" s="926"/>
      <c r="CF115" s="920" t="s">
        <v>436</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434</v>
      </c>
      <c r="DH115" s="959"/>
      <c r="DI115" s="959"/>
      <c r="DJ115" s="959"/>
      <c r="DK115" s="960"/>
      <c r="DL115" s="961" t="s">
        <v>434</v>
      </c>
      <c r="DM115" s="959"/>
      <c r="DN115" s="959"/>
      <c r="DO115" s="959"/>
      <c r="DP115" s="960"/>
      <c r="DQ115" s="961" t="s">
        <v>438</v>
      </c>
      <c r="DR115" s="959"/>
      <c r="DS115" s="959"/>
      <c r="DT115" s="959"/>
      <c r="DU115" s="960"/>
      <c r="DV115" s="962" t="s">
        <v>436</v>
      </c>
      <c r="DW115" s="963"/>
      <c r="DX115" s="963"/>
      <c r="DY115" s="963"/>
      <c r="DZ115" s="964"/>
    </row>
    <row r="116" spans="1:130" s="230" customFormat="1" ht="26.25" customHeight="1" x14ac:dyDescent="0.2">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435</v>
      </c>
      <c r="AB116" s="959"/>
      <c r="AC116" s="959"/>
      <c r="AD116" s="959"/>
      <c r="AE116" s="960"/>
      <c r="AF116" s="961" t="s">
        <v>436</v>
      </c>
      <c r="AG116" s="959"/>
      <c r="AH116" s="959"/>
      <c r="AI116" s="959"/>
      <c r="AJ116" s="960"/>
      <c r="AK116" s="961" t="s">
        <v>436</v>
      </c>
      <c r="AL116" s="959"/>
      <c r="AM116" s="959"/>
      <c r="AN116" s="959"/>
      <c r="AO116" s="960"/>
      <c r="AP116" s="962" t="s">
        <v>435</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434</v>
      </c>
      <c r="BR116" s="926"/>
      <c r="BS116" s="926"/>
      <c r="BT116" s="926"/>
      <c r="BU116" s="926"/>
      <c r="BV116" s="926" t="s">
        <v>434</v>
      </c>
      <c r="BW116" s="926"/>
      <c r="BX116" s="926"/>
      <c r="BY116" s="926"/>
      <c r="BZ116" s="926"/>
      <c r="CA116" s="926" t="s">
        <v>434</v>
      </c>
      <c r="CB116" s="926"/>
      <c r="CC116" s="926"/>
      <c r="CD116" s="926"/>
      <c r="CE116" s="926"/>
      <c r="CF116" s="920" t="s">
        <v>438</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434</v>
      </c>
      <c r="DH116" s="959"/>
      <c r="DI116" s="959"/>
      <c r="DJ116" s="959"/>
      <c r="DK116" s="960"/>
      <c r="DL116" s="961" t="s">
        <v>435</v>
      </c>
      <c r="DM116" s="959"/>
      <c r="DN116" s="959"/>
      <c r="DO116" s="959"/>
      <c r="DP116" s="960"/>
      <c r="DQ116" s="961" t="s">
        <v>435</v>
      </c>
      <c r="DR116" s="959"/>
      <c r="DS116" s="959"/>
      <c r="DT116" s="959"/>
      <c r="DU116" s="960"/>
      <c r="DV116" s="962" t="s">
        <v>434</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2199611</v>
      </c>
      <c r="AB117" s="979"/>
      <c r="AC117" s="979"/>
      <c r="AD117" s="979"/>
      <c r="AE117" s="980"/>
      <c r="AF117" s="981">
        <v>2215622</v>
      </c>
      <c r="AG117" s="979"/>
      <c r="AH117" s="979"/>
      <c r="AI117" s="979"/>
      <c r="AJ117" s="980"/>
      <c r="AK117" s="981">
        <v>2474960</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434</v>
      </c>
      <c r="BR117" s="926"/>
      <c r="BS117" s="926"/>
      <c r="BT117" s="926"/>
      <c r="BU117" s="926"/>
      <c r="BV117" s="926" t="s">
        <v>438</v>
      </c>
      <c r="BW117" s="926"/>
      <c r="BX117" s="926"/>
      <c r="BY117" s="926"/>
      <c r="BZ117" s="926"/>
      <c r="CA117" s="926" t="s">
        <v>438</v>
      </c>
      <c r="CB117" s="926"/>
      <c r="CC117" s="926"/>
      <c r="CD117" s="926"/>
      <c r="CE117" s="926"/>
      <c r="CF117" s="920" t="s">
        <v>435</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436</v>
      </c>
      <c r="DH117" s="959"/>
      <c r="DI117" s="959"/>
      <c r="DJ117" s="959"/>
      <c r="DK117" s="960"/>
      <c r="DL117" s="961" t="s">
        <v>436</v>
      </c>
      <c r="DM117" s="959"/>
      <c r="DN117" s="959"/>
      <c r="DO117" s="959"/>
      <c r="DP117" s="960"/>
      <c r="DQ117" s="961" t="s">
        <v>436</v>
      </c>
      <c r="DR117" s="959"/>
      <c r="DS117" s="959"/>
      <c r="DT117" s="959"/>
      <c r="DU117" s="960"/>
      <c r="DV117" s="962" t="s">
        <v>435</v>
      </c>
      <c r="DW117" s="963"/>
      <c r="DX117" s="963"/>
      <c r="DY117" s="963"/>
      <c r="DZ117" s="964"/>
    </row>
    <row r="118" spans="1:130" s="230" customFormat="1" ht="26.25" customHeight="1" x14ac:dyDescent="0.2">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309</v>
      </c>
      <c r="AL118" s="893"/>
      <c r="AM118" s="893"/>
      <c r="AN118" s="893"/>
      <c r="AO118" s="894"/>
      <c r="AP118" s="970" t="s">
        <v>428</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438</v>
      </c>
      <c r="BR118" s="1000"/>
      <c r="BS118" s="1000"/>
      <c r="BT118" s="1000"/>
      <c r="BU118" s="1000"/>
      <c r="BV118" s="1000" t="s">
        <v>435</v>
      </c>
      <c r="BW118" s="1000"/>
      <c r="BX118" s="1000"/>
      <c r="BY118" s="1000"/>
      <c r="BZ118" s="1000"/>
      <c r="CA118" s="1000" t="s">
        <v>435</v>
      </c>
      <c r="CB118" s="1000"/>
      <c r="CC118" s="1000"/>
      <c r="CD118" s="1000"/>
      <c r="CE118" s="1000"/>
      <c r="CF118" s="920" t="s">
        <v>461</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434</v>
      </c>
      <c r="DH118" s="959"/>
      <c r="DI118" s="959"/>
      <c r="DJ118" s="959"/>
      <c r="DK118" s="960"/>
      <c r="DL118" s="961" t="s">
        <v>434</v>
      </c>
      <c r="DM118" s="959"/>
      <c r="DN118" s="959"/>
      <c r="DO118" s="959"/>
      <c r="DP118" s="960"/>
      <c r="DQ118" s="961" t="s">
        <v>461</v>
      </c>
      <c r="DR118" s="959"/>
      <c r="DS118" s="959"/>
      <c r="DT118" s="959"/>
      <c r="DU118" s="960"/>
      <c r="DV118" s="962" t="s">
        <v>434</v>
      </c>
      <c r="DW118" s="963"/>
      <c r="DX118" s="963"/>
      <c r="DY118" s="963"/>
      <c r="DZ118" s="964"/>
    </row>
    <row r="119" spans="1:130" s="230" customFormat="1" ht="26.25" customHeight="1" x14ac:dyDescent="0.2">
      <c r="A119" s="1062"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434</v>
      </c>
      <c r="AB119" s="900"/>
      <c r="AC119" s="900"/>
      <c r="AD119" s="900"/>
      <c r="AE119" s="901"/>
      <c r="AF119" s="902" t="s">
        <v>434</v>
      </c>
      <c r="AG119" s="900"/>
      <c r="AH119" s="900"/>
      <c r="AI119" s="900"/>
      <c r="AJ119" s="901"/>
      <c r="AK119" s="902" t="s">
        <v>438</v>
      </c>
      <c r="AL119" s="900"/>
      <c r="AM119" s="900"/>
      <c r="AN119" s="900"/>
      <c r="AO119" s="901"/>
      <c r="AP119" s="903" t="s">
        <v>435</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463</v>
      </c>
      <c r="BP119" s="1005"/>
      <c r="BQ119" s="999">
        <v>23031712</v>
      </c>
      <c r="BR119" s="1000"/>
      <c r="BS119" s="1000"/>
      <c r="BT119" s="1000"/>
      <c r="BU119" s="1000"/>
      <c r="BV119" s="1000">
        <v>25084032</v>
      </c>
      <c r="BW119" s="1000"/>
      <c r="BX119" s="1000"/>
      <c r="BY119" s="1000"/>
      <c r="BZ119" s="1000"/>
      <c r="CA119" s="1000">
        <v>23843243</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461</v>
      </c>
      <c r="DH119" s="986"/>
      <c r="DI119" s="986"/>
      <c r="DJ119" s="986"/>
      <c r="DK119" s="987"/>
      <c r="DL119" s="985" t="s">
        <v>434</v>
      </c>
      <c r="DM119" s="986"/>
      <c r="DN119" s="986"/>
      <c r="DO119" s="986"/>
      <c r="DP119" s="987"/>
      <c r="DQ119" s="985" t="s">
        <v>434</v>
      </c>
      <c r="DR119" s="986"/>
      <c r="DS119" s="986"/>
      <c r="DT119" s="986"/>
      <c r="DU119" s="987"/>
      <c r="DV119" s="988" t="s">
        <v>434</v>
      </c>
      <c r="DW119" s="989"/>
      <c r="DX119" s="989"/>
      <c r="DY119" s="989"/>
      <c r="DZ119" s="990"/>
    </row>
    <row r="120" spans="1:130" s="230" customFormat="1" ht="26.25" customHeight="1" x14ac:dyDescent="0.2">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434</v>
      </c>
      <c r="AB120" s="959"/>
      <c r="AC120" s="959"/>
      <c r="AD120" s="959"/>
      <c r="AE120" s="960"/>
      <c r="AF120" s="961" t="s">
        <v>434</v>
      </c>
      <c r="AG120" s="959"/>
      <c r="AH120" s="959"/>
      <c r="AI120" s="959"/>
      <c r="AJ120" s="960"/>
      <c r="AK120" s="961" t="s">
        <v>435</v>
      </c>
      <c r="AL120" s="959"/>
      <c r="AM120" s="959"/>
      <c r="AN120" s="959"/>
      <c r="AO120" s="960"/>
      <c r="AP120" s="962" t="s">
        <v>434</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3213895</v>
      </c>
      <c r="BR120" s="931"/>
      <c r="BS120" s="931"/>
      <c r="BT120" s="931"/>
      <c r="BU120" s="931"/>
      <c r="BV120" s="931">
        <v>4873908</v>
      </c>
      <c r="BW120" s="931"/>
      <c r="BX120" s="931"/>
      <c r="BY120" s="931"/>
      <c r="BZ120" s="931"/>
      <c r="CA120" s="931">
        <v>5913272</v>
      </c>
      <c r="CB120" s="931"/>
      <c r="CC120" s="931"/>
      <c r="CD120" s="931"/>
      <c r="CE120" s="931"/>
      <c r="CF120" s="944">
        <v>83.5</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2566904</v>
      </c>
      <c r="DH120" s="931"/>
      <c r="DI120" s="931"/>
      <c r="DJ120" s="931"/>
      <c r="DK120" s="931"/>
      <c r="DL120" s="931">
        <v>2352718</v>
      </c>
      <c r="DM120" s="931"/>
      <c r="DN120" s="931"/>
      <c r="DO120" s="931"/>
      <c r="DP120" s="931"/>
      <c r="DQ120" s="931">
        <v>2110667</v>
      </c>
      <c r="DR120" s="931"/>
      <c r="DS120" s="931"/>
      <c r="DT120" s="931"/>
      <c r="DU120" s="931"/>
      <c r="DV120" s="932">
        <v>29.8</v>
      </c>
      <c r="DW120" s="932"/>
      <c r="DX120" s="932"/>
      <c r="DY120" s="932"/>
      <c r="DZ120" s="933"/>
    </row>
    <row r="121" spans="1:130" s="230" customFormat="1" ht="26.25" customHeight="1" x14ac:dyDescent="0.2">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435</v>
      </c>
      <c r="AB121" s="959"/>
      <c r="AC121" s="959"/>
      <c r="AD121" s="959"/>
      <c r="AE121" s="960"/>
      <c r="AF121" s="961" t="s">
        <v>434</v>
      </c>
      <c r="AG121" s="959"/>
      <c r="AH121" s="959"/>
      <c r="AI121" s="959"/>
      <c r="AJ121" s="960"/>
      <c r="AK121" s="961" t="s">
        <v>461</v>
      </c>
      <c r="AL121" s="959"/>
      <c r="AM121" s="959"/>
      <c r="AN121" s="959"/>
      <c r="AO121" s="960"/>
      <c r="AP121" s="962" t="s">
        <v>434</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1341922</v>
      </c>
      <c r="BR121" s="926"/>
      <c r="BS121" s="926"/>
      <c r="BT121" s="926"/>
      <c r="BU121" s="926"/>
      <c r="BV121" s="926">
        <v>1132224</v>
      </c>
      <c r="BW121" s="926"/>
      <c r="BX121" s="926"/>
      <c r="BY121" s="926"/>
      <c r="BZ121" s="926"/>
      <c r="CA121" s="926">
        <v>967513</v>
      </c>
      <c r="CB121" s="926"/>
      <c r="CC121" s="926"/>
      <c r="CD121" s="926"/>
      <c r="CE121" s="926"/>
      <c r="CF121" s="920">
        <v>13.7</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1419281</v>
      </c>
      <c r="DH121" s="926"/>
      <c r="DI121" s="926"/>
      <c r="DJ121" s="926"/>
      <c r="DK121" s="926"/>
      <c r="DL121" s="926">
        <v>1285466</v>
      </c>
      <c r="DM121" s="926"/>
      <c r="DN121" s="926"/>
      <c r="DO121" s="926"/>
      <c r="DP121" s="926"/>
      <c r="DQ121" s="926">
        <v>1195534</v>
      </c>
      <c r="DR121" s="926"/>
      <c r="DS121" s="926"/>
      <c r="DT121" s="926"/>
      <c r="DU121" s="926"/>
      <c r="DV121" s="927">
        <v>16.899999999999999</v>
      </c>
      <c r="DW121" s="927"/>
      <c r="DX121" s="927"/>
      <c r="DY121" s="927"/>
      <c r="DZ121" s="928"/>
    </row>
    <row r="122" spans="1:130" s="230" customFormat="1" ht="26.25" customHeight="1" x14ac:dyDescent="0.2">
      <c r="A122" s="1063"/>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434</v>
      </c>
      <c r="AB122" s="959"/>
      <c r="AC122" s="959"/>
      <c r="AD122" s="959"/>
      <c r="AE122" s="960"/>
      <c r="AF122" s="961" t="s">
        <v>435</v>
      </c>
      <c r="AG122" s="959"/>
      <c r="AH122" s="959"/>
      <c r="AI122" s="959"/>
      <c r="AJ122" s="960"/>
      <c r="AK122" s="961" t="s">
        <v>434</v>
      </c>
      <c r="AL122" s="959"/>
      <c r="AM122" s="959"/>
      <c r="AN122" s="959"/>
      <c r="AO122" s="960"/>
      <c r="AP122" s="962" t="s">
        <v>434</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14913950</v>
      </c>
      <c r="BR122" s="1000"/>
      <c r="BS122" s="1000"/>
      <c r="BT122" s="1000"/>
      <c r="BU122" s="1000"/>
      <c r="BV122" s="1000">
        <v>16659659</v>
      </c>
      <c r="BW122" s="1000"/>
      <c r="BX122" s="1000"/>
      <c r="BY122" s="1000"/>
      <c r="BZ122" s="1000"/>
      <c r="CA122" s="1000">
        <v>15880385</v>
      </c>
      <c r="CB122" s="1000"/>
      <c r="CC122" s="1000"/>
      <c r="CD122" s="1000"/>
      <c r="CE122" s="1000"/>
      <c r="CF122" s="1017">
        <v>224.2</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v>44833</v>
      </c>
      <c r="DH122" s="926"/>
      <c r="DI122" s="926"/>
      <c r="DJ122" s="926"/>
      <c r="DK122" s="926"/>
      <c r="DL122" s="926">
        <v>41725</v>
      </c>
      <c r="DM122" s="926"/>
      <c r="DN122" s="926"/>
      <c r="DO122" s="926"/>
      <c r="DP122" s="926"/>
      <c r="DQ122" s="926">
        <v>51436</v>
      </c>
      <c r="DR122" s="926"/>
      <c r="DS122" s="926"/>
      <c r="DT122" s="926"/>
      <c r="DU122" s="926"/>
      <c r="DV122" s="927">
        <v>0.7</v>
      </c>
      <c r="DW122" s="927"/>
      <c r="DX122" s="927"/>
      <c r="DY122" s="927"/>
      <c r="DZ122" s="928"/>
    </row>
    <row r="123" spans="1:130" s="230" customFormat="1" ht="26.25" customHeight="1" x14ac:dyDescent="0.2">
      <c r="A123" s="1063"/>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434</v>
      </c>
      <c r="AB123" s="959"/>
      <c r="AC123" s="959"/>
      <c r="AD123" s="959"/>
      <c r="AE123" s="960"/>
      <c r="AF123" s="961" t="s">
        <v>434</v>
      </c>
      <c r="AG123" s="959"/>
      <c r="AH123" s="959"/>
      <c r="AI123" s="959"/>
      <c r="AJ123" s="960"/>
      <c r="AK123" s="961" t="s">
        <v>434</v>
      </c>
      <c r="AL123" s="959"/>
      <c r="AM123" s="959"/>
      <c r="AN123" s="959"/>
      <c r="AO123" s="960"/>
      <c r="AP123" s="962" t="s">
        <v>435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474</v>
      </c>
      <c r="BP123" s="1005"/>
      <c r="BQ123" s="1035">
        <v>19469767</v>
      </c>
      <c r="BR123" s="1036"/>
      <c r="BS123" s="1036"/>
      <c r="BT123" s="1036"/>
      <c r="BU123" s="1036"/>
      <c r="BV123" s="1036">
        <v>22665791</v>
      </c>
      <c r="BW123" s="1036"/>
      <c r="BX123" s="1036"/>
      <c r="BY123" s="1036"/>
      <c r="BZ123" s="1036"/>
      <c r="CA123" s="1036">
        <v>22761170</v>
      </c>
      <c r="CB123" s="1036"/>
      <c r="CC123" s="1036"/>
      <c r="CD123" s="1036"/>
      <c r="CE123" s="1036"/>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434</v>
      </c>
      <c r="DH123" s="959"/>
      <c r="DI123" s="959"/>
      <c r="DJ123" s="959"/>
      <c r="DK123" s="960"/>
      <c r="DL123" s="961" t="s">
        <v>434</v>
      </c>
      <c r="DM123" s="959"/>
      <c r="DN123" s="959"/>
      <c r="DO123" s="959"/>
      <c r="DP123" s="960"/>
      <c r="DQ123" s="961" t="s">
        <v>434</v>
      </c>
      <c r="DR123" s="959"/>
      <c r="DS123" s="959"/>
      <c r="DT123" s="959"/>
      <c r="DU123" s="960"/>
      <c r="DV123" s="962" t="s">
        <v>434</v>
      </c>
      <c r="DW123" s="963"/>
      <c r="DX123" s="963"/>
      <c r="DY123" s="963"/>
      <c r="DZ123" s="964"/>
    </row>
    <row r="124" spans="1:130" s="230" customFormat="1" ht="26.25" customHeight="1" thickBot="1" x14ac:dyDescent="0.25">
      <c r="A124" s="1063"/>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434</v>
      </c>
      <c r="AB124" s="959"/>
      <c r="AC124" s="959"/>
      <c r="AD124" s="959"/>
      <c r="AE124" s="960"/>
      <c r="AF124" s="961" t="s">
        <v>434</v>
      </c>
      <c r="AG124" s="959"/>
      <c r="AH124" s="959"/>
      <c r="AI124" s="959"/>
      <c r="AJ124" s="960"/>
      <c r="AK124" s="961" t="s">
        <v>461</v>
      </c>
      <c r="AL124" s="959"/>
      <c r="AM124" s="959"/>
      <c r="AN124" s="959"/>
      <c r="AO124" s="960"/>
      <c r="AP124" s="962" t="s">
        <v>434</v>
      </c>
      <c r="AQ124" s="963"/>
      <c r="AR124" s="963"/>
      <c r="AS124" s="963"/>
      <c r="AT124" s="964"/>
      <c r="AU124" s="1031" t="s">
        <v>476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51.3</v>
      </c>
      <c r="BR124" s="1027"/>
      <c r="BS124" s="1027"/>
      <c r="BT124" s="1027"/>
      <c r="BU124" s="1027"/>
      <c r="BV124" s="1027">
        <v>33.1</v>
      </c>
      <c r="BW124" s="1027"/>
      <c r="BX124" s="1027"/>
      <c r="BY124" s="1027"/>
      <c r="BZ124" s="1027"/>
      <c r="CA124" s="1027">
        <v>15.2</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132</v>
      </c>
      <c r="DM124" s="986"/>
      <c r="DN124" s="986"/>
      <c r="DO124" s="986"/>
      <c r="DP124" s="987"/>
      <c r="DQ124" s="985" t="s">
        <v>436</v>
      </c>
      <c r="DR124" s="986"/>
      <c r="DS124" s="986"/>
      <c r="DT124" s="986"/>
      <c r="DU124" s="987"/>
      <c r="DV124" s="988" t="s">
        <v>435</v>
      </c>
      <c r="DW124" s="989"/>
      <c r="DX124" s="989"/>
      <c r="DY124" s="989"/>
      <c r="DZ124" s="990"/>
    </row>
    <row r="125" spans="1:130" s="230" customFormat="1" ht="26.25" customHeight="1" x14ac:dyDescent="0.2">
      <c r="A125" s="1063"/>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436</v>
      </c>
      <c r="AG125" s="959"/>
      <c r="AH125" s="959"/>
      <c r="AI125" s="959"/>
      <c r="AJ125" s="960"/>
      <c r="AK125" s="961" t="s">
        <v>132</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480</v>
      </c>
      <c r="DM125" s="931"/>
      <c r="DN125" s="931"/>
      <c r="DO125" s="931"/>
      <c r="DP125" s="931"/>
      <c r="DQ125" s="931" t="s">
        <v>132</v>
      </c>
      <c r="DR125" s="931"/>
      <c r="DS125" s="931"/>
      <c r="DT125" s="931"/>
      <c r="DU125" s="931"/>
      <c r="DV125" s="932" t="s">
        <v>435</v>
      </c>
      <c r="DW125" s="932"/>
      <c r="DX125" s="932"/>
      <c r="DY125" s="932"/>
      <c r="DZ125" s="933"/>
    </row>
    <row r="126" spans="1:130" s="230" customFormat="1" ht="26.25" customHeight="1" thickBot="1" x14ac:dyDescent="0.25">
      <c r="A126" s="1063"/>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435</v>
      </c>
      <c r="AG126" s="959"/>
      <c r="AH126" s="959"/>
      <c r="AI126" s="959"/>
      <c r="AJ126" s="960"/>
      <c r="AK126" s="961" t="s">
        <v>132</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435</v>
      </c>
      <c r="DH126" s="926"/>
      <c r="DI126" s="926"/>
      <c r="DJ126" s="926"/>
      <c r="DK126" s="926"/>
      <c r="DL126" s="926" t="s">
        <v>132</v>
      </c>
      <c r="DM126" s="926"/>
      <c r="DN126" s="926"/>
      <c r="DO126" s="926"/>
      <c r="DP126" s="926"/>
      <c r="DQ126" s="926" t="s">
        <v>435</v>
      </c>
      <c r="DR126" s="926"/>
      <c r="DS126" s="926"/>
      <c r="DT126" s="926"/>
      <c r="DU126" s="926"/>
      <c r="DV126" s="927" t="s">
        <v>435</v>
      </c>
      <c r="DW126" s="927"/>
      <c r="DX126" s="927"/>
      <c r="DY126" s="927"/>
      <c r="DZ126" s="928"/>
    </row>
    <row r="127" spans="1:130" s="230" customFormat="1" ht="26.25" customHeight="1" x14ac:dyDescent="0.2">
      <c r="A127" s="1064"/>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132</v>
      </c>
      <c r="AG127" s="959"/>
      <c r="AH127" s="959"/>
      <c r="AI127" s="959"/>
      <c r="AJ127" s="960"/>
      <c r="AK127" s="961" t="s">
        <v>132</v>
      </c>
      <c r="AL127" s="959"/>
      <c r="AM127" s="959"/>
      <c r="AN127" s="959"/>
      <c r="AO127" s="960"/>
      <c r="AP127" s="962" t="s">
        <v>132</v>
      </c>
      <c r="AQ127" s="963"/>
      <c r="AR127" s="963"/>
      <c r="AS127" s="963"/>
      <c r="AT127" s="964"/>
      <c r="AU127" s="232"/>
      <c r="AV127" s="232"/>
      <c r="AW127" s="232"/>
      <c r="AX127" s="1037" t="s">
        <v>483</v>
      </c>
      <c r="AY127" s="1038"/>
      <c r="AZ127" s="1038"/>
      <c r="BA127" s="1038"/>
      <c r="BB127" s="1038"/>
      <c r="BC127" s="1038"/>
      <c r="BD127" s="1038"/>
      <c r="BE127" s="1039"/>
      <c r="BF127" s="1040" t="s">
        <v>484</v>
      </c>
      <c r="BG127" s="1038"/>
      <c r="BH127" s="1038"/>
      <c r="BI127" s="1038"/>
      <c r="BJ127" s="1038"/>
      <c r="BK127" s="1038"/>
      <c r="BL127" s="1039"/>
      <c r="BM127" s="1040" t="s">
        <v>485</v>
      </c>
      <c r="BN127" s="1038"/>
      <c r="BO127" s="1038"/>
      <c r="BP127" s="1038"/>
      <c r="BQ127" s="1038"/>
      <c r="BR127" s="1038"/>
      <c r="BS127" s="1039"/>
      <c r="BT127" s="1040" t="s">
        <v>486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132</v>
      </c>
      <c r="DM127" s="926"/>
      <c r="DN127" s="926"/>
      <c r="DO127" s="926"/>
      <c r="DP127" s="926"/>
      <c r="DQ127" s="926" t="s">
        <v>488</v>
      </c>
      <c r="DR127" s="926"/>
      <c r="DS127" s="926"/>
      <c r="DT127" s="926"/>
      <c r="DU127" s="926"/>
      <c r="DV127" s="927" t="s">
        <v>480</v>
      </c>
      <c r="DW127" s="927"/>
      <c r="DX127" s="927"/>
      <c r="DY127" s="927"/>
      <c r="DZ127" s="928"/>
    </row>
    <row r="128" spans="1:130" s="230" customFormat="1" ht="26.25" customHeight="1" thickBot="1" x14ac:dyDescent="0.25">
      <c r="A128" s="1047" t="s">
        <v>489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490</v>
      </c>
      <c r="X128" s="1049"/>
      <c r="Y128" s="1049"/>
      <c r="Z128" s="1050"/>
      <c r="AA128" s="1051">
        <v>98177</v>
      </c>
      <c r="AB128" s="1052"/>
      <c r="AC128" s="1052"/>
      <c r="AD128" s="1052"/>
      <c r="AE128" s="1053"/>
      <c r="AF128" s="1054">
        <v>92097</v>
      </c>
      <c r="AG128" s="1052"/>
      <c r="AH128" s="1052"/>
      <c r="AI128" s="1052"/>
      <c r="AJ128" s="1053"/>
      <c r="AK128" s="1054">
        <v>95936</v>
      </c>
      <c r="AL128" s="1052"/>
      <c r="AM128" s="1052"/>
      <c r="AN128" s="1052"/>
      <c r="AO128" s="1053"/>
      <c r="AP128" s="1055"/>
      <c r="AQ128" s="1056"/>
      <c r="AR128" s="1056"/>
      <c r="AS128" s="1056"/>
      <c r="AT128" s="1057"/>
      <c r="AU128" s="232"/>
      <c r="AV128" s="232"/>
      <c r="AW128" s="232"/>
      <c r="AX128" s="896" t="s">
        <v>491</v>
      </c>
      <c r="AY128" s="897"/>
      <c r="AZ128" s="897"/>
      <c r="BA128" s="897"/>
      <c r="BB128" s="897"/>
      <c r="BC128" s="897"/>
      <c r="BD128" s="897"/>
      <c r="BE128" s="898"/>
      <c r="BF128" s="1058" t="s">
        <v>480</v>
      </c>
      <c r="BG128" s="1059"/>
      <c r="BH128" s="1059"/>
      <c r="BI128" s="1059"/>
      <c r="BJ128" s="1059"/>
      <c r="BK128" s="1059"/>
      <c r="BL128" s="1060"/>
      <c r="BM128" s="1058">
        <v>13.58</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492</v>
      </c>
      <c r="CQ128" s="740"/>
      <c r="CR128" s="740"/>
      <c r="CS128" s="740"/>
      <c r="CT128" s="740"/>
      <c r="CU128" s="740"/>
      <c r="CV128" s="740"/>
      <c r="CW128" s="740"/>
      <c r="CX128" s="740"/>
      <c r="CY128" s="740"/>
      <c r="CZ128" s="740"/>
      <c r="DA128" s="740"/>
      <c r="DB128" s="740"/>
      <c r="DC128" s="740"/>
      <c r="DD128" s="740"/>
      <c r="DE128" s="740"/>
      <c r="DF128" s="1042"/>
      <c r="DG128" s="1043" t="s">
        <v>435</v>
      </c>
      <c r="DH128" s="1044"/>
      <c r="DI128" s="1044"/>
      <c r="DJ128" s="1044"/>
      <c r="DK128" s="1044"/>
      <c r="DL128" s="1044" t="s">
        <v>435</v>
      </c>
      <c r="DM128" s="1044"/>
      <c r="DN128" s="1044"/>
      <c r="DO128" s="1044"/>
      <c r="DP128" s="1044"/>
      <c r="DQ128" s="1044" t="s">
        <v>132</v>
      </c>
      <c r="DR128" s="1044"/>
      <c r="DS128" s="1044"/>
      <c r="DT128" s="1044"/>
      <c r="DU128" s="1044"/>
      <c r="DV128" s="1045" t="s">
        <v>132</v>
      </c>
      <c r="DW128" s="1045"/>
      <c r="DX128" s="1045"/>
      <c r="DY128" s="1045"/>
      <c r="DZ128" s="1046"/>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8326585</v>
      </c>
      <c r="AB129" s="959"/>
      <c r="AC129" s="959"/>
      <c r="AD129" s="959"/>
      <c r="AE129" s="960"/>
      <c r="AF129" s="961">
        <v>8826510</v>
      </c>
      <c r="AG129" s="959"/>
      <c r="AH129" s="959"/>
      <c r="AI129" s="959"/>
      <c r="AJ129" s="960"/>
      <c r="AK129" s="961">
        <v>8730740</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132</v>
      </c>
      <c r="BG129" s="1067"/>
      <c r="BH129" s="1067"/>
      <c r="BI129" s="1067"/>
      <c r="BJ129" s="1067"/>
      <c r="BK129" s="1067"/>
      <c r="BL129" s="1068"/>
      <c r="BM129" s="1066">
        <v>18.579999999999998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1386454</v>
      </c>
      <c r="AB130" s="959"/>
      <c r="AC130" s="959"/>
      <c r="AD130" s="959"/>
      <c r="AE130" s="960"/>
      <c r="AF130" s="961">
        <v>1542258</v>
      </c>
      <c r="AG130" s="959"/>
      <c r="AH130" s="959"/>
      <c r="AI130" s="959"/>
      <c r="AJ130" s="960"/>
      <c r="AK130" s="961">
        <v>1647452</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9.5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6940131</v>
      </c>
      <c r="AB131" s="986"/>
      <c r="AC131" s="986"/>
      <c r="AD131" s="986"/>
      <c r="AE131" s="987"/>
      <c r="AF131" s="985">
        <v>7284252</v>
      </c>
      <c r="AG131" s="986"/>
      <c r="AH131" s="986"/>
      <c r="AI131" s="986"/>
      <c r="AJ131" s="987"/>
      <c r="AK131" s="985">
        <v>7083288</v>
      </c>
      <c r="AL131" s="986"/>
      <c r="AM131" s="986"/>
      <c r="AN131" s="986"/>
      <c r="AO131" s="987"/>
      <c r="AP131" s="1110"/>
      <c r="AQ131" s="1111"/>
      <c r="AR131" s="1111"/>
      <c r="AS131" s="1111"/>
      <c r="AT131" s="1112"/>
      <c r="AU131" s="233"/>
      <c r="AV131" s="233"/>
      <c r="AW131" s="233"/>
      <c r="AX131" s="1083" t="s">
        <v>499</v>
      </c>
      <c r="AY131" s="740"/>
      <c r="AZ131" s="740"/>
      <c r="BA131" s="740"/>
      <c r="BB131" s="740"/>
      <c r="BC131" s="740"/>
      <c r="BD131" s="740"/>
      <c r="BE131" s="1042"/>
      <c r="BF131" s="1084">
        <v>15.2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10.302111010000001</v>
      </c>
      <c r="AB132" s="1097"/>
      <c r="AC132" s="1097"/>
      <c r="AD132" s="1097"/>
      <c r="AE132" s="1098"/>
      <c r="AF132" s="1099">
        <v>7.9797760980000003</v>
      </c>
      <c r="AG132" s="1097"/>
      <c r="AH132" s="1097"/>
      <c r="AI132" s="1097"/>
      <c r="AJ132" s="1098"/>
      <c r="AK132" s="1099">
        <v>10.328141390000001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10.7</v>
      </c>
      <c r="AB133" s="1080"/>
      <c r="AC133" s="1080"/>
      <c r="AD133" s="1080"/>
      <c r="AE133" s="1081"/>
      <c r="AF133" s="1079">
        <v>9.8000000000000007</v>
      </c>
      <c r="AG133" s="1080"/>
      <c r="AH133" s="1080"/>
      <c r="AI133" s="1080"/>
      <c r="AJ133" s="1081"/>
      <c r="AK133" s="1079">
        <v>9.5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lYDQ2fCPCdXMz2yZW/H1WH80j6s/t/vmFIgVes5z9X+mekYWBQba5mnGm26khBxCc59x5WKYVib1xf6CuTy0Q==" saltValue="nqrbnsW0MCn9oouWsDYsN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49"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4gtxtPIl66InzbXDOl8NeXy5NchOMfW1g5dIIrONQtvkChvuI+EXaJuGVw0G/fyRb1qwebmVFbawPRvUC9dTQ==" saltValue="dnm7y4uaUWIx0/YQUHtz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58"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ukp7B8B+iHLKIiAn/WWWLZC8hZjc3RPDv9sYA6rZin14SXgQfDvlgSeDnRVzrAWbxzGokV161Dk548gr54LSA==" saltValue="nnUtd1TrlYbhmKq8Mz2c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2110071</v>
      </c>
      <c r="AP9" s="281">
        <v>92918</v>
      </c>
      <c r="AQ9" s="282">
        <v>90021</v>
      </c>
      <c r="AR9" s="283">
        <v>3.2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274386</v>
      </c>
      <c r="AP10" s="284">
        <v>12083</v>
      </c>
      <c r="AQ10" s="285">
        <v>11562</v>
      </c>
      <c r="AR10" s="286">
        <v>4.5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160468</v>
      </c>
      <c r="AP11" s="284">
        <v>7066</v>
      </c>
      <c r="AQ11" s="285">
        <v>947</v>
      </c>
      <c r="AR11" s="286">
        <v>646.1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515</v>
      </c>
      <c r="AP12" s="284" t="s">
        <v>515</v>
      </c>
      <c r="AQ12" s="285">
        <v>11</v>
      </c>
      <c r="AR12" s="286" t="s">
        <v>515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91881</v>
      </c>
      <c r="AP13" s="284">
        <v>4046</v>
      </c>
      <c r="AQ13" s="285">
        <v>3606</v>
      </c>
      <c r="AR13" s="286">
        <v>12.2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35805</v>
      </c>
      <c r="AP14" s="284">
        <v>1577</v>
      </c>
      <c r="AQ14" s="285">
        <v>1599</v>
      </c>
      <c r="AR14" s="286">
        <v>-1.4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-26730</v>
      </c>
      <c r="AP15" s="284">
        <v>-1177</v>
      </c>
      <c r="AQ15" s="285">
        <v>-6463</v>
      </c>
      <c r="AR15" s="286">
        <v>-81.8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2645881</v>
      </c>
      <c r="AP16" s="284">
        <v>116512</v>
      </c>
      <c r="AQ16" s="285">
        <v>101283</v>
      </c>
      <c r="AR16" s="286">
        <v>15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10.83</v>
      </c>
      <c r="AP21" s="298">
        <v>9.14</v>
      </c>
      <c r="AQ21" s="299">
        <v>1.69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95.8</v>
      </c>
      <c r="AP22" s="303">
        <v>97.6</v>
      </c>
      <c r="AQ22" s="304">
        <v>-1.8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1895422</v>
      </c>
      <c r="AP32" s="312">
        <v>83466</v>
      </c>
      <c r="AQ32" s="313">
        <v>58458</v>
      </c>
      <c r="AR32" s="314">
        <v>42.8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515</v>
      </c>
      <c r="AP33" s="312" t="s">
        <v>515</v>
      </c>
      <c r="AQ33" s="313" t="s">
        <v>515</v>
      </c>
      <c r="AR33" s="314" t="s">
        <v>515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515</v>
      </c>
      <c r="AP34" s="312" t="s">
        <v>515</v>
      </c>
      <c r="AQ34" s="313" t="s">
        <v>515</v>
      </c>
      <c r="AR34" s="314" t="s">
        <v>515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576989</v>
      </c>
      <c r="AP35" s="312">
        <v>25408</v>
      </c>
      <c r="AQ35" s="313">
        <v>14034</v>
      </c>
      <c r="AR35" s="314">
        <v>81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2549</v>
      </c>
      <c r="AP36" s="312">
        <v>112</v>
      </c>
      <c r="AQ36" s="313">
        <v>2546</v>
      </c>
      <c r="AR36" s="314">
        <v>-95.6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515</v>
      </c>
      <c r="AP37" s="312" t="s">
        <v>515</v>
      </c>
      <c r="AQ37" s="313">
        <v>290</v>
      </c>
      <c r="AR37" s="314" t="s">
        <v>515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515</v>
      </c>
      <c r="AP38" s="315" t="s">
        <v>515</v>
      </c>
      <c r="AQ38" s="316">
        <v>1</v>
      </c>
      <c r="AR38" s="304" t="s">
        <v>515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-95936</v>
      </c>
      <c r="AP39" s="312">
        <v>-4225</v>
      </c>
      <c r="AQ39" s="313">
        <v>-4639</v>
      </c>
      <c r="AR39" s="314">
        <v>-8.9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-1647452</v>
      </c>
      <c r="AP40" s="312">
        <v>-72546</v>
      </c>
      <c r="AQ40" s="313">
        <v>-48753</v>
      </c>
      <c r="AR40" s="314">
        <v>48.8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731572</v>
      </c>
      <c r="AP41" s="312">
        <v>32215</v>
      </c>
      <c r="AQ41" s="313">
        <v>21939</v>
      </c>
      <c r="AR41" s="314">
        <v>46.8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1257933</v>
      </c>
      <c r="AN51" s="334">
        <v>50918</v>
      </c>
      <c r="AO51" s="335">
        <v>-35.299999999999997</v>
      </c>
      <c r="AP51" s="336">
        <v>65080</v>
      </c>
      <c r="AQ51" s="337">
        <v>-10.4</v>
      </c>
      <c r="AR51" s="338">
        <v>-24.9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693238</v>
      </c>
      <c r="AN52" s="342">
        <v>28061</v>
      </c>
      <c r="AO52" s="343">
        <v>-12.8</v>
      </c>
      <c r="AP52" s="344">
        <v>38201</v>
      </c>
      <c r="AQ52" s="345">
        <v>4.8</v>
      </c>
      <c r="AR52" s="346">
        <v>-17.600000000000001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2051580</v>
      </c>
      <c r="AN53" s="334">
        <v>84514</v>
      </c>
      <c r="AO53" s="335">
        <v>66</v>
      </c>
      <c r="AP53" s="336">
        <v>79288</v>
      </c>
      <c r="AQ53" s="337">
        <v>21.8</v>
      </c>
      <c r="AR53" s="338">
        <v>44.2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1207090</v>
      </c>
      <c r="AN54" s="342">
        <v>49726</v>
      </c>
      <c r="AO54" s="343">
        <v>77.2</v>
      </c>
      <c r="AP54" s="344">
        <v>41870</v>
      </c>
      <c r="AQ54" s="345">
        <v>9.6</v>
      </c>
      <c r="AR54" s="346">
        <v>67.599999999999994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2318379</v>
      </c>
      <c r="AN55" s="334">
        <v>97591</v>
      </c>
      <c r="AO55" s="335">
        <v>15.5</v>
      </c>
      <c r="AP55" s="336">
        <v>84962</v>
      </c>
      <c r="AQ55" s="337">
        <v>7.2</v>
      </c>
      <c r="AR55" s="338">
        <v>8.3000000000000007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571665</v>
      </c>
      <c r="AN56" s="342">
        <v>24064</v>
      </c>
      <c r="AO56" s="343">
        <v>-51.6</v>
      </c>
      <c r="AP56" s="344">
        <v>42793</v>
      </c>
      <c r="AQ56" s="345">
        <v>2.2000000000000002</v>
      </c>
      <c r="AR56" s="346">
        <v>-53.8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2052325</v>
      </c>
      <c r="AN57" s="334">
        <v>88287</v>
      </c>
      <c r="AO57" s="335">
        <v>-9.5</v>
      </c>
      <c r="AP57" s="336">
        <v>71279</v>
      </c>
      <c r="AQ57" s="337">
        <v>-16.100000000000001</v>
      </c>
      <c r="AR57" s="338">
        <v>6.6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782607</v>
      </c>
      <c r="AN58" s="342">
        <v>33666</v>
      </c>
      <c r="AO58" s="343">
        <v>39.9</v>
      </c>
      <c r="AP58" s="344">
        <v>36731</v>
      </c>
      <c r="AQ58" s="345">
        <v>-14.2</v>
      </c>
      <c r="AR58" s="346">
        <v>54.1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1377224</v>
      </c>
      <c r="AN59" s="334">
        <v>60647</v>
      </c>
      <c r="AO59" s="335">
        <v>-31.3</v>
      </c>
      <c r="AP59" s="336">
        <v>74994</v>
      </c>
      <c r="AQ59" s="337">
        <v>5.2</v>
      </c>
      <c r="AR59" s="338">
        <v>-36.5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311147</v>
      </c>
      <c r="AN60" s="342">
        <v>13701</v>
      </c>
      <c r="AO60" s="343">
        <v>-59.3</v>
      </c>
      <c r="AP60" s="344">
        <v>36188</v>
      </c>
      <c r="AQ60" s="345">
        <v>-1.5</v>
      </c>
      <c r="AR60" s="346">
        <v>-57.8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1811488</v>
      </c>
      <c r="AN61" s="349">
        <v>76391</v>
      </c>
      <c r="AO61" s="350">
        <v>1.1000000000000001</v>
      </c>
      <c r="AP61" s="351">
        <v>75121</v>
      </c>
      <c r="AQ61" s="352">
        <v>1.5</v>
      </c>
      <c r="AR61" s="338">
        <v>-0.4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713149</v>
      </c>
      <c r="AN62" s="342">
        <v>29844</v>
      </c>
      <c r="AO62" s="343">
        <v>-1.3</v>
      </c>
      <c r="AP62" s="344">
        <v>39157</v>
      </c>
      <c r="AQ62" s="345">
        <v>0.2</v>
      </c>
      <c r="AR62" s="346">
        <v>-1.5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zRIibCWzTGGMupGbnlWA8SJSgj0kK9bedLTP7rNmtVWeINfioyt7e+GgSCu8Asqwf1CYe8SJpUypKZq8wBqorA==" saltValue="y6rCc15PhfkwV+SzTFnZ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pt/gaS7Eg3bbc7HFZXwlsNq4e2Vg2BAAC3+VJfE/5jL/R9E502gzWh1KgIZxOidBX2HOik+yy4ynZredzuZ8tQ==" saltValue="RSp52FdlEuanXzhiLEDq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4"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inASrMofgHX2esfl0fce33vR5U3+BMMksM2l+qGkHEb5Be1PyLRdVO8gu7xdhqrKaPhQzk0derH9AXPh/avYtQ==" saltValue="R35JTnsuVXcVGd+oYOuD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A22" zoomScale="66" zoomScaleNormal="66"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14.7</v>
      </c>
      <c r="G47" s="12">
        <v>6.82</v>
      </c>
      <c r="H47" s="12">
        <v>6.85</v>
      </c>
      <c r="I47" s="12">
        <v>8.2799999999999994</v>
      </c>
      <c r="J47" s="13">
        <v>17.2</v>
      </c>
    </row>
    <row r="48" spans="2:10" ht="57.75" customHeight="1" x14ac:dyDescent="0.2">
      <c r="B48" s="14"/>
      <c r="C48" s="1141" t="s">
        <v>4</v>
      </c>
      <c r="D48" s="1141"/>
      <c r="E48" s="1142"/>
      <c r="F48" s="15">
        <v>1.33</v>
      </c>
      <c r="G48" s="16">
        <v>2.86</v>
      </c>
      <c r="H48" s="16">
        <v>3.78</v>
      </c>
      <c r="I48" s="16">
        <v>12.43</v>
      </c>
      <c r="J48" s="17">
        <v>12.54</v>
      </c>
    </row>
    <row r="49" spans="2:10" ht="57.75" customHeight="1" thickBot="1" x14ac:dyDescent="0.25">
      <c r="B49" s="18"/>
      <c r="C49" s="1143" t="s">
        <v>5</v>
      </c>
      <c r="D49" s="1143"/>
      <c r="E49" s="1144"/>
      <c r="F49" s="19" t="s">
        <v>561</v>
      </c>
      <c r="G49" s="20" t="s">
        <v>562</v>
      </c>
      <c r="H49" s="20" t="s">
        <v>563</v>
      </c>
      <c r="I49" s="20">
        <v>8.86</v>
      </c>
      <c r="J49" s="21">
        <v>0.79</v>
      </c>
    </row>
    <row r="50" spans="2:10" ht="13" x14ac:dyDescent="0.2"/>
  </sheetData>
  <sheetProtection algorithmName="SHA-512" hashValue="FXFBGgz4JT/7Z8RvphMMhF2VLOgMH1doyi2jsFsE8Fo7NFPHebsirnKDmtg6snpl99era+lToIdW7hAgoyozdA==" saltValue="XDhrUJXmfyHYuKpPvDa6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2024-03-14T04:37:30Z</dcterms:created>
  <dcterms:modified xsi:type="dcterms:W3CDTF">2024-03-22T07:00:53Z</dcterms:modified>
  <cp:category/>
</cp:coreProperties>
</file>